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<sst xmlns="http://schemas.openxmlformats.org/spreadsheetml/2006/main" count="207" uniqueCount="111">
  <si>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</si>
  <si>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</si>
  <si>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</si>
  <si>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</si>
  <si>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</si>
  <si>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</si>
  <si>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</si>
  <si>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</si>
  <si>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</si>
  <si>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</si>
  <si>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</si>
  <si>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</si>
  <si>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</si>
  <si>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</si>
  <si>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</si>
  <si>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</si>
  <si>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</si>
  <si>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</si>
  <si>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</si>
  <si>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</si>
  <si>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</si>
  <si>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</si>
  <si>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</si>
  <si>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</si>
  <si>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</si>
  <si>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</si>
  <si>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</si>
  <si>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</si>
  <si>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</si>
  <si>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</si>
  <si>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</si>
  <si>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</si>
  <si>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</si>
  <si>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</si>
  <si>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</si>
  <si>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</si>
  <si>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</si>
  <si>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</si>
  <si>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</si>
  <si>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</si>
  <si>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</si>
  <si>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</si>
  <si>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</si>
  <si>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</si>
  <si>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</si>
  <si>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</si>
  <si>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</si>
  <si>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</si>
  <si>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</si>
  <si>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</si>
  <si>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</si>
  <si>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</si>
  <si>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</si>
  <si>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</si>
  <si>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</si>
  <si>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</si>
  <si>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</si>
  <si>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</si>
  <si>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</si>
  <si>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</si>
  <si>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</si>
  <si>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</si>
  <si>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</si>
  <si>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</si>
  <si>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</si>
  <si>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</si>
  <si>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</si>
  <si>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</si>
  <si>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</si>
  <si>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</si>
  <si>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</si>
  <si>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</si>
  <si>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</si>
  <si>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</si>
  <si>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</si>
  <si>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</si>
  <si>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</si>
  <si>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</si>
  <si>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</si>
  <si>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</si>
  <si>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</si>
  <si>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</si>
  <si>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</si>
  <si>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</si>
  <si>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</si>
  <si>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</si>
  <si>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</si>
  <si>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</si>
  <si>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</si>
  <si>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</si>
  <si>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</si>
  <si>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</si>
  <si>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</si>
  <si>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</si>
  <si>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</si>
  <si>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</si>
  <si>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</si>
  <si>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</si>
  <si>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</si>
  <si>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</si>
  <si>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</si>
  <si>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</si>
  <si>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</si>
  <si>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</si>
  <si>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</si>
  <si>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</si>
  <si>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</si>
  <si>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</si>
  <si>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48,0% der arbeitslosen Personen hat lediglich Pflichtschulausbildung, 21,1%  verfügen über einen Lehrabschluss; in Summe weisen 69,1% aller arbeitslosen Personen maximal Lehrausbildung auf. Personen mit Lehrabschluss sind allerdings im Vorteil: 30,3% der (sofort verfügbaren) offenen Stellen verlangt diese Qualifikation.</t>
  </si>
  <si>
    <t>Bei der differenzierten Betrachtung arbeitsloser Personen nach Geschlecht zeigt sich ein Unterschied beim Anteil von Personen mit Pflichtschulausbildung (Männer: 48,4%, Frauen: 47,4%), noch deutlicher ist der Unterschied beim Anteil von Personen mit Lehrabschluss: 17,0% der arbeitslosen Frauen, aber 24,2% der arbeitslosen Männer haben eine Lehrausbildung absolviert.</t>
  </si>
  <si>
    <t>2022/May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</si>
</sst>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42.159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0.4707891553404967</c:v>
                </c:pt>
                <c:pt idx="1">
                  <c:v>0.16971465167579877</c:v>
                </c:pt>
                <c:pt idx="2">
                  <c:v>5.33931070471311E-2</c:v>
                </c:pt>
                <c:pt idx="3">
                  <c:v>9.4546834602338758E-2</c:v>
                </c:pt>
                <c:pt idx="4">
                  <c:v>6.9522521881448807E-2</c:v>
                </c:pt>
                <c:pt idx="5">
                  <c:v>0.14025474987547143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55.652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0.48203119384748078</c:v>
                </c:pt>
                <c:pt idx="1">
                  <c:v>0.23999137497304679</c:v>
                </c:pt>
                <c:pt idx="2">
                  <c:v>3.642277007115647E-2</c:v>
                </c:pt>
                <c:pt idx="3">
                  <c:v>8.3393229353841733E-2</c:v>
                </c:pt>
                <c:pt idx="4">
                  <c:v>6.0716595989362465E-2</c:v>
                </c:pt>
                <c:pt idx="5">
                  <c:v>9.6007331272910224E-2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42.159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0.4707891553404967</c:v>
                </c:pt>
                <c:pt idx="1">
                  <c:v>0.16971465167579877</c:v>
                </c:pt>
                <c:pt idx="2">
                  <c:v>5.33931070471311E-2</c:v>
                </c:pt>
                <c:pt idx="3">
                  <c:v>9.4546834602338758E-2</c:v>
                </c:pt>
                <c:pt idx="4">
                  <c:v>6.9522521881448807E-2</c:v>
                </c:pt>
                <c:pt idx="5">
                  <c:v>0.14025474987547143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55.652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0.48203119384748078</c:v>
                </c:pt>
                <c:pt idx="1">
                  <c:v>0.23999137497304679</c:v>
                </c:pt>
                <c:pt idx="2">
                  <c:v>3.642277007115647E-2</c:v>
                </c:pt>
                <c:pt idx="3">
                  <c:v>8.3393229353841733E-2</c:v>
                </c:pt>
                <c:pt idx="4">
                  <c:v>6.0716595989362465E-2</c:v>
                </c:pt>
                <c:pt idx="5">
                  <c:v>9.6007331272910224E-2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98</xdr:row>
      <xdr:rowOff>0</xdr:rowOff>
    </xdr:from>
    <xdr:to>
      <xdr:col>4</xdr:col>
      <xdr:colOff>619126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21193125"/>
          <a:ext cx="5705476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44682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97811</v>
      </c>
      <c r="C12" s="67"/>
      <c r="D12" s="66">
        <f>DWH!F5</f>
        <v>-29386</v>
      </c>
      <c r="E12" s="106">
        <f>DWH!G5</f>
        <v>-0.231027461339497</v>
      </c>
    </row>
    <row r="13" spans="1:5" s="61" customFormat="1" ht="15.75" x14ac:dyDescent="0.25">
      <c r="A13" s="63" t="s">
        <v>16</v>
      </c>
      <c r="B13" s="69">
        <f>DWH!E6</f>
        <v>42159</v>
      </c>
      <c r="C13" s="70"/>
      <c r="D13" s="69">
        <f>DWH!F6</f>
        <v>-13371</v>
      </c>
      <c r="E13" s="107">
        <f>DWH!G6</f>
        <v>-0.240788762830902</v>
      </c>
    </row>
    <row r="14" spans="1:5" s="61" customFormat="1" ht="15.75" x14ac:dyDescent="0.25">
      <c r="A14" s="63" t="s">
        <v>17</v>
      </c>
      <c r="B14" s="69">
        <f>DWH!E7</f>
        <v>55652</v>
      </c>
      <c r="C14" s="70"/>
      <c r="D14" s="69">
        <f>DWH!F7</f>
        <v>-16015</v>
      </c>
      <c r="E14" s="107">
        <f>DWH!G7</f>
        <v>-0.22346407691126999</v>
      </c>
    </row>
    <row r="15" spans="1:5" s="61" customFormat="1" ht="15.75" x14ac:dyDescent="0.25">
      <c r="A15" s="64" t="s">
        <v>18</v>
      </c>
      <c r="B15" s="66">
        <f>DWH!B5</f>
        <v>899603</v>
      </c>
      <c r="C15" s="67"/>
      <c r="D15" s="66">
        <f>DWH!C5</f>
        <v>30249</v>
      </c>
      <c r="E15" s="106">
        <f>DWH!D5</f>
        <v>3.4794801657322599E-2</v>
      </c>
    </row>
    <row r="16" spans="1:5" s="61" customFormat="1" ht="15.75" x14ac:dyDescent="0.25">
      <c r="A16" s="63" t="s">
        <v>16</v>
      </c>
      <c r="B16" s="69">
        <f>DWH!B6</f>
        <v>433742</v>
      </c>
      <c r="C16" s="70"/>
      <c r="D16" s="69">
        <f>DWH!C6</f>
        <v>14416</v>
      </c>
      <c r="E16" s="107">
        <f>DWH!D6</f>
        <v>3.4378979600597097E-2</v>
      </c>
    </row>
    <row r="17" spans="1:5" s="61" customFormat="1" ht="15.75" x14ac:dyDescent="0.25">
      <c r="A17" s="63" t="s">
        <v>17</v>
      </c>
      <c r="B17" s="69">
        <f>DWH!B7</f>
        <v>465861</v>
      </c>
      <c r="C17" s="70"/>
      <c r="D17" s="69">
        <f>DWH!C7</f>
        <v>15833</v>
      </c>
      <c r="E17" s="107">
        <f>DWH!D7</f>
        <v>3.5182255326335302E-2</v>
      </c>
    </row>
    <row r="18" spans="1:5" s="61" customFormat="1" ht="15.75" x14ac:dyDescent="0.25">
      <c r="A18" s="64" t="s">
        <v>19</v>
      </c>
      <c r="B18" s="68">
        <f>DWH!H5</f>
        <v>9.8064595042780603E-2</v>
      </c>
      <c r="C18" s="67"/>
      <c r="D18" s="68">
        <f>DWH!I5</f>
        <v>-2.95726257316705E-2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8.8587752494741601E-2</v>
      </c>
      <c r="C19" s="70"/>
      <c r="D19" s="71">
        <f>DWH!I6</f>
        <v>-2.8352962164018201E-2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0.106712584345932</v>
      </c>
      <c r="C20" s="70"/>
      <c r="D20" s="71">
        <f>DWH!I7</f>
        <v>-3.0660785151571401E-2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97811</v>
      </c>
      <c r="C29" s="189">
        <f>DWH!E24</f>
        <v>1</v>
      </c>
      <c r="D29" s="188">
        <f>DWH!B41</f>
        <v>20015</v>
      </c>
      <c r="E29" s="190">
        <f>DWH!E41</f>
        <v>1</v>
      </c>
    </row>
    <row r="30" spans="1:5" x14ac:dyDescent="0.25">
      <c r="A30" s="191" t="s">
        <v>25</v>
      </c>
      <c r="B30" s="192">
        <f>DWH!B12</f>
        <v>46674</v>
      </c>
      <c r="C30" s="193">
        <f>DWH!E12</f>
        <v>0.47718559262250665</v>
      </c>
      <c r="D30" s="192">
        <f>DWH!B29</f>
        <v>8352</v>
      </c>
      <c r="E30" s="194">
        <f>DWH!E29</f>
        <v>0.41728703472395701</v>
      </c>
    </row>
    <row r="31" spans="1:5" s="42" customFormat="1" x14ac:dyDescent="0.2">
      <c r="A31" s="195" t="s">
        <v>26</v>
      </c>
      <c r="B31" s="192">
        <f>DWH!B13</f>
        <v>20511</v>
      </c>
      <c r="C31" s="193">
        <f>DWH!E13</f>
        <v>0.20970034045250535</v>
      </c>
      <c r="D31" s="192">
        <f>DWH!B30</f>
        <v>6107</v>
      </c>
      <c r="E31" s="194">
        <f>DWH!E30</f>
        <v>0.30512115913065202</v>
      </c>
    </row>
    <row r="32" spans="1:5" x14ac:dyDescent="0.25">
      <c r="A32" s="191" t="s">
        <v>27</v>
      </c>
      <c r="B32" s="192">
        <f>DWH!B14</f>
        <v>558</v>
      </c>
      <c r="C32" s="193">
        <f>DWH!E14</f>
        <v>5.7048798192432344E-3</v>
      </c>
      <c r="D32" s="192">
        <f>DWH!B31</f>
        <v>113</v>
      </c>
      <c r="E32" s="194">
        <f>DWH!E31</f>
        <v>5.6457656757431928E-3</v>
      </c>
    </row>
    <row r="33" spans="1:5" x14ac:dyDescent="0.25">
      <c r="A33" s="191" t="s">
        <v>28</v>
      </c>
      <c r="B33" s="192">
        <f>DWH!B15</f>
        <v>1691</v>
      </c>
      <c r="C33" s="193">
        <f>DWH!E15</f>
        <v>1.7288444040036398E-2</v>
      </c>
      <c r="D33" s="192">
        <f>DWH!B32</f>
        <v>177</v>
      </c>
      <c r="E33" s="194">
        <f>DWH!E32</f>
        <v>8.843367474394204E-3</v>
      </c>
    </row>
    <row r="34" spans="1:5" x14ac:dyDescent="0.25">
      <c r="A34" s="191" t="s">
        <v>29</v>
      </c>
      <c r="B34" s="192">
        <f>DWH!B16</f>
        <v>2029</v>
      </c>
      <c r="C34" s="193">
        <f>DWH!E16</f>
        <v>2.0744088088251834E-2</v>
      </c>
      <c r="D34" s="192">
        <f>DWH!B33</f>
        <v>1296</v>
      </c>
      <c r="E34" s="194">
        <f>DWH!E33</f>
        <v>6.4751436422682981E-2</v>
      </c>
    </row>
    <row r="35" spans="1:5" x14ac:dyDescent="0.25">
      <c r="A35" s="191" t="s">
        <v>30</v>
      </c>
      <c r="B35" s="192">
        <f>DWH!B17</f>
        <v>8627</v>
      </c>
      <c r="C35" s="193">
        <f>DWH!E17</f>
        <v>8.8200713621167354E-2</v>
      </c>
      <c r="D35" s="192">
        <f>DWH!B34</f>
        <v>92</v>
      </c>
      <c r="E35" s="194">
        <f>DWH!E34</f>
        <v>4.5965525855608293E-3</v>
      </c>
    </row>
    <row r="36" spans="1:5" x14ac:dyDescent="0.25">
      <c r="A36" s="191" t="s">
        <v>31</v>
      </c>
      <c r="B36" s="192">
        <f>DWH!B18</f>
        <v>1832</v>
      </c>
      <c r="C36" s="193">
        <f>DWH!E18</f>
        <v>1.872999969328603E-2</v>
      </c>
      <c r="D36" s="192">
        <f>DWH!B35</f>
        <v>911</v>
      </c>
      <c r="E36" s="194">
        <f>DWH!E35</f>
        <v>4.5515863102672992E-2</v>
      </c>
    </row>
    <row r="37" spans="1:5" x14ac:dyDescent="0.25">
      <c r="A37" s="191" t="s">
        <v>32</v>
      </c>
      <c r="B37" s="192">
        <f>DWH!B19</f>
        <v>1645</v>
      </c>
      <c r="C37" s="193">
        <f>DWH!E19</f>
        <v>1.6818149287912403E-2</v>
      </c>
      <c r="D37" s="192">
        <f>DWH!B36</f>
        <v>466</v>
      </c>
      <c r="E37" s="194">
        <f>DWH!E36</f>
        <v>2.328253809642768E-2</v>
      </c>
    </row>
    <row r="38" spans="1:5" x14ac:dyDescent="0.25">
      <c r="A38" s="191" t="s">
        <v>33</v>
      </c>
      <c r="B38" s="192">
        <f>DWH!B20</f>
        <v>2833</v>
      </c>
      <c r="C38" s="193">
        <f>DWH!E20</f>
        <v>2.8964022451462516E-2</v>
      </c>
      <c r="D38" s="192">
        <f>DWH!B37</f>
        <v>884</v>
      </c>
      <c r="E38" s="194">
        <f>DWH!E37</f>
        <v>4.4166874843867103E-2</v>
      </c>
    </row>
    <row r="39" spans="1:5" x14ac:dyDescent="0.25">
      <c r="A39" s="191" t="s">
        <v>34</v>
      </c>
      <c r="B39" s="192">
        <f>DWH!B21</f>
        <v>312</v>
      </c>
      <c r="C39" s="193">
        <f>DWH!E21</f>
        <v>3.1898252752757868E-3</v>
      </c>
      <c r="D39" s="192">
        <f>DWH!B38</f>
        <v>52</v>
      </c>
      <c r="E39" s="194">
        <f>DWH!E38</f>
        <v>2.5980514614039468E-3</v>
      </c>
    </row>
    <row r="40" spans="1:5" x14ac:dyDescent="0.25">
      <c r="A40" s="191" t="s">
        <v>35</v>
      </c>
      <c r="B40" s="192">
        <f>DWH!B22</f>
        <v>999</v>
      </c>
      <c r="C40" s="193">
        <f>DWH!E22</f>
        <v>1.0213575160258049E-2</v>
      </c>
      <c r="D40" s="192">
        <f>DWH!B39</f>
        <v>849</v>
      </c>
      <c r="E40" s="194">
        <f>DWH!E39</f>
        <v>4.2418186360229829E-2</v>
      </c>
    </row>
    <row r="41" spans="1:5" ht="26.25" x14ac:dyDescent="0.25">
      <c r="A41" s="196" t="s">
        <v>106</v>
      </c>
      <c r="B41" s="192">
        <f>DWH!B23</f>
        <v>9945</v>
      </c>
      <c r="C41" s="197">
        <f>DWH!E23</f>
        <v>0.10167568064941571</v>
      </c>
      <c r="D41" s="192">
        <f>DWH!B40</f>
        <v>716</v>
      </c>
      <c r="E41" s="198">
        <f>DWH!E40</f>
        <v>3.5773170122408195E-2</v>
      </c>
    </row>
    <row r="43" spans="1:5" ht="61.5" customHeight="1" x14ac:dyDescent="0.25">
      <c r="A43" s="208" t="s">
        <v>108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109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12" sqref="B12:D24 A12:A24 B11:D11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110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899603</v>
      </c>
      <c r="C5" s="7">
        <v>30249</v>
      </c>
      <c r="D5" s="6">
        <v>3.4794801657322599E-2</v>
      </c>
      <c r="E5" s="20">
        <v>97811</v>
      </c>
      <c r="F5" s="7">
        <v>-29386</v>
      </c>
      <c r="G5" s="6">
        <v>-0.231027461339497</v>
      </c>
      <c r="H5" s="18">
        <v>9.8064595042780603E-2</v>
      </c>
      <c r="I5" s="17">
        <v>-2.95726257316705E-2</v>
      </c>
    </row>
    <row r="6" spans="1:9" x14ac:dyDescent="0.25">
      <c r="A6" s="1" t="s">
        <v>4</v>
      </c>
      <c r="B6" s="9">
        <v>433742</v>
      </c>
      <c r="C6" s="8">
        <v>14416</v>
      </c>
      <c r="D6" s="21">
        <v>3.4378979600597097E-2</v>
      </c>
      <c r="E6" s="8">
        <v>42159</v>
      </c>
      <c r="F6" s="8">
        <v>-13371</v>
      </c>
      <c r="G6" s="21">
        <v>-0.240788762830902</v>
      </c>
      <c r="H6" s="19">
        <v>8.8587752494741601E-2</v>
      </c>
      <c r="I6" s="15">
        <v>-2.8352962164018201E-2</v>
      </c>
    </row>
    <row r="7" spans="1:9" x14ac:dyDescent="0.25">
      <c r="A7" s="1" t="s">
        <v>3</v>
      </c>
      <c r="B7" s="9">
        <v>465861</v>
      </c>
      <c r="C7" s="8">
        <v>15833</v>
      </c>
      <c r="D7" s="21">
        <v>3.5182255326335302E-2</v>
      </c>
      <c r="E7" s="8">
        <v>55652</v>
      </c>
      <c r="F7" s="8">
        <v>-16015</v>
      </c>
      <c r="G7" s="21">
        <v>-0.22346407691126999</v>
      </c>
      <c r="H7" s="19">
        <v>0.106712584345932</v>
      </c>
      <c r="I7" s="15">
        <v>-3.0660785151571401E-2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46674</v>
      </c>
      <c r="C12" s="30">
        <v>-12904</v>
      </c>
      <c r="D12" s="117">
        <v>-0.21659001644902501</v>
      </c>
      <c r="E12" s="111">
        <f>B12/$B$24</f>
        <v>0.47718559262250665</v>
      </c>
    </row>
    <row r="13" spans="1:9" x14ac:dyDescent="0.25">
      <c r="A13" s="3" t="s">
        <v>8</v>
      </c>
      <c r="B13" s="34">
        <v>20511</v>
      </c>
      <c r="C13" s="29">
        <v>-7044</v>
      </c>
      <c r="D13" s="118">
        <v>-0.25563418617310801</v>
      </c>
      <c r="E13" s="112">
        <f t="shared" ref="E13:E24" si="0">B13/$B$24</f>
        <v>0.20970034045250535</v>
      </c>
    </row>
    <row r="14" spans="1:9" x14ac:dyDescent="0.25">
      <c r="A14" s="3" t="s">
        <v>47</v>
      </c>
      <c r="B14" s="34">
        <v>558</v>
      </c>
      <c r="C14" s="29">
        <v>-151</v>
      </c>
      <c r="D14" s="118">
        <v>-0.21297602256699599</v>
      </c>
      <c r="E14" s="112">
        <f t="shared" si="0"/>
        <v>5.7048798192432344E-3</v>
      </c>
    </row>
    <row r="15" spans="1:9" x14ac:dyDescent="0.25">
      <c r="A15" s="3" t="s">
        <v>48</v>
      </c>
      <c r="B15" s="34">
        <v>1691</v>
      </c>
      <c r="C15" s="29">
        <v>-532</v>
      </c>
      <c r="D15" s="118">
        <v>-0.23931623931623899</v>
      </c>
      <c r="E15" s="112">
        <f t="shared" si="0"/>
        <v>1.7288444040036398E-2</v>
      </c>
    </row>
    <row r="16" spans="1:9" x14ac:dyDescent="0.25">
      <c r="A16" s="3" t="s">
        <v>49</v>
      </c>
      <c r="B16" s="34">
        <v>2029</v>
      </c>
      <c r="C16" s="29">
        <v>-704</v>
      </c>
      <c r="D16" s="118">
        <v>-0.25759238931577</v>
      </c>
      <c r="E16" s="111">
        <f t="shared" si="0"/>
        <v>2.0744088088251834E-2</v>
      </c>
    </row>
    <row r="17" spans="1:5" x14ac:dyDescent="0.25">
      <c r="A17" s="3" t="s">
        <v>50</v>
      </c>
      <c r="B17" s="34">
        <v>8627</v>
      </c>
      <c r="C17" s="29">
        <v>-2582</v>
      </c>
      <c r="D17" s="118">
        <v>-0.230350611116067</v>
      </c>
      <c r="E17" s="112">
        <f t="shared" si="0"/>
        <v>8.8200713621167354E-2</v>
      </c>
    </row>
    <row r="18" spans="1:5" x14ac:dyDescent="0.25">
      <c r="A18" s="3" t="s">
        <v>51</v>
      </c>
      <c r="B18" s="34">
        <v>1832</v>
      </c>
      <c r="C18" s="29">
        <v>-627</v>
      </c>
      <c r="D18" s="118">
        <v>-0.25498169987799901</v>
      </c>
      <c r="E18" s="112">
        <f t="shared" si="0"/>
        <v>1.872999969328603E-2</v>
      </c>
    </row>
    <row r="19" spans="1:5" x14ac:dyDescent="0.25">
      <c r="A19" s="3" t="s">
        <v>52</v>
      </c>
      <c r="B19" s="34">
        <v>1645</v>
      </c>
      <c r="C19" s="29">
        <v>-436</v>
      </c>
      <c r="D19" s="118">
        <v>-0.20951465641518499</v>
      </c>
      <c r="E19" s="112">
        <f t="shared" si="0"/>
        <v>1.6818149287912403E-2</v>
      </c>
    </row>
    <row r="20" spans="1:5" x14ac:dyDescent="0.25">
      <c r="A20" s="22" t="s">
        <v>53</v>
      </c>
      <c r="B20" s="33">
        <v>2833</v>
      </c>
      <c r="C20" s="27">
        <v>-980</v>
      </c>
      <c r="D20" s="119">
        <v>-0.25701547338053998</v>
      </c>
      <c r="E20" s="111">
        <f t="shared" si="0"/>
        <v>2.8964022451462516E-2</v>
      </c>
    </row>
    <row r="21" spans="1:5" x14ac:dyDescent="0.25">
      <c r="A21" s="24" t="s">
        <v>54</v>
      </c>
      <c r="B21" s="32">
        <v>312</v>
      </c>
      <c r="C21" s="26">
        <v>-119</v>
      </c>
      <c r="D21" s="120">
        <v>-0.27610208816705301</v>
      </c>
      <c r="E21" s="112">
        <f t="shared" si="0"/>
        <v>3.1898252752757868E-3</v>
      </c>
    </row>
    <row r="22" spans="1:5" x14ac:dyDescent="0.25">
      <c r="A22" s="3" t="s">
        <v>55</v>
      </c>
      <c r="B22" s="31">
        <v>999</v>
      </c>
      <c r="C22" s="25">
        <v>-279</v>
      </c>
      <c r="D22" s="121">
        <v>-0.21830985915493001</v>
      </c>
      <c r="E22" s="112">
        <f t="shared" si="0"/>
        <v>1.0213575160258049E-2</v>
      </c>
    </row>
    <row r="23" spans="1:5" x14ac:dyDescent="0.25">
      <c r="A23" s="3" t="s">
        <v>56</v>
      </c>
      <c r="B23" s="28">
        <v>9945</v>
      </c>
      <c r="C23" s="116">
        <v>-2819</v>
      </c>
      <c r="D23" s="118">
        <v>-0.22085553118144799</v>
      </c>
      <c r="E23" s="112">
        <f t="shared" si="0"/>
        <v>0.10167568064941571</v>
      </c>
    </row>
    <row r="24" spans="1:5" x14ac:dyDescent="0.25">
      <c r="A24" s="3" t="s">
        <v>11</v>
      </c>
      <c r="B24" s="28">
        <v>97811</v>
      </c>
      <c r="C24" s="116">
        <v>-29386</v>
      </c>
      <c r="D24" s="118">
        <v>-0.231027461339497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8352</v>
      </c>
      <c r="C29" s="135">
        <v>3251</v>
      </c>
      <c r="D29" s="141">
        <v>0.63732601450695903</v>
      </c>
      <c r="E29" s="111">
        <f>B29/$B$41</f>
        <v>0.41728703472395701</v>
      </c>
    </row>
    <row r="30" spans="1:5" x14ac:dyDescent="0.25">
      <c r="A30" s="122" t="s">
        <v>8</v>
      </c>
      <c r="B30" s="130">
        <v>6107</v>
      </c>
      <c r="C30" s="136">
        <v>1249</v>
      </c>
      <c r="D30" s="142">
        <v>0.257101687937423</v>
      </c>
      <c r="E30" s="112">
        <f t="shared" ref="E30:E41" si="1">B30/$B$41</f>
        <v>0.30512115913065202</v>
      </c>
    </row>
    <row r="31" spans="1:5" x14ac:dyDescent="0.25">
      <c r="A31" s="122" t="s">
        <v>47</v>
      </c>
      <c r="B31" s="130">
        <v>113</v>
      </c>
      <c r="C31" s="136">
        <v>56</v>
      </c>
      <c r="D31" s="142">
        <v>0.98245614035087703</v>
      </c>
      <c r="E31" s="112">
        <f t="shared" si="1"/>
        <v>5.6457656757431928E-3</v>
      </c>
    </row>
    <row r="32" spans="1:5" x14ac:dyDescent="0.25">
      <c r="A32" s="122" t="s">
        <v>48</v>
      </c>
      <c r="B32" s="130">
        <v>177</v>
      </c>
      <c r="C32" s="136">
        <v>64</v>
      </c>
      <c r="D32" s="142">
        <v>0.56637168141592897</v>
      </c>
      <c r="E32" s="112">
        <f t="shared" si="1"/>
        <v>8.843367474394204E-3</v>
      </c>
    </row>
    <row r="33" spans="1:5" x14ac:dyDescent="0.25">
      <c r="A33" s="122" t="s">
        <v>49</v>
      </c>
      <c r="B33" s="130">
        <v>1296</v>
      </c>
      <c r="C33" s="136">
        <v>343</v>
      </c>
      <c r="D33" s="142">
        <v>0.35991605456453302</v>
      </c>
      <c r="E33" s="111">
        <f t="shared" si="1"/>
        <v>6.4751436422682981E-2</v>
      </c>
    </row>
    <row r="34" spans="1:5" x14ac:dyDescent="0.25">
      <c r="A34" s="122" t="s">
        <v>50</v>
      </c>
      <c r="B34" s="130">
        <v>92</v>
      </c>
      <c r="C34" s="136">
        <v>41</v>
      </c>
      <c r="D34" s="142">
        <v>0.80392156862745101</v>
      </c>
      <c r="E34" s="112">
        <f t="shared" si="1"/>
        <v>4.5965525855608293E-3</v>
      </c>
    </row>
    <row r="35" spans="1:5" x14ac:dyDescent="0.25">
      <c r="A35" s="122" t="s">
        <v>51</v>
      </c>
      <c r="B35" s="130">
        <v>911</v>
      </c>
      <c r="C35" s="136">
        <v>104</v>
      </c>
      <c r="D35" s="142">
        <v>0.128872366790582</v>
      </c>
      <c r="E35" s="112">
        <f t="shared" si="1"/>
        <v>4.5515863102672992E-2</v>
      </c>
    </row>
    <row r="36" spans="1:5" x14ac:dyDescent="0.25">
      <c r="A36" s="122" t="s">
        <v>52</v>
      </c>
      <c r="B36" s="130">
        <v>466</v>
      </c>
      <c r="C36" s="136">
        <v>116</v>
      </c>
      <c r="D36" s="142">
        <v>0.33142857142857102</v>
      </c>
      <c r="E36" s="112">
        <f t="shared" si="1"/>
        <v>2.328253809642768E-2</v>
      </c>
    </row>
    <row r="37" spans="1:5" x14ac:dyDescent="0.25">
      <c r="A37" s="125" t="s">
        <v>53</v>
      </c>
      <c r="B37" s="131">
        <v>884</v>
      </c>
      <c r="C37" s="137">
        <v>388</v>
      </c>
      <c r="D37" s="143">
        <v>0.782258064516129</v>
      </c>
      <c r="E37" s="111">
        <f t="shared" si="1"/>
        <v>4.4166874843867103E-2</v>
      </c>
    </row>
    <row r="38" spans="1:5" x14ac:dyDescent="0.25">
      <c r="A38" s="128" t="s">
        <v>54</v>
      </c>
      <c r="B38" s="132">
        <v>52</v>
      </c>
      <c r="C38" s="138">
        <v>21</v>
      </c>
      <c r="D38" s="144">
        <v>0.67741935483870996</v>
      </c>
      <c r="E38" s="112">
        <f t="shared" si="1"/>
        <v>2.5980514614039468E-3</v>
      </c>
    </row>
    <row r="39" spans="1:5" x14ac:dyDescent="0.25">
      <c r="A39" s="122" t="s">
        <v>59</v>
      </c>
      <c r="B39" s="133">
        <v>849</v>
      </c>
      <c r="C39" s="139">
        <v>345</v>
      </c>
      <c r="D39" s="145">
        <v>0.68452380952380998</v>
      </c>
      <c r="E39" s="112">
        <f t="shared" si="1"/>
        <v>4.2418186360229829E-2</v>
      </c>
    </row>
    <row r="40" spans="1:5" x14ac:dyDescent="0.25">
      <c r="A40" s="122" t="s">
        <v>56</v>
      </c>
      <c r="B40" s="134">
        <v>716</v>
      </c>
      <c r="C40" s="140">
        <v>76</v>
      </c>
      <c r="D40" s="142">
        <v>0.11874999999999999</v>
      </c>
      <c r="E40" s="112">
        <f t="shared" si="1"/>
        <v>3.5773170122408195E-2</v>
      </c>
    </row>
    <row r="41" spans="1:5" x14ac:dyDescent="0.25">
      <c r="A41" s="122" t="s">
        <v>11</v>
      </c>
      <c r="B41" s="134">
        <v>20015</v>
      </c>
      <c r="C41" s="140">
        <v>6053</v>
      </c>
      <c r="D41" s="142">
        <v>0.43353387766795598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4101</v>
      </c>
      <c r="D46" s="166">
        <v>3652</v>
      </c>
      <c r="E46" s="174">
        <v>7753</v>
      </c>
    </row>
    <row r="47" spans="1:5" x14ac:dyDescent="0.25">
      <c r="A47" s="40"/>
      <c r="B47" s="149" t="s">
        <v>62</v>
      </c>
      <c r="C47" s="159">
        <v>169</v>
      </c>
      <c r="D47" s="167">
        <v>143</v>
      </c>
      <c r="E47" s="175">
        <v>312</v>
      </c>
    </row>
    <row r="48" spans="1:5" x14ac:dyDescent="0.25">
      <c r="A48" s="40"/>
      <c r="B48" s="149" t="s">
        <v>59</v>
      </c>
      <c r="C48" s="159">
        <v>362</v>
      </c>
      <c r="D48" s="167">
        <v>369</v>
      </c>
      <c r="E48" s="175">
        <v>731</v>
      </c>
    </row>
    <row r="49" spans="1:5" x14ac:dyDescent="0.25">
      <c r="A49" s="40"/>
      <c r="B49" s="149" t="s">
        <v>63</v>
      </c>
      <c r="C49" s="159">
        <v>1131</v>
      </c>
      <c r="D49" s="167">
        <v>1061</v>
      </c>
      <c r="E49" s="175">
        <v>2192</v>
      </c>
    </row>
    <row r="50" spans="1:5" x14ac:dyDescent="0.25">
      <c r="A50" s="40"/>
      <c r="B50" s="154" t="s">
        <v>64</v>
      </c>
      <c r="C50" s="159">
        <v>150</v>
      </c>
      <c r="D50" s="167">
        <v>118</v>
      </c>
      <c r="E50" s="175">
        <v>268</v>
      </c>
    </row>
    <row r="51" spans="1:5" x14ac:dyDescent="0.25">
      <c r="A51" s="40"/>
      <c r="B51" s="156" t="s">
        <v>2</v>
      </c>
      <c r="C51" s="160">
        <v>5913</v>
      </c>
      <c r="D51" s="168">
        <v>5343</v>
      </c>
      <c r="E51" s="168">
        <v>11256</v>
      </c>
    </row>
    <row r="52" spans="1:5" x14ac:dyDescent="0.25">
      <c r="A52" s="147" t="s">
        <v>10</v>
      </c>
      <c r="B52" s="151" t="s">
        <v>65</v>
      </c>
      <c r="C52" s="161">
        <v>3986</v>
      </c>
      <c r="D52" s="169">
        <v>4641</v>
      </c>
      <c r="E52" s="175">
        <v>8627</v>
      </c>
    </row>
    <row r="53" spans="1:5" x14ac:dyDescent="0.25">
      <c r="A53" s="40"/>
      <c r="B53" s="149" t="s">
        <v>66</v>
      </c>
      <c r="C53" s="159">
        <v>338</v>
      </c>
      <c r="D53" s="167">
        <v>1494</v>
      </c>
      <c r="E53" s="175">
        <v>1832</v>
      </c>
    </row>
    <row r="54" spans="1:5" x14ac:dyDescent="0.25">
      <c r="A54" s="40"/>
      <c r="B54" s="149" t="s">
        <v>67</v>
      </c>
      <c r="C54" s="159">
        <v>967</v>
      </c>
      <c r="D54" s="167">
        <v>678</v>
      </c>
      <c r="E54" s="175">
        <v>1645</v>
      </c>
    </row>
    <row r="55" spans="1:5" x14ac:dyDescent="0.25">
      <c r="A55" s="40"/>
      <c r="B55" s="154" t="s">
        <v>68</v>
      </c>
      <c r="C55" s="159">
        <v>1626</v>
      </c>
      <c r="D55" s="167">
        <v>1207</v>
      </c>
      <c r="E55" s="175">
        <v>2833</v>
      </c>
    </row>
    <row r="56" spans="1:5" x14ac:dyDescent="0.25">
      <c r="A56" s="40"/>
      <c r="B56" s="156" t="s">
        <v>10</v>
      </c>
      <c r="C56" s="160">
        <v>6917</v>
      </c>
      <c r="D56" s="168">
        <v>8020</v>
      </c>
      <c r="E56" s="168">
        <v>14937</v>
      </c>
    </row>
    <row r="57" spans="1:5" x14ac:dyDescent="0.25">
      <c r="A57" s="147" t="s">
        <v>9</v>
      </c>
      <c r="B57" s="151" t="s">
        <v>69</v>
      </c>
      <c r="C57" s="161">
        <v>1170</v>
      </c>
      <c r="D57" s="169">
        <v>859</v>
      </c>
      <c r="E57" s="175">
        <v>2029</v>
      </c>
    </row>
    <row r="58" spans="1:5" x14ac:dyDescent="0.25">
      <c r="A58" s="40"/>
      <c r="B58" s="149" t="s">
        <v>70</v>
      </c>
      <c r="C58" s="159">
        <v>1000</v>
      </c>
      <c r="D58" s="167">
        <v>691</v>
      </c>
      <c r="E58" s="175">
        <v>1691</v>
      </c>
    </row>
    <row r="59" spans="1:5" x14ac:dyDescent="0.25">
      <c r="A59" s="40"/>
      <c r="B59" s="154" t="s">
        <v>71</v>
      </c>
      <c r="C59" s="159">
        <v>81</v>
      </c>
      <c r="D59" s="167">
        <v>477</v>
      </c>
      <c r="E59" s="175">
        <v>558</v>
      </c>
    </row>
    <row r="60" spans="1:5" x14ac:dyDescent="0.25">
      <c r="A60" s="40"/>
      <c r="B60" s="155" t="s">
        <v>9</v>
      </c>
      <c r="C60" s="162">
        <v>2251</v>
      </c>
      <c r="D60" s="170">
        <v>2027</v>
      </c>
      <c r="E60" s="170">
        <v>4278</v>
      </c>
    </row>
    <row r="61" spans="1:5" x14ac:dyDescent="0.25">
      <c r="A61" s="147" t="s">
        <v>8</v>
      </c>
      <c r="B61" s="155" t="s">
        <v>8</v>
      </c>
      <c r="C61" s="163">
        <v>7155</v>
      </c>
      <c r="D61" s="171">
        <v>13356</v>
      </c>
      <c r="E61" s="171">
        <v>20511</v>
      </c>
    </row>
    <row r="62" spans="1:5" x14ac:dyDescent="0.25">
      <c r="A62" s="148" t="s">
        <v>7</v>
      </c>
      <c r="B62" s="155" t="s">
        <v>7</v>
      </c>
      <c r="C62" s="163">
        <v>19848</v>
      </c>
      <c r="D62" s="171">
        <v>26826</v>
      </c>
      <c r="E62" s="171">
        <v>46674</v>
      </c>
    </row>
    <row r="63" spans="1:5" x14ac:dyDescent="0.25">
      <c r="A63" s="152" t="s">
        <v>72</v>
      </c>
      <c r="B63" s="155" t="s">
        <v>72</v>
      </c>
      <c r="C63" s="164">
        <v>75</v>
      </c>
      <c r="D63" s="172">
        <v>80</v>
      </c>
      <c r="E63" s="172">
        <v>155</v>
      </c>
    </row>
    <row r="64" spans="1:5" x14ac:dyDescent="0.25">
      <c r="A64" s="150" t="s">
        <v>11</v>
      </c>
      <c r="B64" s="40"/>
      <c r="C64" s="165">
        <v>42159</v>
      </c>
      <c r="D64" s="173">
        <v>55652</v>
      </c>
      <c r="E64" s="176">
        <v>97811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activeCell="D99" sqref="D99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2022/May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4101</v>
      </c>
      <c r="D6" s="158">
        <f>DWH!D46</f>
        <v>3652</v>
      </c>
      <c r="E6" s="158">
        <f>DWH!E46</f>
        <v>7753</v>
      </c>
      <c r="G6" s="79"/>
      <c r="H6" s="78"/>
    </row>
    <row r="7" spans="1:8" x14ac:dyDescent="0.25">
      <c r="A7" s="40"/>
      <c r="B7" s="149" t="s">
        <v>62</v>
      </c>
      <c r="C7" s="158">
        <f>DWH!C47</f>
        <v>169</v>
      </c>
      <c r="D7" s="158">
        <f>DWH!D47</f>
        <v>143</v>
      </c>
      <c r="E7" s="158">
        <f>DWH!E47</f>
        <v>312</v>
      </c>
      <c r="G7" s="79"/>
      <c r="H7" s="78"/>
    </row>
    <row r="8" spans="1:8" x14ac:dyDescent="0.25">
      <c r="A8" s="40"/>
      <c r="B8" s="149" t="s">
        <v>59</v>
      </c>
      <c r="C8" s="158">
        <f>DWH!C48</f>
        <v>362</v>
      </c>
      <c r="D8" s="158">
        <f>DWH!D48</f>
        <v>369</v>
      </c>
      <c r="E8" s="158">
        <f>DWH!E48</f>
        <v>731</v>
      </c>
      <c r="G8" s="79"/>
      <c r="H8" s="78"/>
    </row>
    <row r="9" spans="1:8" x14ac:dyDescent="0.25">
      <c r="A9" s="40"/>
      <c r="B9" s="149" t="s">
        <v>63</v>
      </c>
      <c r="C9" s="158">
        <f>DWH!C49</f>
        <v>1131</v>
      </c>
      <c r="D9" s="158">
        <f>DWH!D49</f>
        <v>1061</v>
      </c>
      <c r="E9" s="158">
        <f>DWH!E49</f>
        <v>2192</v>
      </c>
      <c r="G9" s="79"/>
      <c r="H9" s="78"/>
    </row>
    <row r="10" spans="1:8" x14ac:dyDescent="0.25">
      <c r="A10" s="40"/>
      <c r="B10" s="154" t="s">
        <v>64</v>
      </c>
      <c r="C10" s="158">
        <f>DWH!C50</f>
        <v>150</v>
      </c>
      <c r="D10" s="158">
        <f>DWH!D50</f>
        <v>118</v>
      </c>
      <c r="E10" s="158">
        <f>DWH!E50</f>
        <v>268</v>
      </c>
      <c r="G10" s="79"/>
      <c r="H10" s="78"/>
    </row>
    <row r="11" spans="1:8" x14ac:dyDescent="0.25">
      <c r="A11" s="40"/>
      <c r="B11" s="156" t="s">
        <v>2</v>
      </c>
      <c r="C11" s="158">
        <f>DWH!C51</f>
        <v>5913</v>
      </c>
      <c r="D11" s="158">
        <f>DWH!D51</f>
        <v>5343</v>
      </c>
      <c r="E11" s="158">
        <f>DWH!E51</f>
        <v>11256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3986</v>
      </c>
      <c r="D12" s="158">
        <f>DWH!D52</f>
        <v>4641</v>
      </c>
      <c r="E12" s="158">
        <f>DWH!E52</f>
        <v>8627</v>
      </c>
      <c r="G12" s="79"/>
      <c r="H12" s="78"/>
    </row>
    <row r="13" spans="1:8" x14ac:dyDescent="0.25">
      <c r="A13" s="40"/>
      <c r="B13" s="149" t="s">
        <v>66</v>
      </c>
      <c r="C13" s="158">
        <f>DWH!C53</f>
        <v>338</v>
      </c>
      <c r="D13" s="158">
        <f>DWH!D53</f>
        <v>1494</v>
      </c>
      <c r="E13" s="158">
        <f>DWH!E53</f>
        <v>1832</v>
      </c>
      <c r="G13" s="79"/>
      <c r="H13" s="78"/>
    </row>
    <row r="14" spans="1:8" x14ac:dyDescent="0.25">
      <c r="A14" s="40"/>
      <c r="B14" s="149" t="s">
        <v>67</v>
      </c>
      <c r="C14" s="158">
        <f>DWH!C54</f>
        <v>967</v>
      </c>
      <c r="D14" s="158">
        <f>DWH!D54</f>
        <v>678</v>
      </c>
      <c r="E14" s="158">
        <f>DWH!E54</f>
        <v>1645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1626</v>
      </c>
      <c r="D15" s="158">
        <f>DWH!D55</f>
        <v>1207</v>
      </c>
      <c r="E15" s="158">
        <f>DWH!E55</f>
        <v>2833</v>
      </c>
      <c r="G15" s="79"/>
      <c r="H15" s="78"/>
    </row>
    <row r="16" spans="1:8" x14ac:dyDescent="0.25">
      <c r="A16" s="40"/>
      <c r="B16" s="156" t="s">
        <v>10</v>
      </c>
      <c r="C16" s="158">
        <f>DWH!C56</f>
        <v>6917</v>
      </c>
      <c r="D16" s="158">
        <f>DWH!D56</f>
        <v>8020</v>
      </c>
      <c r="E16" s="158">
        <f>DWH!E56</f>
        <v>14937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1170</v>
      </c>
      <c r="D17" s="158">
        <f>DWH!D57</f>
        <v>859</v>
      </c>
      <c r="E17" s="158">
        <f>DWH!E57</f>
        <v>2029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1000</v>
      </c>
      <c r="D18" s="158">
        <f>DWH!D58</f>
        <v>691</v>
      </c>
      <c r="E18" s="158">
        <f>DWH!E58</f>
        <v>1691</v>
      </c>
      <c r="G18" s="79"/>
      <c r="H18" s="78"/>
    </row>
    <row r="19" spans="1:8" x14ac:dyDescent="0.25">
      <c r="A19" s="40"/>
      <c r="B19" s="154" t="s">
        <v>71</v>
      </c>
      <c r="C19" s="158">
        <f>DWH!C59</f>
        <v>81</v>
      </c>
      <c r="D19" s="158">
        <f>DWH!D59</f>
        <v>477</v>
      </c>
      <c r="E19" s="158">
        <f>DWH!E59</f>
        <v>558</v>
      </c>
      <c r="G19" s="79"/>
      <c r="H19" s="78"/>
    </row>
    <row r="20" spans="1:8" x14ac:dyDescent="0.25">
      <c r="A20" s="40"/>
      <c r="B20" s="155" t="s">
        <v>9</v>
      </c>
      <c r="C20" s="158">
        <f>DWH!C60</f>
        <v>2251</v>
      </c>
      <c r="D20" s="158">
        <f>DWH!D60</f>
        <v>2027</v>
      </c>
      <c r="E20" s="158">
        <f>DWH!E60</f>
        <v>4278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7155</v>
      </c>
      <c r="D21" s="158">
        <f>DWH!D61</f>
        <v>13356</v>
      </c>
      <c r="E21" s="158">
        <f>DWH!E61</f>
        <v>20511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19848</v>
      </c>
      <c r="D22" s="158">
        <f>DWH!D62</f>
        <v>26826</v>
      </c>
      <c r="E22" s="158">
        <f>DWH!E62</f>
        <v>46674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75</v>
      </c>
      <c r="D23" s="158">
        <f>DWH!D63</f>
        <v>80</v>
      </c>
      <c r="E23" s="158">
        <f>DWH!E63</f>
        <v>155</v>
      </c>
      <c r="G23" s="79"/>
      <c r="H23" s="78"/>
    </row>
    <row r="24" spans="1:8" x14ac:dyDescent="0.25">
      <c r="A24" s="150" t="s">
        <v>11</v>
      </c>
      <c r="B24" s="40"/>
      <c r="C24" s="158">
        <f>DWH!C64</f>
        <v>42159</v>
      </c>
      <c r="D24" s="158">
        <f>DWH!D64</f>
        <v>55652</v>
      </c>
      <c r="E24" s="158">
        <f>DWH!E64</f>
        <v>97811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42.159</v>
      </c>
      <c r="D27" s="81" t="str">
        <f>CONCATENATE(D26,"   ",D35)</f>
        <v>Männer   N = 55.652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0.4707891553404967</v>
      </c>
      <c r="D28" s="83">
        <f>D22/D$24</f>
        <v>0.48203119384748078</v>
      </c>
      <c r="E28" s="84">
        <f>E22/E$24</f>
        <v>0.47718559262250665</v>
      </c>
      <c r="G28" s="79"/>
      <c r="H28" s="78"/>
    </row>
    <row r="29" spans="1:8" x14ac:dyDescent="0.25">
      <c r="B29" t="s">
        <v>75</v>
      </c>
      <c r="C29" s="83">
        <f>C21/C$24</f>
        <v>0.16971465167579877</v>
      </c>
      <c r="D29" s="83">
        <f>D21/D$24</f>
        <v>0.23999137497304679</v>
      </c>
      <c r="E29" s="84">
        <f>E21/E$24</f>
        <v>0.20970034045250535</v>
      </c>
      <c r="G29" s="79"/>
      <c r="H29" s="78"/>
    </row>
    <row r="30" spans="1:8" x14ac:dyDescent="0.25">
      <c r="B30" t="s">
        <v>76</v>
      </c>
      <c r="C30" s="83">
        <f>C20/C$24</f>
        <v>5.33931070471311E-2</v>
      </c>
      <c r="D30" s="83">
        <f>D20/D$24</f>
        <v>3.642277007115647E-2</v>
      </c>
      <c r="E30" s="84">
        <f>E20/E$24</f>
        <v>4.3737411947531467E-2</v>
      </c>
      <c r="G30" s="85"/>
      <c r="H30" s="86"/>
    </row>
    <row r="31" spans="1:8" x14ac:dyDescent="0.25">
      <c r="B31" t="s">
        <v>77</v>
      </c>
      <c r="C31" s="83">
        <f>C12/C$24</f>
        <v>9.4546834602338758E-2</v>
      </c>
      <c r="D31" s="83">
        <f>D12/D$24</f>
        <v>8.3393229353841733E-2</v>
      </c>
      <c r="E31" s="84">
        <f>E12/E$24</f>
        <v>8.8200713621167354E-2</v>
      </c>
    </row>
    <row r="32" spans="1:8" x14ac:dyDescent="0.25">
      <c r="B32" t="s">
        <v>78</v>
      </c>
      <c r="C32" s="83">
        <f>(C16-C12)/C$24</f>
        <v>6.9522521881448807E-2</v>
      </c>
      <c r="D32" s="83">
        <f>(D16-D12)/D$24</f>
        <v>6.0716595989362465E-2</v>
      </c>
      <c r="E32" s="84">
        <f>(E16-E12)/E$24</f>
        <v>6.4512171432660942E-2</v>
      </c>
    </row>
    <row r="33" spans="2:11" x14ac:dyDescent="0.25">
      <c r="B33" t="s">
        <v>79</v>
      </c>
      <c r="C33" s="83">
        <f>C11/$C$24</f>
        <v>0.14025474987547143</v>
      </c>
      <c r="D33" s="83">
        <f>D11/D$24</f>
        <v>9.6007331272910224E-2</v>
      </c>
      <c r="E33" s="84">
        <f>E11/E$24</f>
        <v>0.11507908108494955</v>
      </c>
    </row>
    <row r="34" spans="2:11" x14ac:dyDescent="0.25">
      <c r="C34" s="87">
        <f>SUM(C28:C33)</f>
        <v>0.99822102042268557</v>
      </c>
      <c r="D34" s="87">
        <f>SUM(D28:D33)</f>
        <v>0.9985624955077983</v>
      </c>
      <c r="E34" s="87">
        <f>SUM(E28:E33)</f>
        <v>0.99841531116132132</v>
      </c>
    </row>
    <row r="35" spans="2:11" x14ac:dyDescent="0.25">
      <c r="C35" s="88" t="str">
        <f>CONCATENATE("N = ",TEXT(C24,"#.##0"))</f>
        <v>N = 42.159</v>
      </c>
      <c r="D35" s="88" t="str">
        <f>CONCATENATE("N = ",TEXT(D24,"#.##0"))</f>
        <v>N = 55.652</v>
      </c>
      <c r="E35" s="89" t="str">
        <f>CONCATENATE("N=",TEXT(E24,"#.##0"))</f>
        <v>N=97.811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46674</v>
      </c>
      <c r="D41" s="95">
        <f>C41/$C$55</f>
        <v>0.47718559262250665</v>
      </c>
      <c r="J41" s="94"/>
      <c r="K41" s="95"/>
    </row>
    <row r="42" spans="2:11" x14ac:dyDescent="0.25">
      <c r="B42" s="96" t="s">
        <v>75</v>
      </c>
      <c r="C42" s="97">
        <f>E21</f>
        <v>20511</v>
      </c>
      <c r="D42" s="95">
        <f t="shared" ref="D42:D54" si="0">C42/$C$55</f>
        <v>0.20970034045250535</v>
      </c>
      <c r="J42" s="94"/>
      <c r="K42" s="95"/>
    </row>
    <row r="43" spans="2:11" x14ac:dyDescent="0.25">
      <c r="B43" s="96" t="s">
        <v>82</v>
      </c>
      <c r="C43" s="97">
        <f>E19</f>
        <v>558</v>
      </c>
      <c r="D43" s="95">
        <f t="shared" si="0"/>
        <v>5.7048798192432344E-3</v>
      </c>
      <c r="J43" s="94"/>
      <c r="K43" s="95"/>
    </row>
    <row r="44" spans="2:11" x14ac:dyDescent="0.25">
      <c r="B44" s="96" t="s">
        <v>83</v>
      </c>
      <c r="C44" s="97">
        <f>E18</f>
        <v>1691</v>
      </c>
      <c r="D44" s="95">
        <f t="shared" si="0"/>
        <v>1.7288444040036398E-2</v>
      </c>
      <c r="J44" s="94"/>
      <c r="K44" s="95"/>
    </row>
    <row r="45" spans="2:11" x14ac:dyDescent="0.25">
      <c r="B45" s="96" t="s">
        <v>49</v>
      </c>
      <c r="C45" s="97">
        <f>E17</f>
        <v>2029</v>
      </c>
      <c r="D45" s="95">
        <f t="shared" si="0"/>
        <v>2.0744088088251834E-2</v>
      </c>
      <c r="J45" s="94"/>
      <c r="K45" s="95"/>
    </row>
    <row r="46" spans="2:11" x14ac:dyDescent="0.25">
      <c r="B46" s="96" t="s">
        <v>77</v>
      </c>
      <c r="C46" s="97">
        <f>E12</f>
        <v>8627</v>
      </c>
      <c r="D46" s="95">
        <f t="shared" si="0"/>
        <v>8.8200713621167354E-2</v>
      </c>
      <c r="J46" s="94"/>
      <c r="K46" s="95"/>
    </row>
    <row r="47" spans="2:11" x14ac:dyDescent="0.25">
      <c r="B47" s="96" t="s">
        <v>84</v>
      </c>
      <c r="C47" s="97">
        <f>E13</f>
        <v>1832</v>
      </c>
      <c r="D47" s="95">
        <f t="shared" si="0"/>
        <v>1.872999969328603E-2</v>
      </c>
      <c r="J47" s="94"/>
      <c r="K47" s="95"/>
    </row>
    <row r="48" spans="2:11" x14ac:dyDescent="0.25">
      <c r="B48" s="96" t="s">
        <v>85</v>
      </c>
      <c r="C48" s="97">
        <f>E14</f>
        <v>1645</v>
      </c>
      <c r="D48" s="95">
        <f t="shared" si="0"/>
        <v>1.6818149287912403E-2</v>
      </c>
      <c r="J48" s="94"/>
      <c r="K48" s="95"/>
    </row>
    <row r="49" spans="2:11" x14ac:dyDescent="0.25">
      <c r="B49" s="96" t="s">
        <v>53</v>
      </c>
      <c r="C49" s="97">
        <f>E15</f>
        <v>2833</v>
      </c>
      <c r="D49" s="95">
        <f t="shared" si="0"/>
        <v>2.8964022451462516E-2</v>
      </c>
      <c r="J49" s="94"/>
      <c r="K49" s="95"/>
    </row>
    <row r="50" spans="2:11" x14ac:dyDescent="0.25">
      <c r="B50" s="96" t="s">
        <v>86</v>
      </c>
      <c r="C50" s="97">
        <f>E7</f>
        <v>312</v>
      </c>
      <c r="D50" s="95">
        <f t="shared" si="0"/>
        <v>3.1898252752757868E-3</v>
      </c>
      <c r="J50" s="94"/>
      <c r="K50" s="95"/>
    </row>
    <row r="51" spans="2:11" x14ac:dyDescent="0.25">
      <c r="B51" s="96" t="s">
        <v>59</v>
      </c>
      <c r="C51" s="97">
        <f>E8+E10</f>
        <v>999</v>
      </c>
      <c r="D51" s="95">
        <f t="shared" si="0"/>
        <v>1.0213575160258049E-2</v>
      </c>
      <c r="J51" s="94"/>
      <c r="K51" s="95"/>
    </row>
    <row r="52" spans="2:11" x14ac:dyDescent="0.25">
      <c r="B52" s="96" t="s">
        <v>56</v>
      </c>
      <c r="C52" s="97">
        <f>E6+E9</f>
        <v>9945</v>
      </c>
      <c r="D52" s="95">
        <f t="shared" si="0"/>
        <v>0.10167568064941571</v>
      </c>
      <c r="J52" s="94"/>
      <c r="K52" s="95"/>
    </row>
    <row r="53" spans="2:11" x14ac:dyDescent="0.25">
      <c r="B53" s="96" t="s">
        <v>87</v>
      </c>
      <c r="C53" s="97">
        <f>E23</f>
        <v>155</v>
      </c>
      <c r="D53" s="95">
        <f t="shared" si="0"/>
        <v>1.5846888386786763E-3</v>
      </c>
      <c r="J53" s="94"/>
      <c r="K53" s="95"/>
    </row>
    <row r="54" spans="2:11" ht="15.75" thickBot="1" x14ac:dyDescent="0.3">
      <c r="B54" s="98" t="s">
        <v>24</v>
      </c>
      <c r="C54" s="99">
        <f>E24</f>
        <v>97811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97811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9" workbookViewId="0">
      <selection activeCell="C5" sqref="C5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44682</v>
      </c>
      <c r="C4" s="113">
        <v>44317</v>
      </c>
    </row>
    <row r="5" spans="1:8" x14ac:dyDescent="0.25">
      <c r="A5" t="s">
        <v>7</v>
      </c>
      <c r="B5" s="200">
        <v>0.28504039658152075</v>
      </c>
      <c r="C5" s="178">
        <v>0.35320105068277913</v>
      </c>
      <c r="E5" s="102"/>
      <c r="H5" s="103"/>
    </row>
    <row r="6" spans="1:8" x14ac:dyDescent="0.25">
      <c r="A6" t="s">
        <v>8</v>
      </c>
      <c r="B6" s="201">
        <v>0.10180170253827021</v>
      </c>
      <c r="C6" s="178">
        <v>0.13563844021133359</v>
      </c>
    </row>
    <row r="7" spans="1:8" x14ac:dyDescent="0.25">
      <c r="A7" t="s">
        <v>76</v>
      </c>
      <c r="B7" s="201">
        <v>6.0095195407416709E-2</v>
      </c>
      <c r="C7" s="178">
        <v>8.0693759999761971E-2</v>
      </c>
    </row>
    <row r="8" spans="1:8" x14ac:dyDescent="0.25">
      <c r="A8" t="s">
        <v>77</v>
      </c>
      <c r="B8" s="201">
        <v>8.4312608216987939E-2</v>
      </c>
      <c r="C8" s="178">
        <v>0.1069977974048287</v>
      </c>
    </row>
    <row r="9" spans="1:8" x14ac:dyDescent="0.25">
      <c r="A9" t="s">
        <v>78</v>
      </c>
      <c r="B9" s="201">
        <v>6.1474691592368395E-2</v>
      </c>
      <c r="C9" s="178">
        <v>8.5611564894601241E-2</v>
      </c>
    </row>
    <row r="10" spans="1:8" x14ac:dyDescent="0.25">
      <c r="A10" t="s">
        <v>89</v>
      </c>
      <c r="B10" s="202">
        <v>3.5204189137404113E-2</v>
      </c>
      <c r="C10" s="178">
        <v>4.7431633450107251E-2</v>
      </c>
    </row>
    <row r="11" spans="1:8" x14ac:dyDescent="0.25">
      <c r="A11" t="s">
        <v>90</v>
      </c>
      <c r="B11" s="203">
        <v>0.102239229451</v>
      </c>
      <c r="C11" s="178">
        <v>0.135128882182</v>
      </c>
    </row>
    <row r="13" spans="1:8" x14ac:dyDescent="0.25">
      <c r="B13" s="90" t="s">
        <v>80</v>
      </c>
    </row>
    <row r="15" spans="1:8" ht="30" x14ac:dyDescent="0.25">
      <c r="C15" s="114">
        <f>B4</f>
        <v>44682</v>
      </c>
      <c r="D15" s="104" t="s">
        <v>90</v>
      </c>
      <c r="E15" s="114">
        <f>C4</f>
        <v>44317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0.28504039658152075</v>
      </c>
      <c r="D16" s="105">
        <f>B11</f>
        <v>0.102239229451</v>
      </c>
      <c r="E16" s="105">
        <f t="shared" ref="E16:E21" si="1">C5</f>
        <v>0.35320105068277913</v>
      </c>
      <c r="F16" s="105">
        <f>C11</f>
        <v>0.135128882182</v>
      </c>
    </row>
    <row r="17" spans="2:6" x14ac:dyDescent="0.25">
      <c r="B17" t="s">
        <v>8</v>
      </c>
      <c r="C17" s="105">
        <f t="shared" si="0"/>
        <v>0.10180170253827021</v>
      </c>
      <c r="D17" s="105">
        <f>B11</f>
        <v>0.102239229451</v>
      </c>
      <c r="E17" s="105">
        <f t="shared" si="1"/>
        <v>0.13563844021133359</v>
      </c>
      <c r="F17" s="105">
        <f>C11</f>
        <v>0.135128882182</v>
      </c>
    </row>
    <row r="18" spans="2:6" x14ac:dyDescent="0.25">
      <c r="B18" t="s">
        <v>76</v>
      </c>
      <c r="C18" s="105">
        <f t="shared" si="0"/>
        <v>6.0095195407416709E-2</v>
      </c>
      <c r="D18" s="105">
        <f>B11</f>
        <v>0.102239229451</v>
      </c>
      <c r="E18" s="105">
        <f t="shared" si="1"/>
        <v>8.0693759999761971E-2</v>
      </c>
      <c r="F18" s="105">
        <f>C11</f>
        <v>0.135128882182</v>
      </c>
    </row>
    <row r="19" spans="2:6" x14ac:dyDescent="0.25">
      <c r="B19" t="s">
        <v>77</v>
      </c>
      <c r="C19" s="105">
        <f t="shared" si="0"/>
        <v>8.4312608216987939E-2</v>
      </c>
      <c r="D19" s="105">
        <f>B11</f>
        <v>0.102239229451</v>
      </c>
      <c r="E19" s="105">
        <f t="shared" si="1"/>
        <v>0.1069977974048287</v>
      </c>
      <c r="F19" s="105">
        <f>C11</f>
        <v>0.135128882182</v>
      </c>
    </row>
    <row r="20" spans="2:6" x14ac:dyDescent="0.25">
      <c r="B20" t="s">
        <v>78</v>
      </c>
      <c r="C20" s="105">
        <f t="shared" si="0"/>
        <v>6.1474691592368395E-2</v>
      </c>
      <c r="D20" s="105">
        <f>B11</f>
        <v>0.102239229451</v>
      </c>
      <c r="E20" s="105">
        <f t="shared" si="1"/>
        <v>8.5611564894601241E-2</v>
      </c>
      <c r="F20" s="105">
        <f>C11</f>
        <v>0.135128882182</v>
      </c>
    </row>
    <row r="21" spans="2:6" x14ac:dyDescent="0.25">
      <c r="B21" t="s">
        <v>89</v>
      </c>
      <c r="C21" s="105">
        <f t="shared" si="0"/>
        <v>3.5204189137404113E-2</v>
      </c>
      <c r="D21" s="105">
        <f>B11</f>
        <v>0.102239229451</v>
      </c>
      <c r="E21" s="105">
        <f t="shared" si="1"/>
        <v>4.7431633450107251E-2</v>
      </c>
      <c r="F21" s="105">
        <f>C11</f>
        <v>0.135128882182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Peter Bauer</cp:lastModifiedBy>
  <cp:lastPrinted>2022-05-17T07:47:45Z</cp:lastPrinted>
  <dcterms:created xsi:type="dcterms:W3CDTF">2015-09-10T08:54:52Z</dcterms:created>
  <dcterms:modified xsi:type="dcterms:W3CDTF">2022-06-21T08:18:19Z</dcterms:modified>
</cp:coreProperties>
</file>