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1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 calcOnSave="0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<sst xmlns="http://schemas.openxmlformats.org/spreadsheetml/2006/main" count="207" uniqueCount="111">
  <si>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</si>
  <si>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</si>
  <si>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</si>
  <si>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</si>
  <si>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</si>
  <si>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</si>
  <si>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</si>
  <si>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</si>
  <si>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</si>
  <si>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</si>
  <si>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</si>
  <si>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</si>
  <si>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</si>
  <si>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</si>
  <si>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</si>
  <si>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</si>
  <si>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</si>
  <si>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</si>
  <si>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</si>
  <si>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</si>
  <si>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</si>
  <si>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</si>
  <si>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</si>
  <si>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</si>
  <si>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</si>
  <si>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</si>
  <si>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</si>
  <si>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</si>
  <si>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</si>
  <si>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</si>
  <si>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</si>
  <si>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</si>
  <si>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</si>
  <si>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</si>
  <si>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</si>
  <si>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</si>
  <si>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</si>
  <si>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</si>
  <si>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</si>
  <si>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</si>
  <si>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</si>
  <si>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</si>
  <si>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</si>
  <si>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</si>
  <si>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</si>
  <si>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</si>
  <si>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</si>
  <si>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</si>
  <si>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</si>
  <si>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</si>
  <si>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</si>
  <si>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</si>
  <si>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</si>
  <si>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</si>
  <si>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</si>
  <si>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</si>
  <si>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</si>
  <si>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</si>
  <si>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</si>
  <si>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</si>
  <si>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</si>
  <si>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</si>
  <si>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</si>
  <si>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</si>
  <si>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</si>
  <si>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</si>
  <si>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</si>
  <si>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</si>
  <si>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</si>
  <si>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</si>
  <si>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</si>
  <si>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</si>
  <si>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</si>
  <si>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</si>
  <si>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</si>
  <si>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</si>
  <si>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</si>
  <si>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</si>
  <si>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</si>
  <si>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</si>
  <si>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</si>
  <si>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</si>
  <si>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</si>
  <si>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</si>
  <si>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</si>
  <si>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</si>
  <si>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</si>
  <si>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</si>
  <si>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</si>
  <si>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</si>
  <si>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</si>
  <si>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</si>
  <si>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</si>
  <si>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</si>
  <si>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</si>
  <si>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</si>
  <si>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</si>
  <si>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</si>
  <si>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</si>
  <si>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</si>
  <si>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</si>
  <si>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</si>
  <si>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</si>
  <si>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</si>
  <si>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</si>
  <si>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</si>
  <si>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</si>
  <si>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</si>
  <si>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2021/Jun</t>
  </si>
  <si>
    <t>46,8% der arbeitslosen Personen hat lediglich Pflichtschulausbildung, 21,5%  verfügen über einen Lehrabschluss; in Summe weisen 68,3% aller arbeitslosen Personen maximal Lehrausbildung auf. Personen mit Lehrabschluss sind allerdings im Vorteil: 32,8% der (sofort verfügbaren) offenen Stellen verlangt diese Qualifikation.</t>
  </si>
  <si>
    <t>Bei der differenzierten Betrachtung arbeitsloser Personen nach Geschlecht zeigt sich ein geringer Unterschied beim Anteil von Personen mit Pflichtschulausbildung (Männer: 46,7%, Frauen: 46,9%), jedoch ein deutlicher Unterschied beim Anteil von Personen mit Lehrabschluss: 17,3% der arbeitslosen Frauen, aber 24,8%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</si>
</sst>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05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53.834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0.46894156109521862</c:v>
                </c:pt>
                <c:pt idx="1">
                  <c:v>0.17262324924768732</c:v>
                </c:pt>
                <c:pt idx="2">
                  <c:v>5.3869301928149496E-2</c:v>
                </c:pt>
                <c:pt idx="3">
                  <c:v>9.4457034587806965E-2</c:v>
                </c:pt>
                <c:pt idx="4">
                  <c:v>6.8989857710740426E-2</c:v>
                </c:pt>
                <c:pt idx="5">
                  <c:v>0.13942861388713451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67.755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0.46734558335178217</c:v>
                </c:pt>
                <c:pt idx="1">
                  <c:v>0.24790790347575825</c:v>
                </c:pt>
                <c:pt idx="2">
                  <c:v>3.744373108995646E-2</c:v>
                </c:pt>
                <c:pt idx="3">
                  <c:v>8.0835362703859492E-2</c:v>
                </c:pt>
                <c:pt idx="4">
                  <c:v>6.409859050992546E-2</c:v>
                </c:pt>
                <c:pt idx="5">
                  <c:v>9.9136595085233564E-2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Jun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0.32482820769694737</c:v>
                </c:pt>
                <c:pt idx="1">
                  <c:v>0.12066268138848509</c:v>
                </c:pt>
                <c:pt idx="2">
                  <c:v>7.3020442756028106E-2</c:v>
                </c:pt>
                <c:pt idx="3">
                  <c:v>9.546596141058275E-2</c:v>
                </c:pt>
                <c:pt idx="4">
                  <c:v>7.8219875041373427E-2</c:v>
                </c:pt>
                <c:pt idx="5">
                  <c:v>4.4814962251408602E-2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Jun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0.4078272531218432</c:v>
                </c:pt>
                <c:pt idx="1">
                  <c:v>0.15595374634100148</c:v>
                </c:pt>
                <c:pt idx="2">
                  <c:v>8.7189364162034488E-2</c:v>
                </c:pt>
                <c:pt idx="3">
                  <c:v>0.12204658149205221</c:v>
                </c:pt>
                <c:pt idx="4">
                  <c:v>0.10150134035713919</c:v>
                </c:pt>
                <c:pt idx="5">
                  <c:v>6.4862147038104626E-2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4.580966705004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0.121929916045</c:v>
                </c:pt>
                <c:pt idx="1">
                  <c:v>0.121929916045</c:v>
                </c:pt>
                <c:pt idx="2">
                  <c:v>0.121929916045</c:v>
                </c:pt>
                <c:pt idx="3">
                  <c:v>0.121929916045</c:v>
                </c:pt>
                <c:pt idx="4">
                  <c:v>0.121929916045</c:v>
                </c:pt>
                <c:pt idx="5">
                  <c:v>0.121929916045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4.6430791545793619E-3"/>
                  <c:y val="7.93181751157509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0.16216164891199999</c:v>
                </c:pt>
                <c:pt idx="1">
                  <c:v>0.16216164891199999</c:v>
                </c:pt>
                <c:pt idx="2">
                  <c:v>0.16216164891199999</c:v>
                </c:pt>
                <c:pt idx="3">
                  <c:v>0.16216164891199999</c:v>
                </c:pt>
                <c:pt idx="4">
                  <c:v>0.16216164891199999</c:v>
                </c:pt>
                <c:pt idx="5">
                  <c:v>0.16216164891199999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53.834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0.46894156109521862</c:v>
                </c:pt>
                <c:pt idx="1">
                  <c:v>0.17262324924768732</c:v>
                </c:pt>
                <c:pt idx="2">
                  <c:v>5.3869301928149496E-2</c:v>
                </c:pt>
                <c:pt idx="3">
                  <c:v>9.4457034587806965E-2</c:v>
                </c:pt>
                <c:pt idx="4">
                  <c:v>6.8989857710740426E-2</c:v>
                </c:pt>
                <c:pt idx="5">
                  <c:v>0.13942861388713451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67.755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0.46734558335178217</c:v>
                </c:pt>
                <c:pt idx="1">
                  <c:v>0.24790790347575825</c:v>
                </c:pt>
                <c:pt idx="2">
                  <c:v>3.744373108995646E-2</c:v>
                </c:pt>
                <c:pt idx="3">
                  <c:v>8.0835362703859492E-2</c:v>
                </c:pt>
                <c:pt idx="4">
                  <c:v>6.409859050992546E-2</c:v>
                </c:pt>
                <c:pt idx="5">
                  <c:v>9.9136595085233564E-2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Jun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0.32482820769694737</c:v>
                </c:pt>
                <c:pt idx="1">
                  <c:v>0.12066268138848509</c:v>
                </c:pt>
                <c:pt idx="2">
                  <c:v>7.3020442756028106E-2</c:v>
                </c:pt>
                <c:pt idx="3">
                  <c:v>9.546596141058275E-2</c:v>
                </c:pt>
                <c:pt idx="4">
                  <c:v>7.8219875041373427E-2</c:v>
                </c:pt>
                <c:pt idx="5">
                  <c:v>4.4814962251408602E-2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Jun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0.4078272531218432</c:v>
                </c:pt>
                <c:pt idx="1">
                  <c:v>0.15595374634100148</c:v>
                </c:pt>
                <c:pt idx="2">
                  <c:v>8.7189364162034488E-2</c:v>
                </c:pt>
                <c:pt idx="3">
                  <c:v>0.12204658149205221</c:v>
                </c:pt>
                <c:pt idx="4">
                  <c:v>0.10150134035713919</c:v>
                </c:pt>
                <c:pt idx="5">
                  <c:v>6.4862147038104626E-2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6202977813752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0.121929916045</c:v>
                </c:pt>
                <c:pt idx="1">
                  <c:v>0.121929916045</c:v>
                </c:pt>
                <c:pt idx="2">
                  <c:v>0.121929916045</c:v>
                </c:pt>
                <c:pt idx="3">
                  <c:v>0.121929916045</c:v>
                </c:pt>
                <c:pt idx="4">
                  <c:v>0.121929916045</c:v>
                </c:pt>
                <c:pt idx="5">
                  <c:v>0.121929916045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1.5810321759919286E-2"/>
                  <c:y val="-1.424853072410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0.16216164891199999</c:v>
                </c:pt>
                <c:pt idx="1">
                  <c:v>0.16216164891199999</c:v>
                </c:pt>
                <c:pt idx="2">
                  <c:v>0.16216164891199999</c:v>
                </c:pt>
                <c:pt idx="3">
                  <c:v>0.16216164891199999</c:v>
                </c:pt>
                <c:pt idx="4">
                  <c:v>0.16216164891199999</c:v>
                </c:pt>
                <c:pt idx="5">
                  <c:v>0.16216164891199999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98</xdr:row>
      <xdr:rowOff>0</xdr:rowOff>
    </xdr:from>
    <xdr:to>
      <xdr:col>4</xdr:col>
      <xdr:colOff>685800</xdr:colOff>
      <xdr:row>119</xdr:row>
      <xdr:rowOff>84174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21193125"/>
          <a:ext cx="5762625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199" t="s">
        <v>96</v>
      </c>
      <c r="B1" s="44"/>
      <c r="C1" s="44"/>
      <c r="D1" s="44"/>
      <c r="E1" s="44"/>
    </row>
    <row r="2" spans="1:5" ht="21" x14ac:dyDescent="0.35">
      <c r="A2" s="199"/>
      <c r="B2" s="115">
        <f>Diagramm_ALQ!B4</f>
        <v>44348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2" t="s">
        <v>104</v>
      </c>
      <c r="B5" s="202"/>
      <c r="C5" s="202"/>
      <c r="D5" s="202"/>
      <c r="E5" s="202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121589</v>
      </c>
      <c r="C12" s="67"/>
      <c r="D12" s="66">
        <f>DWH!F5</f>
        <v>-40656</v>
      </c>
      <c r="E12" s="106">
        <f>DWH!G5</f>
        <v>-0.25058399334339998</v>
      </c>
    </row>
    <row r="13" spans="1:5" s="61" customFormat="1" ht="15.75" x14ac:dyDescent="0.25">
      <c r="A13" s="63" t="s">
        <v>16</v>
      </c>
      <c r="B13" s="69">
        <f>DWH!E6</f>
        <v>53834</v>
      </c>
      <c r="C13" s="70"/>
      <c r="D13" s="69">
        <f>DWH!F6</f>
        <v>-18139</v>
      </c>
      <c r="E13" s="107">
        <f>DWH!G6</f>
        <v>-0.252025064954914</v>
      </c>
    </row>
    <row r="14" spans="1:5" s="61" customFormat="1" ht="15.75" x14ac:dyDescent="0.25">
      <c r="A14" s="63" t="s">
        <v>17</v>
      </c>
      <c r="B14" s="69">
        <f>DWH!E7</f>
        <v>67755</v>
      </c>
      <c r="C14" s="70"/>
      <c r="D14" s="69">
        <f>DWH!F7</f>
        <v>-22517</v>
      </c>
      <c r="E14" s="107">
        <f>DWH!G7</f>
        <v>-0.24943504076568601</v>
      </c>
    </row>
    <row r="15" spans="1:5" s="61" customFormat="1" ht="15.75" x14ac:dyDescent="0.25">
      <c r="A15" s="64" t="s">
        <v>18</v>
      </c>
      <c r="B15" s="66">
        <f>DWH!B5</f>
        <v>875615</v>
      </c>
      <c r="C15" s="67"/>
      <c r="D15" s="66">
        <f>DWH!C5</f>
        <v>37346</v>
      </c>
      <c r="E15" s="106">
        <f>DWH!D5</f>
        <v>4.4551331374534903E-2</v>
      </c>
    </row>
    <row r="16" spans="1:5" s="61" customFormat="1" ht="15.75" x14ac:dyDescent="0.25">
      <c r="A16" s="63" t="s">
        <v>16</v>
      </c>
      <c r="B16" s="69">
        <f>DWH!B6</f>
        <v>422058</v>
      </c>
      <c r="C16" s="70"/>
      <c r="D16" s="69">
        <f>DWH!C6</f>
        <v>16338</v>
      </c>
      <c r="E16" s="107">
        <f>DWH!D6</f>
        <v>4.0269151138716403E-2</v>
      </c>
    </row>
    <row r="17" spans="1:5" s="61" customFormat="1" ht="15.75" x14ac:dyDescent="0.25">
      <c r="A17" s="63" t="s">
        <v>17</v>
      </c>
      <c r="B17" s="69">
        <f>DWH!B7</f>
        <v>453557</v>
      </c>
      <c r="C17" s="70"/>
      <c r="D17" s="69">
        <f>DWH!C7</f>
        <v>21008</v>
      </c>
      <c r="E17" s="107">
        <f>DWH!D7</f>
        <v>4.8567907913323098E-2</v>
      </c>
    </row>
    <row r="18" spans="1:5" s="61" customFormat="1" ht="15.75" x14ac:dyDescent="0.25">
      <c r="A18" s="64" t="s">
        <v>19</v>
      </c>
      <c r="B18" s="68">
        <f>DWH!H5</f>
        <v>0.121929916045263</v>
      </c>
      <c r="C18" s="67"/>
      <c r="D18" s="68">
        <f>DWH!I5</f>
        <v>-4.0231732867196397E-2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0.113122305060812</v>
      </c>
      <c r="C19" s="70"/>
      <c r="D19" s="71">
        <f>DWH!I6</f>
        <v>-3.7545592521944997E-2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0.12997015223129299</v>
      </c>
      <c r="C20" s="70"/>
      <c r="D20" s="71">
        <f>DWH!I7</f>
        <v>-4.2693149357587001E-2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4" t="s">
        <v>21</v>
      </c>
      <c r="C25" s="204"/>
      <c r="D25" s="204" t="s">
        <v>22</v>
      </c>
      <c r="E25" s="204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121589</v>
      </c>
      <c r="C29" s="189">
        <f>DWH!E24</f>
        <v>1</v>
      </c>
      <c r="D29" s="188">
        <f>DWH!B41</f>
        <v>15553</v>
      </c>
      <c r="E29" s="190">
        <f>DWH!E41</f>
        <v>1</v>
      </c>
    </row>
    <row r="30" spans="1:5" x14ac:dyDescent="0.25">
      <c r="A30" s="191" t="s">
        <v>25</v>
      </c>
      <c r="B30" s="192">
        <f>DWH!B12</f>
        <v>56910</v>
      </c>
      <c r="C30" s="193">
        <f>DWH!E12</f>
        <v>0.4680522086701922</v>
      </c>
      <c r="D30" s="192">
        <f>DWH!B29</f>
        <v>6274</v>
      </c>
      <c r="E30" s="194">
        <f>DWH!E29</f>
        <v>0.40339484343856491</v>
      </c>
    </row>
    <row r="31" spans="1:5" s="42" customFormat="1" x14ac:dyDescent="0.2">
      <c r="A31" s="195" t="s">
        <v>26</v>
      </c>
      <c r="B31" s="192">
        <f>DWH!B13</f>
        <v>26090</v>
      </c>
      <c r="C31" s="193">
        <f>DWH!E13</f>
        <v>0.21457533165006704</v>
      </c>
      <c r="D31" s="192">
        <f>DWH!B30</f>
        <v>5095</v>
      </c>
      <c r="E31" s="194">
        <f>DWH!E30</f>
        <v>0.32758953256606443</v>
      </c>
    </row>
    <row r="32" spans="1:5" x14ac:dyDescent="0.25">
      <c r="A32" s="191" t="s">
        <v>27</v>
      </c>
      <c r="B32" s="192">
        <f>DWH!B14</f>
        <v>678</v>
      </c>
      <c r="C32" s="193">
        <f>DWH!E14</f>
        <v>5.5761623173148887E-3</v>
      </c>
      <c r="D32" s="192">
        <f>DWH!B31</f>
        <v>36</v>
      </c>
      <c r="E32" s="194">
        <f>DWH!E31</f>
        <v>2.3146659808397094E-3</v>
      </c>
    </row>
    <row r="33" spans="1:5" x14ac:dyDescent="0.25">
      <c r="A33" s="191" t="s">
        <v>28</v>
      </c>
      <c r="B33" s="192">
        <f>DWH!B15</f>
        <v>2132</v>
      </c>
      <c r="C33" s="193">
        <f>DWH!E15</f>
        <v>1.7534480915214371E-2</v>
      </c>
      <c r="D33" s="192">
        <f>DWH!B32</f>
        <v>93</v>
      </c>
      <c r="E33" s="194">
        <f>DWH!E32</f>
        <v>5.9795537838359157E-3</v>
      </c>
    </row>
    <row r="34" spans="1:5" x14ac:dyDescent="0.25">
      <c r="A34" s="191" t="s">
        <v>29</v>
      </c>
      <c r="B34" s="192">
        <f>DWH!B16</f>
        <v>2627</v>
      </c>
      <c r="C34" s="193">
        <f>DWH!E16</f>
        <v>2.1605572872546035E-2</v>
      </c>
      <c r="D34" s="192">
        <f>DWH!B33</f>
        <v>996</v>
      </c>
      <c r="E34" s="194">
        <f>DWH!E33</f>
        <v>6.4039092136565293E-2</v>
      </c>
    </row>
    <row r="35" spans="1:5" x14ac:dyDescent="0.25">
      <c r="A35" s="191" t="s">
        <v>30</v>
      </c>
      <c r="B35" s="192">
        <f>DWH!B17</f>
        <v>10562</v>
      </c>
      <c r="C35" s="193">
        <f>DWH!E17</f>
        <v>8.6866410612802147E-2</v>
      </c>
      <c r="D35" s="192">
        <f>DWH!B34</f>
        <v>57</v>
      </c>
      <c r="E35" s="194">
        <f>DWH!E34</f>
        <v>3.6648878029962063E-3</v>
      </c>
    </row>
    <row r="36" spans="1:5" x14ac:dyDescent="0.25">
      <c r="A36" s="191" t="s">
        <v>31</v>
      </c>
      <c r="B36" s="192">
        <f>DWH!B18</f>
        <v>2365</v>
      </c>
      <c r="C36" s="193">
        <f>DWH!E18</f>
        <v>1.9450772685029073E-2</v>
      </c>
      <c r="D36" s="192">
        <f>DWH!B35</f>
        <v>858</v>
      </c>
      <c r="E36" s="194">
        <f>DWH!E35</f>
        <v>5.5166205876679739E-2</v>
      </c>
    </row>
    <row r="37" spans="1:5" x14ac:dyDescent="0.25">
      <c r="A37" s="191" t="s">
        <v>32</v>
      </c>
      <c r="B37" s="192">
        <f>DWH!B19</f>
        <v>2055</v>
      </c>
      <c r="C37" s="193">
        <f>DWH!E19</f>
        <v>1.6901199944073887E-2</v>
      </c>
      <c r="D37" s="192">
        <f>DWH!B36</f>
        <v>389</v>
      </c>
      <c r="E37" s="194">
        <f>DWH!E36</f>
        <v>2.5011251848517969E-2</v>
      </c>
    </row>
    <row r="38" spans="1:5" x14ac:dyDescent="0.25">
      <c r="A38" s="191" t="s">
        <v>33</v>
      </c>
      <c r="B38" s="192">
        <f>DWH!B20</f>
        <v>3637</v>
      </c>
      <c r="C38" s="193">
        <f>DWH!E20</f>
        <v>2.9912245351141963E-2</v>
      </c>
      <c r="D38" s="192">
        <f>DWH!B37</f>
        <v>546</v>
      </c>
      <c r="E38" s="194">
        <f>DWH!E37</f>
        <v>3.5105767376068929E-2</v>
      </c>
    </row>
    <row r="39" spans="1:5" x14ac:dyDescent="0.25">
      <c r="A39" s="191" t="s">
        <v>34</v>
      </c>
      <c r="B39" s="192">
        <f>DWH!B21</f>
        <v>421</v>
      </c>
      <c r="C39" s="193">
        <f>DWH!E21</f>
        <v>3.4624842707810738E-3</v>
      </c>
      <c r="D39" s="192">
        <f>DWH!B38</f>
        <v>27</v>
      </c>
      <c r="E39" s="194">
        <f>DWH!E38</f>
        <v>1.7359994856297821E-3</v>
      </c>
    </row>
    <row r="40" spans="1:5" x14ac:dyDescent="0.25">
      <c r="A40" s="191" t="s">
        <v>35</v>
      </c>
      <c r="B40" s="192">
        <f>DWH!B22</f>
        <v>1296</v>
      </c>
      <c r="C40" s="193">
        <f>DWH!E22</f>
        <v>1.0658858942832E-2</v>
      </c>
      <c r="D40" s="192">
        <f>DWH!B39</f>
        <v>509</v>
      </c>
      <c r="E40" s="194">
        <f>DWH!E39</f>
        <v>3.2726805117983669E-2</v>
      </c>
    </row>
    <row r="41" spans="1:5" ht="26.25" x14ac:dyDescent="0.25">
      <c r="A41" s="196" t="s">
        <v>106</v>
      </c>
      <c r="B41" s="192">
        <f>DWH!B23</f>
        <v>12506</v>
      </c>
      <c r="C41" s="197">
        <f>DWH!E23</f>
        <v>0.10285469902705015</v>
      </c>
      <c r="D41" s="192">
        <f>DWH!B40</f>
        <v>673</v>
      </c>
      <c r="E41" s="198">
        <f>DWH!E40</f>
        <v>4.3271394586253453E-2</v>
      </c>
    </row>
    <row r="43" spans="1:5" ht="61.5" customHeight="1" x14ac:dyDescent="0.25">
      <c r="A43" s="203" t="s">
        <v>109</v>
      </c>
      <c r="B43" s="203"/>
      <c r="C43" s="203"/>
      <c r="D43" s="203"/>
      <c r="E43" s="203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3" t="s">
        <v>110</v>
      </c>
      <c r="B68" s="203"/>
      <c r="C68" s="203"/>
      <c r="D68" s="203"/>
      <c r="E68" s="203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0" t="s">
        <v>101</v>
      </c>
      <c r="B120" s="200"/>
      <c r="C120" s="200"/>
      <c r="D120" s="200"/>
      <c r="E120" s="200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0" t="s">
        <v>102</v>
      </c>
      <c r="B124" s="200"/>
      <c r="C124" s="200"/>
      <c r="D124" s="200"/>
      <c r="E124" s="200"/>
    </row>
    <row r="125" spans="1:5" ht="31.5" customHeight="1" x14ac:dyDescent="0.25">
      <c r="A125" s="201" t="s">
        <v>103</v>
      </c>
      <c r="B125" s="201"/>
      <c r="C125" s="201"/>
      <c r="D125" s="201"/>
      <c r="E125" s="201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875615</v>
      </c>
      <c r="C5" s="7">
        <v>37346</v>
      </c>
      <c r="D5" s="6">
        <v>4.4551331374534903E-2</v>
      </c>
      <c r="E5" s="20">
        <v>121589</v>
      </c>
      <c r="F5" s="7">
        <v>-40656</v>
      </c>
      <c r="G5" s="6">
        <v>-0.25058399334339998</v>
      </c>
      <c r="H5" s="18">
        <v>0.121929916045263</v>
      </c>
      <c r="I5" s="17">
        <v>-4.0231732867196397E-2</v>
      </c>
    </row>
    <row r="6" spans="1:9" x14ac:dyDescent="0.25">
      <c r="A6" s="1" t="s">
        <v>4</v>
      </c>
      <c r="B6" s="9">
        <v>422058</v>
      </c>
      <c r="C6" s="8">
        <v>16338</v>
      </c>
      <c r="D6" s="21">
        <v>4.0269151138716403E-2</v>
      </c>
      <c r="E6" s="8">
        <v>53834</v>
      </c>
      <c r="F6" s="8">
        <v>-18139</v>
      </c>
      <c r="G6" s="21">
        <v>-0.252025064954914</v>
      </c>
      <c r="H6" s="19">
        <v>0.113122305060812</v>
      </c>
      <c r="I6" s="15">
        <v>-3.7545592521944997E-2</v>
      </c>
    </row>
    <row r="7" spans="1:9" x14ac:dyDescent="0.25">
      <c r="A7" s="1" t="s">
        <v>3</v>
      </c>
      <c r="B7" s="9">
        <v>453557</v>
      </c>
      <c r="C7" s="8">
        <v>21008</v>
      </c>
      <c r="D7" s="21">
        <v>4.8567907913323098E-2</v>
      </c>
      <c r="E7" s="8">
        <v>67755</v>
      </c>
      <c r="F7" s="8">
        <v>-22517</v>
      </c>
      <c r="G7" s="21">
        <v>-0.24943504076568601</v>
      </c>
      <c r="H7" s="19">
        <v>0.12997015223129299</v>
      </c>
      <c r="I7" s="15">
        <v>-4.2693149357587001E-2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56910</v>
      </c>
      <c r="C12" s="30">
        <v>-19782</v>
      </c>
      <c r="D12" s="117">
        <v>-0.25794085432639702</v>
      </c>
      <c r="E12" s="111">
        <f>B12/$B$24</f>
        <v>0.4680522086701922</v>
      </c>
    </row>
    <row r="13" spans="1:9" x14ac:dyDescent="0.25">
      <c r="A13" s="3" t="s">
        <v>8</v>
      </c>
      <c r="B13" s="34">
        <v>26090</v>
      </c>
      <c r="C13" s="29">
        <v>-7547</v>
      </c>
      <c r="D13" s="118">
        <v>-0.22436602550762599</v>
      </c>
      <c r="E13" s="112">
        <f t="shared" ref="E13:E24" si="0">B13/$B$24</f>
        <v>0.21457533165006704</v>
      </c>
    </row>
    <row r="14" spans="1:9" x14ac:dyDescent="0.25">
      <c r="A14" s="3" t="s">
        <v>47</v>
      </c>
      <c r="B14" s="34">
        <v>678</v>
      </c>
      <c r="C14" s="29">
        <v>-169</v>
      </c>
      <c r="D14" s="118">
        <v>-0.19952774498229001</v>
      </c>
      <c r="E14" s="112">
        <f t="shared" si="0"/>
        <v>5.5761623173148887E-3</v>
      </c>
    </row>
    <row r="15" spans="1:9" x14ac:dyDescent="0.25">
      <c r="A15" s="3" t="s">
        <v>48</v>
      </c>
      <c r="B15" s="34">
        <v>2132</v>
      </c>
      <c r="C15" s="29">
        <v>-517</v>
      </c>
      <c r="D15" s="118">
        <v>-0.19516798791997</v>
      </c>
      <c r="E15" s="112">
        <f t="shared" si="0"/>
        <v>1.7534480915214371E-2</v>
      </c>
    </row>
    <row r="16" spans="1:9" x14ac:dyDescent="0.25">
      <c r="A16" s="3" t="s">
        <v>49</v>
      </c>
      <c r="B16" s="34">
        <v>2627</v>
      </c>
      <c r="C16" s="29">
        <v>-966</v>
      </c>
      <c r="D16" s="118">
        <v>-0.26885610910103003</v>
      </c>
      <c r="E16" s="111">
        <f t="shared" si="0"/>
        <v>2.1605572872546035E-2</v>
      </c>
    </row>
    <row r="17" spans="1:5" x14ac:dyDescent="0.25">
      <c r="A17" s="3" t="s">
        <v>50</v>
      </c>
      <c r="B17" s="34">
        <v>10562</v>
      </c>
      <c r="C17" s="29">
        <v>-4240</v>
      </c>
      <c r="D17" s="118">
        <v>-0.28644777732738802</v>
      </c>
      <c r="E17" s="112">
        <f t="shared" si="0"/>
        <v>8.6866410612802147E-2</v>
      </c>
    </row>
    <row r="18" spans="1:5" x14ac:dyDescent="0.25">
      <c r="A18" s="3" t="s">
        <v>51</v>
      </c>
      <c r="B18" s="34">
        <v>2365</v>
      </c>
      <c r="C18" s="29">
        <v>-651</v>
      </c>
      <c r="D18" s="118">
        <v>-0.215848806366048</v>
      </c>
      <c r="E18" s="112">
        <f t="shared" si="0"/>
        <v>1.9450772685029073E-2</v>
      </c>
    </row>
    <row r="19" spans="1:5" x14ac:dyDescent="0.25">
      <c r="A19" s="3" t="s">
        <v>52</v>
      </c>
      <c r="B19" s="34">
        <v>2055</v>
      </c>
      <c r="C19" s="29">
        <v>-584</v>
      </c>
      <c r="D19" s="118">
        <v>-0.22129594543387601</v>
      </c>
      <c r="E19" s="112">
        <f t="shared" si="0"/>
        <v>1.6901199944073887E-2</v>
      </c>
    </row>
    <row r="20" spans="1:5" x14ac:dyDescent="0.25">
      <c r="A20" s="22" t="s">
        <v>53</v>
      </c>
      <c r="B20" s="33">
        <v>3637</v>
      </c>
      <c r="C20" s="27">
        <v>-1524</v>
      </c>
      <c r="D20" s="119">
        <v>-0.29529161015307098</v>
      </c>
      <c r="E20" s="111">
        <f t="shared" si="0"/>
        <v>2.9912245351141963E-2</v>
      </c>
    </row>
    <row r="21" spans="1:5" x14ac:dyDescent="0.25">
      <c r="A21" s="24" t="s">
        <v>54</v>
      </c>
      <c r="B21" s="32">
        <v>421</v>
      </c>
      <c r="C21" s="26">
        <v>-106</v>
      </c>
      <c r="D21" s="120">
        <v>-0.20113851992409901</v>
      </c>
      <c r="E21" s="112">
        <f t="shared" si="0"/>
        <v>3.4624842707810738E-3</v>
      </c>
    </row>
    <row r="22" spans="1:5" x14ac:dyDescent="0.25">
      <c r="A22" s="3" t="s">
        <v>55</v>
      </c>
      <c r="B22" s="31">
        <v>1296</v>
      </c>
      <c r="C22" s="25">
        <v>-337</v>
      </c>
      <c r="D22" s="121">
        <v>-0.206368646662584</v>
      </c>
      <c r="E22" s="112">
        <f t="shared" si="0"/>
        <v>1.0658858942832E-2</v>
      </c>
    </row>
    <row r="23" spans="1:5" x14ac:dyDescent="0.25">
      <c r="A23" s="3" t="s">
        <v>56</v>
      </c>
      <c r="B23" s="28">
        <v>12506</v>
      </c>
      <c r="C23" s="116">
        <v>-3952</v>
      </c>
      <c r="D23" s="118">
        <v>-0.24012638230647701</v>
      </c>
      <c r="E23" s="112">
        <f t="shared" si="0"/>
        <v>0.10285469902705015</v>
      </c>
    </row>
    <row r="24" spans="1:5" x14ac:dyDescent="0.25">
      <c r="A24" s="3" t="s">
        <v>11</v>
      </c>
      <c r="B24" s="28">
        <v>121589</v>
      </c>
      <c r="C24" s="116">
        <v>-40656</v>
      </c>
      <c r="D24" s="118">
        <v>-0.25058399334339998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6274</v>
      </c>
      <c r="C29" s="135">
        <v>3200</v>
      </c>
      <c r="D29" s="141">
        <v>1.04098893949252</v>
      </c>
      <c r="E29" s="111">
        <f>B29/$B$41</f>
        <v>0.40339484343856491</v>
      </c>
    </row>
    <row r="30" spans="1:5" x14ac:dyDescent="0.25">
      <c r="A30" s="122" t="s">
        <v>8</v>
      </c>
      <c r="B30" s="130">
        <v>5095</v>
      </c>
      <c r="C30" s="136">
        <v>2044</v>
      </c>
      <c r="D30" s="142">
        <v>0.66994428056374999</v>
      </c>
      <c r="E30" s="112">
        <f t="shared" ref="E30:E41" si="1">B30/$B$41</f>
        <v>0.32758953256606443</v>
      </c>
    </row>
    <row r="31" spans="1:5" x14ac:dyDescent="0.25">
      <c r="A31" s="122" t="s">
        <v>47</v>
      </c>
      <c r="B31" s="130">
        <v>36</v>
      </c>
      <c r="C31" s="136">
        <v>24</v>
      </c>
      <c r="D31" s="142">
        <v>2</v>
      </c>
      <c r="E31" s="112">
        <f t="shared" si="1"/>
        <v>2.3146659808397094E-3</v>
      </c>
    </row>
    <row r="32" spans="1:5" x14ac:dyDescent="0.25">
      <c r="A32" s="122" t="s">
        <v>48</v>
      </c>
      <c r="B32" s="130">
        <v>93</v>
      </c>
      <c r="C32" s="136">
        <v>22</v>
      </c>
      <c r="D32" s="142">
        <v>0.309859154929577</v>
      </c>
      <c r="E32" s="112">
        <f t="shared" si="1"/>
        <v>5.9795537838359157E-3</v>
      </c>
    </row>
    <row r="33" spans="1:5" x14ac:dyDescent="0.25">
      <c r="A33" s="122" t="s">
        <v>49</v>
      </c>
      <c r="B33" s="130">
        <v>996</v>
      </c>
      <c r="C33" s="136">
        <v>56</v>
      </c>
      <c r="D33" s="142">
        <v>5.95744680851064E-2</v>
      </c>
      <c r="E33" s="111">
        <f t="shared" si="1"/>
        <v>6.4039092136565293E-2</v>
      </c>
    </row>
    <row r="34" spans="1:5" x14ac:dyDescent="0.25">
      <c r="A34" s="122" t="s">
        <v>50</v>
      </c>
      <c r="B34" s="130">
        <v>57</v>
      </c>
      <c r="C34" s="136">
        <v>37</v>
      </c>
      <c r="D34" s="142">
        <v>1.85</v>
      </c>
      <c r="E34" s="112">
        <f t="shared" si="1"/>
        <v>3.6648878029962063E-3</v>
      </c>
    </row>
    <row r="35" spans="1:5" x14ac:dyDescent="0.25">
      <c r="A35" s="122" t="s">
        <v>51</v>
      </c>
      <c r="B35" s="130">
        <v>858</v>
      </c>
      <c r="C35" s="136">
        <v>434</v>
      </c>
      <c r="D35" s="142">
        <v>1.0235849056603801</v>
      </c>
      <c r="E35" s="112">
        <f t="shared" si="1"/>
        <v>5.5166205876679739E-2</v>
      </c>
    </row>
    <row r="36" spans="1:5" x14ac:dyDescent="0.25">
      <c r="A36" s="122" t="s">
        <v>52</v>
      </c>
      <c r="B36" s="130">
        <v>389</v>
      </c>
      <c r="C36" s="136">
        <v>174</v>
      </c>
      <c r="D36" s="142">
        <v>0.80930232558139503</v>
      </c>
      <c r="E36" s="112">
        <f t="shared" si="1"/>
        <v>2.5011251848517969E-2</v>
      </c>
    </row>
    <row r="37" spans="1:5" x14ac:dyDescent="0.25">
      <c r="A37" s="125" t="s">
        <v>53</v>
      </c>
      <c r="B37" s="131">
        <v>546</v>
      </c>
      <c r="C37" s="137">
        <v>203</v>
      </c>
      <c r="D37" s="143">
        <v>0.59183673469387799</v>
      </c>
      <c r="E37" s="111">
        <f t="shared" si="1"/>
        <v>3.5105767376068929E-2</v>
      </c>
    </row>
    <row r="38" spans="1:5" x14ac:dyDescent="0.25">
      <c r="A38" s="128" t="s">
        <v>54</v>
      </c>
      <c r="B38" s="132">
        <v>27</v>
      </c>
      <c r="C38" s="138">
        <v>12</v>
      </c>
      <c r="D38" s="144">
        <v>0.8</v>
      </c>
      <c r="E38" s="112">
        <f t="shared" si="1"/>
        <v>1.7359994856297821E-3</v>
      </c>
    </row>
    <row r="39" spans="1:5" x14ac:dyDescent="0.25">
      <c r="A39" s="122" t="s">
        <v>59</v>
      </c>
      <c r="B39" s="133">
        <v>509</v>
      </c>
      <c r="C39" s="139">
        <v>287</v>
      </c>
      <c r="D39" s="145">
        <v>1.29279279279279</v>
      </c>
      <c r="E39" s="112">
        <f t="shared" si="1"/>
        <v>3.2726805117983669E-2</v>
      </c>
    </row>
    <row r="40" spans="1:5" x14ac:dyDescent="0.25">
      <c r="A40" s="122" t="s">
        <v>56</v>
      </c>
      <c r="B40" s="134">
        <v>673</v>
      </c>
      <c r="C40" s="140">
        <v>362</v>
      </c>
      <c r="D40" s="142">
        <v>1.16398713826367</v>
      </c>
      <c r="E40" s="112">
        <f t="shared" si="1"/>
        <v>4.3271394586253453E-2</v>
      </c>
    </row>
    <row r="41" spans="1:5" x14ac:dyDescent="0.25">
      <c r="A41" s="122" t="s">
        <v>11</v>
      </c>
      <c r="B41" s="134">
        <v>15553</v>
      </c>
      <c r="C41" s="140">
        <v>6855</v>
      </c>
      <c r="D41" s="142">
        <v>0.78811220970338003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5226</v>
      </c>
      <c r="D46" s="166">
        <v>4627</v>
      </c>
      <c r="E46" s="174">
        <v>9853</v>
      </c>
    </row>
    <row r="47" spans="1:5" x14ac:dyDescent="0.25">
      <c r="A47" s="40"/>
      <c r="B47" s="149" t="s">
        <v>62</v>
      </c>
      <c r="C47" s="159">
        <v>234</v>
      </c>
      <c r="D47" s="167">
        <v>187</v>
      </c>
      <c r="E47" s="175">
        <v>421</v>
      </c>
    </row>
    <row r="48" spans="1:5" x14ac:dyDescent="0.25">
      <c r="A48" s="40"/>
      <c r="B48" s="149" t="s">
        <v>59</v>
      </c>
      <c r="C48" s="159">
        <v>473</v>
      </c>
      <c r="D48" s="167">
        <v>479</v>
      </c>
      <c r="E48" s="175">
        <v>952</v>
      </c>
    </row>
    <row r="49" spans="1:5" x14ac:dyDescent="0.25">
      <c r="A49" s="40"/>
      <c r="B49" s="149" t="s">
        <v>63</v>
      </c>
      <c r="C49" s="159">
        <v>1386</v>
      </c>
      <c r="D49" s="167">
        <v>1267</v>
      </c>
      <c r="E49" s="175">
        <v>2653</v>
      </c>
    </row>
    <row r="50" spans="1:5" x14ac:dyDescent="0.25">
      <c r="A50" s="40"/>
      <c r="B50" s="154" t="s">
        <v>64</v>
      </c>
      <c r="C50" s="159">
        <v>187</v>
      </c>
      <c r="D50" s="167">
        <v>157</v>
      </c>
      <c r="E50" s="175">
        <v>344</v>
      </c>
    </row>
    <row r="51" spans="1:5" x14ac:dyDescent="0.25">
      <c r="A51" s="40"/>
      <c r="B51" s="156" t="s">
        <v>2</v>
      </c>
      <c r="C51" s="160">
        <v>7506</v>
      </c>
      <c r="D51" s="168">
        <v>6717</v>
      </c>
      <c r="E51" s="168">
        <v>14223</v>
      </c>
    </row>
    <row r="52" spans="1:5" x14ac:dyDescent="0.25">
      <c r="A52" s="147" t="s">
        <v>10</v>
      </c>
      <c r="B52" s="151" t="s">
        <v>65</v>
      </c>
      <c r="C52" s="161">
        <v>5085</v>
      </c>
      <c r="D52" s="169">
        <v>5477</v>
      </c>
      <c r="E52" s="175">
        <v>10562</v>
      </c>
    </row>
    <row r="53" spans="1:5" x14ac:dyDescent="0.25">
      <c r="A53" s="40"/>
      <c r="B53" s="149" t="s">
        <v>66</v>
      </c>
      <c r="C53" s="159">
        <v>425</v>
      </c>
      <c r="D53" s="167">
        <v>1940</v>
      </c>
      <c r="E53" s="175">
        <v>2365</v>
      </c>
    </row>
    <row r="54" spans="1:5" x14ac:dyDescent="0.25">
      <c r="A54" s="40"/>
      <c r="B54" s="149" t="s">
        <v>67</v>
      </c>
      <c r="C54" s="159">
        <v>1190</v>
      </c>
      <c r="D54" s="167">
        <v>865</v>
      </c>
      <c r="E54" s="175">
        <v>2055</v>
      </c>
    </row>
    <row r="55" spans="1:5" x14ac:dyDescent="0.25">
      <c r="A55" s="40"/>
      <c r="B55" s="154" t="s">
        <v>68</v>
      </c>
      <c r="C55" s="159">
        <v>2099</v>
      </c>
      <c r="D55" s="167">
        <v>1538</v>
      </c>
      <c r="E55" s="175">
        <v>3637</v>
      </c>
    </row>
    <row r="56" spans="1:5" x14ac:dyDescent="0.25">
      <c r="A56" s="40"/>
      <c r="B56" s="156" t="s">
        <v>10</v>
      </c>
      <c r="C56" s="160">
        <v>8799</v>
      </c>
      <c r="D56" s="168">
        <v>9820</v>
      </c>
      <c r="E56" s="168">
        <v>18619</v>
      </c>
    </row>
    <row r="57" spans="1:5" x14ac:dyDescent="0.25">
      <c r="A57" s="147" t="s">
        <v>9</v>
      </c>
      <c r="B57" s="151" t="s">
        <v>69</v>
      </c>
      <c r="C57" s="161">
        <v>1521</v>
      </c>
      <c r="D57" s="169">
        <v>1106</v>
      </c>
      <c r="E57" s="175">
        <v>2627</v>
      </c>
    </row>
    <row r="58" spans="1:5" x14ac:dyDescent="0.25">
      <c r="A58" s="40"/>
      <c r="B58" s="149" t="s">
        <v>70</v>
      </c>
      <c r="C58" s="159">
        <v>1293</v>
      </c>
      <c r="D58" s="167">
        <v>839</v>
      </c>
      <c r="E58" s="175">
        <v>2132</v>
      </c>
    </row>
    <row r="59" spans="1:5" x14ac:dyDescent="0.25">
      <c r="A59" s="40"/>
      <c r="B59" s="154" t="s">
        <v>71</v>
      </c>
      <c r="C59" s="159">
        <v>86</v>
      </c>
      <c r="D59" s="167">
        <v>592</v>
      </c>
      <c r="E59" s="175">
        <v>678</v>
      </c>
    </row>
    <row r="60" spans="1:5" x14ac:dyDescent="0.25">
      <c r="A60" s="40"/>
      <c r="B60" s="155" t="s">
        <v>9</v>
      </c>
      <c r="C60" s="162">
        <v>2900</v>
      </c>
      <c r="D60" s="170">
        <v>2537</v>
      </c>
      <c r="E60" s="170">
        <v>5437</v>
      </c>
    </row>
    <row r="61" spans="1:5" x14ac:dyDescent="0.25">
      <c r="A61" s="147" t="s">
        <v>8</v>
      </c>
      <c r="B61" s="155" t="s">
        <v>8</v>
      </c>
      <c r="C61" s="163">
        <v>9293</v>
      </c>
      <c r="D61" s="171">
        <v>16797</v>
      </c>
      <c r="E61" s="171">
        <v>26090</v>
      </c>
    </row>
    <row r="62" spans="1:5" x14ac:dyDescent="0.25">
      <c r="A62" s="148" t="s">
        <v>7</v>
      </c>
      <c r="B62" s="155" t="s">
        <v>7</v>
      </c>
      <c r="C62" s="163">
        <v>25245</v>
      </c>
      <c r="D62" s="171">
        <v>31665</v>
      </c>
      <c r="E62" s="171">
        <v>56910</v>
      </c>
    </row>
    <row r="63" spans="1:5" x14ac:dyDescent="0.25">
      <c r="A63" s="152" t="s">
        <v>72</v>
      </c>
      <c r="B63" s="155" t="s">
        <v>72</v>
      </c>
      <c r="C63" s="164">
        <v>91</v>
      </c>
      <c r="D63" s="172">
        <v>219</v>
      </c>
      <c r="E63" s="172">
        <v>310</v>
      </c>
    </row>
    <row r="64" spans="1:5" x14ac:dyDescent="0.25">
      <c r="A64" s="150" t="s">
        <v>11</v>
      </c>
      <c r="B64" s="40"/>
      <c r="C64" s="165">
        <v>53834</v>
      </c>
      <c r="D64" s="173">
        <v>67755</v>
      </c>
      <c r="E64" s="176">
        <v>121589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2021/Jun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5226</v>
      </c>
      <c r="D6" s="158">
        <f>DWH!D46</f>
        <v>4627</v>
      </c>
      <c r="E6" s="158">
        <f>DWH!E46</f>
        <v>9853</v>
      </c>
      <c r="G6" s="79"/>
      <c r="H6" s="78"/>
    </row>
    <row r="7" spans="1:8" x14ac:dyDescent="0.25">
      <c r="A7" s="40"/>
      <c r="B7" s="149" t="s">
        <v>62</v>
      </c>
      <c r="C7" s="158">
        <f>DWH!C47</f>
        <v>234</v>
      </c>
      <c r="D7" s="158">
        <f>DWH!D47</f>
        <v>187</v>
      </c>
      <c r="E7" s="158">
        <f>DWH!E47</f>
        <v>421</v>
      </c>
      <c r="G7" s="79"/>
      <c r="H7" s="78"/>
    </row>
    <row r="8" spans="1:8" x14ac:dyDescent="0.25">
      <c r="A8" s="40"/>
      <c r="B8" s="149" t="s">
        <v>59</v>
      </c>
      <c r="C8" s="158">
        <f>DWH!C48</f>
        <v>473</v>
      </c>
      <c r="D8" s="158">
        <f>DWH!D48</f>
        <v>479</v>
      </c>
      <c r="E8" s="158">
        <f>DWH!E48</f>
        <v>952</v>
      </c>
      <c r="G8" s="79"/>
      <c r="H8" s="78"/>
    </row>
    <row r="9" spans="1:8" x14ac:dyDescent="0.25">
      <c r="A9" s="40"/>
      <c r="B9" s="149" t="s">
        <v>63</v>
      </c>
      <c r="C9" s="158">
        <f>DWH!C49</f>
        <v>1386</v>
      </c>
      <c r="D9" s="158">
        <f>DWH!D49</f>
        <v>1267</v>
      </c>
      <c r="E9" s="158">
        <f>DWH!E49</f>
        <v>2653</v>
      </c>
      <c r="G9" s="79"/>
      <c r="H9" s="78"/>
    </row>
    <row r="10" spans="1:8" x14ac:dyDescent="0.25">
      <c r="A10" s="40"/>
      <c r="B10" s="154" t="s">
        <v>64</v>
      </c>
      <c r="C10" s="158">
        <f>DWH!C50</f>
        <v>187</v>
      </c>
      <c r="D10" s="158">
        <f>DWH!D50</f>
        <v>157</v>
      </c>
      <c r="E10" s="158">
        <f>DWH!E50</f>
        <v>344</v>
      </c>
      <c r="G10" s="79"/>
      <c r="H10" s="78"/>
    </row>
    <row r="11" spans="1:8" x14ac:dyDescent="0.25">
      <c r="A11" s="40"/>
      <c r="B11" s="156" t="s">
        <v>2</v>
      </c>
      <c r="C11" s="158">
        <f>DWH!C51</f>
        <v>7506</v>
      </c>
      <c r="D11" s="158">
        <f>DWH!D51</f>
        <v>6717</v>
      </c>
      <c r="E11" s="158">
        <f>DWH!E51</f>
        <v>14223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5085</v>
      </c>
      <c r="D12" s="158">
        <f>DWH!D52</f>
        <v>5477</v>
      </c>
      <c r="E12" s="158">
        <f>DWH!E52</f>
        <v>10562</v>
      </c>
      <c r="G12" s="79"/>
      <c r="H12" s="78"/>
    </row>
    <row r="13" spans="1:8" x14ac:dyDescent="0.25">
      <c r="A13" s="40"/>
      <c r="B13" s="149" t="s">
        <v>66</v>
      </c>
      <c r="C13" s="158">
        <f>DWH!C53</f>
        <v>425</v>
      </c>
      <c r="D13" s="158">
        <f>DWH!D53</f>
        <v>1940</v>
      </c>
      <c r="E13" s="158">
        <f>DWH!E53</f>
        <v>2365</v>
      </c>
      <c r="G13" s="79"/>
      <c r="H13" s="78"/>
    </row>
    <row r="14" spans="1:8" x14ac:dyDescent="0.25">
      <c r="A14" s="40"/>
      <c r="B14" s="149" t="s">
        <v>67</v>
      </c>
      <c r="C14" s="158">
        <f>DWH!C54</f>
        <v>1190</v>
      </c>
      <c r="D14" s="158">
        <f>DWH!D54</f>
        <v>865</v>
      </c>
      <c r="E14" s="158">
        <f>DWH!E54</f>
        <v>2055</v>
      </c>
      <c r="G14" s="79"/>
      <c r="H14" s="78"/>
    </row>
    <row r="15" spans="1:8" x14ac:dyDescent="0.25">
      <c r="A15" s="40"/>
      <c r="B15" s="154" t="s">
        <v>68</v>
      </c>
      <c r="C15" s="158">
        <f>DWH!C55</f>
        <v>2099</v>
      </c>
      <c r="D15" s="158">
        <f>DWH!D55</f>
        <v>1538</v>
      </c>
      <c r="E15" s="158">
        <f>DWH!E55</f>
        <v>3637</v>
      </c>
      <c r="G15" s="79"/>
      <c r="H15" s="78"/>
    </row>
    <row r="16" spans="1:8" x14ac:dyDescent="0.25">
      <c r="A16" s="40"/>
      <c r="B16" s="156" t="s">
        <v>10</v>
      </c>
      <c r="C16" s="158">
        <f>DWH!C56</f>
        <v>8799</v>
      </c>
      <c r="D16" s="158">
        <f>DWH!D56</f>
        <v>9820</v>
      </c>
      <c r="E16" s="158">
        <f>DWH!E56</f>
        <v>18619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1521</v>
      </c>
      <c r="D17" s="158">
        <f>DWH!D57</f>
        <v>1106</v>
      </c>
      <c r="E17" s="158">
        <f>DWH!E57</f>
        <v>2627</v>
      </c>
      <c r="G17" s="79"/>
      <c r="H17" s="78"/>
    </row>
    <row r="18" spans="1:8" x14ac:dyDescent="0.25">
      <c r="A18" s="40"/>
      <c r="B18" s="149" t="s">
        <v>70</v>
      </c>
      <c r="C18" s="158">
        <f>DWH!C58</f>
        <v>1293</v>
      </c>
      <c r="D18" s="158">
        <f>DWH!D58</f>
        <v>839</v>
      </c>
      <c r="E18" s="158">
        <f>DWH!E58</f>
        <v>2132</v>
      </c>
      <c r="G18" s="79"/>
      <c r="H18" s="78"/>
    </row>
    <row r="19" spans="1:8" x14ac:dyDescent="0.25">
      <c r="A19" s="40"/>
      <c r="B19" s="154" t="s">
        <v>71</v>
      </c>
      <c r="C19" s="158">
        <f>DWH!C59</f>
        <v>86</v>
      </c>
      <c r="D19" s="158">
        <f>DWH!D59</f>
        <v>592</v>
      </c>
      <c r="E19" s="158">
        <f>DWH!E59</f>
        <v>678</v>
      </c>
      <c r="G19" s="79"/>
      <c r="H19" s="78"/>
    </row>
    <row r="20" spans="1:8" x14ac:dyDescent="0.25">
      <c r="A20" s="40"/>
      <c r="B20" s="155" t="s">
        <v>9</v>
      </c>
      <c r="C20" s="158">
        <f>DWH!C60</f>
        <v>2900</v>
      </c>
      <c r="D20" s="158">
        <f>DWH!D60</f>
        <v>2537</v>
      </c>
      <c r="E20" s="158">
        <f>DWH!E60</f>
        <v>5437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9293</v>
      </c>
      <c r="D21" s="158">
        <f>DWH!D61</f>
        <v>16797</v>
      </c>
      <c r="E21" s="158">
        <f>DWH!E61</f>
        <v>26090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25245</v>
      </c>
      <c r="D22" s="158">
        <f>DWH!D62</f>
        <v>31665</v>
      </c>
      <c r="E22" s="158">
        <f>DWH!E62</f>
        <v>56910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91</v>
      </c>
      <c r="D23" s="158">
        <f>DWH!D63</f>
        <v>219</v>
      </c>
      <c r="E23" s="158">
        <f>DWH!E63</f>
        <v>310</v>
      </c>
      <c r="G23" s="79"/>
      <c r="H23" s="78"/>
    </row>
    <row r="24" spans="1:8" x14ac:dyDescent="0.25">
      <c r="A24" s="150" t="s">
        <v>11</v>
      </c>
      <c r="B24" s="40"/>
      <c r="C24" s="158">
        <f>DWH!C64</f>
        <v>53834</v>
      </c>
      <c r="D24" s="158">
        <f>DWH!D64</f>
        <v>67755</v>
      </c>
      <c r="E24" s="158">
        <f>DWH!E64</f>
        <v>121589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53.834</v>
      </c>
      <c r="D27" s="81" t="str">
        <f>CONCATENATE(D26,"   ",D35)</f>
        <v>Männer   N = 67.755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0.46894156109521862</v>
      </c>
      <c r="D28" s="83">
        <f>D22/D$24</f>
        <v>0.46734558335178217</v>
      </c>
      <c r="E28" s="84">
        <f>E22/E$24</f>
        <v>0.4680522086701922</v>
      </c>
      <c r="G28" s="79"/>
      <c r="H28" s="78"/>
    </row>
    <row r="29" spans="1:8" x14ac:dyDescent="0.25">
      <c r="B29" t="s">
        <v>75</v>
      </c>
      <c r="C29" s="83">
        <f>C21/C$24</f>
        <v>0.17262324924768732</v>
      </c>
      <c r="D29" s="83">
        <f>D21/D$24</f>
        <v>0.24790790347575825</v>
      </c>
      <c r="E29" s="84">
        <f>E21/E$24</f>
        <v>0.21457533165006704</v>
      </c>
      <c r="G29" s="79"/>
      <c r="H29" s="78"/>
    </row>
    <row r="30" spans="1:8" x14ac:dyDescent="0.25">
      <c r="B30" t="s">
        <v>76</v>
      </c>
      <c r="C30" s="83">
        <f>C20/C$24</f>
        <v>5.3869301928149496E-2</v>
      </c>
      <c r="D30" s="83">
        <f>D20/D$24</f>
        <v>3.744373108995646E-2</v>
      </c>
      <c r="E30" s="84">
        <f>E20/E$24</f>
        <v>4.4716216105075292E-2</v>
      </c>
      <c r="G30" s="85"/>
      <c r="H30" s="86"/>
    </row>
    <row r="31" spans="1:8" x14ac:dyDescent="0.25">
      <c r="B31" t="s">
        <v>77</v>
      </c>
      <c r="C31" s="83">
        <f>C12/C$24</f>
        <v>9.4457034587806965E-2</v>
      </c>
      <c r="D31" s="83">
        <f>D12/D$24</f>
        <v>8.0835362703859492E-2</v>
      </c>
      <c r="E31" s="84">
        <f>E12/E$24</f>
        <v>8.6866410612802147E-2</v>
      </c>
    </row>
    <row r="32" spans="1:8" x14ac:dyDescent="0.25">
      <c r="B32" t="s">
        <v>78</v>
      </c>
      <c r="C32" s="83">
        <f>(C16-C12)/C$24</f>
        <v>6.8989857710740426E-2</v>
      </c>
      <c r="D32" s="83">
        <f>(D16-D12)/D$24</f>
        <v>6.409859050992546E-2</v>
      </c>
      <c r="E32" s="84">
        <f>(E16-E12)/E$24</f>
        <v>6.6264217980244927E-2</v>
      </c>
    </row>
    <row r="33" spans="2:11" x14ac:dyDescent="0.25">
      <c r="B33" t="s">
        <v>79</v>
      </c>
      <c r="C33" s="83">
        <f>C11/$C$24</f>
        <v>0.13942861388713451</v>
      </c>
      <c r="D33" s="83">
        <f>D11/D$24</f>
        <v>9.9136595085233564E-2</v>
      </c>
      <c r="E33" s="84">
        <f>E11/E$24</f>
        <v>0.11697604224066321</v>
      </c>
    </row>
    <row r="34" spans="2:11" x14ac:dyDescent="0.25">
      <c r="C34" s="87">
        <f>SUM(C28:C33)</f>
        <v>0.99830961845673727</v>
      </c>
      <c r="D34" s="87">
        <f>SUM(D28:D33)</f>
        <v>0.99676776621651542</v>
      </c>
      <c r="E34" s="87">
        <f>SUM(E28:E33)</f>
        <v>0.99745042725904498</v>
      </c>
    </row>
    <row r="35" spans="2:11" x14ac:dyDescent="0.25">
      <c r="C35" s="88" t="str">
        <f>CONCATENATE("N = ",TEXT(C24,"#.##0"))</f>
        <v>N = 53.834</v>
      </c>
      <c r="D35" s="88" t="str">
        <f>CONCATENATE("N = ",TEXT(D24,"#.##0"))</f>
        <v>N = 67.755</v>
      </c>
      <c r="E35" s="89" t="str">
        <f>CONCATENATE("N=",TEXT(E24,"#.##0"))</f>
        <v>N=121.589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56910</v>
      </c>
      <c r="D41" s="95">
        <f>C41/$C$55</f>
        <v>0.4680522086701922</v>
      </c>
      <c r="J41" s="94"/>
      <c r="K41" s="95"/>
    </row>
    <row r="42" spans="2:11" x14ac:dyDescent="0.25">
      <c r="B42" s="96" t="s">
        <v>75</v>
      </c>
      <c r="C42" s="97">
        <f>E21</f>
        <v>26090</v>
      </c>
      <c r="D42" s="95">
        <f t="shared" ref="D42:D54" si="0">C42/$C$55</f>
        <v>0.21457533165006704</v>
      </c>
      <c r="J42" s="94"/>
      <c r="K42" s="95"/>
    </row>
    <row r="43" spans="2:11" x14ac:dyDescent="0.25">
      <c r="B43" s="96" t="s">
        <v>82</v>
      </c>
      <c r="C43" s="97">
        <f>E19</f>
        <v>678</v>
      </c>
      <c r="D43" s="95">
        <f t="shared" si="0"/>
        <v>5.5761623173148887E-3</v>
      </c>
      <c r="J43" s="94"/>
      <c r="K43" s="95"/>
    </row>
    <row r="44" spans="2:11" x14ac:dyDescent="0.25">
      <c r="B44" s="96" t="s">
        <v>83</v>
      </c>
      <c r="C44" s="97">
        <f>E18</f>
        <v>2132</v>
      </c>
      <c r="D44" s="95">
        <f t="shared" si="0"/>
        <v>1.7534480915214371E-2</v>
      </c>
      <c r="J44" s="94"/>
      <c r="K44" s="95"/>
    </row>
    <row r="45" spans="2:11" x14ac:dyDescent="0.25">
      <c r="B45" s="96" t="s">
        <v>49</v>
      </c>
      <c r="C45" s="97">
        <f>E17</f>
        <v>2627</v>
      </c>
      <c r="D45" s="95">
        <f t="shared" si="0"/>
        <v>2.1605572872546035E-2</v>
      </c>
      <c r="J45" s="94"/>
      <c r="K45" s="95"/>
    </row>
    <row r="46" spans="2:11" x14ac:dyDescent="0.25">
      <c r="B46" s="96" t="s">
        <v>77</v>
      </c>
      <c r="C46" s="97">
        <f>E12</f>
        <v>10562</v>
      </c>
      <c r="D46" s="95">
        <f t="shared" si="0"/>
        <v>8.6866410612802147E-2</v>
      </c>
      <c r="J46" s="94"/>
      <c r="K46" s="95"/>
    </row>
    <row r="47" spans="2:11" x14ac:dyDescent="0.25">
      <c r="B47" s="96" t="s">
        <v>84</v>
      </c>
      <c r="C47" s="97">
        <f>E13</f>
        <v>2365</v>
      </c>
      <c r="D47" s="95">
        <f t="shared" si="0"/>
        <v>1.9450772685029073E-2</v>
      </c>
      <c r="J47" s="94"/>
      <c r="K47" s="95"/>
    </row>
    <row r="48" spans="2:11" x14ac:dyDescent="0.25">
      <c r="B48" s="96" t="s">
        <v>85</v>
      </c>
      <c r="C48" s="97">
        <f>E14</f>
        <v>2055</v>
      </c>
      <c r="D48" s="95">
        <f t="shared" si="0"/>
        <v>1.6901199944073887E-2</v>
      </c>
      <c r="J48" s="94"/>
      <c r="K48" s="95"/>
    </row>
    <row r="49" spans="2:11" x14ac:dyDescent="0.25">
      <c r="B49" s="96" t="s">
        <v>53</v>
      </c>
      <c r="C49" s="97">
        <f>E15</f>
        <v>3637</v>
      </c>
      <c r="D49" s="95">
        <f t="shared" si="0"/>
        <v>2.9912245351141963E-2</v>
      </c>
      <c r="J49" s="94"/>
      <c r="K49" s="95"/>
    </row>
    <row r="50" spans="2:11" x14ac:dyDescent="0.25">
      <c r="B50" s="96" t="s">
        <v>86</v>
      </c>
      <c r="C50" s="97">
        <f>E7</f>
        <v>421</v>
      </c>
      <c r="D50" s="95">
        <f t="shared" si="0"/>
        <v>3.4624842707810738E-3</v>
      </c>
      <c r="J50" s="94"/>
      <c r="K50" s="95"/>
    </row>
    <row r="51" spans="2:11" x14ac:dyDescent="0.25">
      <c r="B51" s="96" t="s">
        <v>59</v>
      </c>
      <c r="C51" s="97">
        <f>E8+E10</f>
        <v>1296</v>
      </c>
      <c r="D51" s="95">
        <f t="shared" si="0"/>
        <v>1.0658858942832E-2</v>
      </c>
      <c r="J51" s="94"/>
      <c r="K51" s="95"/>
    </row>
    <row r="52" spans="2:11" x14ac:dyDescent="0.25">
      <c r="B52" s="96" t="s">
        <v>56</v>
      </c>
      <c r="C52" s="97">
        <f>E6+E9</f>
        <v>12506</v>
      </c>
      <c r="D52" s="95">
        <f t="shared" si="0"/>
        <v>0.10285469902705015</v>
      </c>
      <c r="J52" s="94"/>
      <c r="K52" s="95"/>
    </row>
    <row r="53" spans="2:11" x14ac:dyDescent="0.25">
      <c r="B53" s="96" t="s">
        <v>87</v>
      </c>
      <c r="C53" s="97">
        <f>E23</f>
        <v>310</v>
      </c>
      <c r="D53" s="95">
        <f t="shared" si="0"/>
        <v>2.5495727409551852E-3</v>
      </c>
      <c r="J53" s="94"/>
      <c r="K53" s="95"/>
    </row>
    <row r="54" spans="2:11" ht="15.75" thickBot="1" x14ac:dyDescent="0.3">
      <c r="B54" s="98" t="s">
        <v>24</v>
      </c>
      <c r="C54" s="99">
        <f>E24</f>
        <v>121589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121589</v>
      </c>
      <c r="D55" s="100">
        <f>SUM(D41:D53)</f>
        <v>1.0000000000000002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13">
        <v>44348</v>
      </c>
      <c r="C4" s="113">
        <v>43983</v>
      </c>
    </row>
    <row r="5" spans="1:8" x14ac:dyDescent="0.25">
      <c r="A5" t="s">
        <v>7</v>
      </c>
      <c r="B5" s="178">
        <v>0.32482820769694737</v>
      </c>
      <c r="C5" s="178">
        <v>0.4078272531218432</v>
      </c>
      <c r="E5" s="102"/>
      <c r="H5" s="103"/>
    </row>
    <row r="6" spans="1:8" x14ac:dyDescent="0.25">
      <c r="A6" t="s">
        <v>8</v>
      </c>
      <c r="B6" s="178">
        <v>0.12066268138848509</v>
      </c>
      <c r="C6" s="178">
        <v>0.15595374634100148</v>
      </c>
    </row>
    <row r="7" spans="1:8" x14ac:dyDescent="0.25">
      <c r="A7" t="s">
        <v>76</v>
      </c>
      <c r="B7" s="178">
        <v>7.3020442756028106E-2</v>
      </c>
      <c r="C7" s="178">
        <v>8.7189364162034488E-2</v>
      </c>
    </row>
    <row r="8" spans="1:8" x14ac:dyDescent="0.25">
      <c r="A8" t="s">
        <v>77</v>
      </c>
      <c r="B8" s="178">
        <v>9.546596141058275E-2</v>
      </c>
      <c r="C8" s="178">
        <v>0.12204658149205221</v>
      </c>
    </row>
    <row r="9" spans="1:8" x14ac:dyDescent="0.25">
      <c r="A9" t="s">
        <v>78</v>
      </c>
      <c r="B9" s="178">
        <v>7.8219875041373427E-2</v>
      </c>
      <c r="C9" s="178">
        <v>0.10150134035713919</v>
      </c>
    </row>
    <row r="10" spans="1:8" x14ac:dyDescent="0.25">
      <c r="A10" t="s">
        <v>89</v>
      </c>
      <c r="B10" s="178">
        <v>4.4814962251408602E-2</v>
      </c>
      <c r="C10" s="178">
        <v>6.4862147038104626E-2</v>
      </c>
    </row>
    <row r="11" spans="1:8" x14ac:dyDescent="0.25">
      <c r="A11" t="s">
        <v>90</v>
      </c>
      <c r="B11" s="178">
        <v>0.121929916045</v>
      </c>
      <c r="C11" s="178">
        <v>0.16216164891199999</v>
      </c>
    </row>
    <row r="13" spans="1:8" x14ac:dyDescent="0.25">
      <c r="B13" s="90" t="s">
        <v>80</v>
      </c>
    </row>
    <row r="15" spans="1:8" ht="30" x14ac:dyDescent="0.25">
      <c r="C15" s="114">
        <f>B4</f>
        <v>44348</v>
      </c>
      <c r="D15" s="104" t="s">
        <v>90</v>
      </c>
      <c r="E15" s="114">
        <f>C4</f>
        <v>43983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0.32482820769694737</v>
      </c>
      <c r="D16" s="105">
        <f>B11</f>
        <v>0.121929916045</v>
      </c>
      <c r="E16" s="105">
        <f t="shared" ref="E16:E21" si="1">C5</f>
        <v>0.4078272531218432</v>
      </c>
      <c r="F16" s="105">
        <f>C11</f>
        <v>0.16216164891199999</v>
      </c>
    </row>
    <row r="17" spans="2:6" x14ac:dyDescent="0.25">
      <c r="B17" t="s">
        <v>8</v>
      </c>
      <c r="C17" s="105">
        <f t="shared" si="0"/>
        <v>0.12066268138848509</v>
      </c>
      <c r="D17" s="105">
        <f>B11</f>
        <v>0.121929916045</v>
      </c>
      <c r="E17" s="105">
        <f t="shared" si="1"/>
        <v>0.15595374634100148</v>
      </c>
      <c r="F17" s="105">
        <f>C11</f>
        <v>0.16216164891199999</v>
      </c>
    </row>
    <row r="18" spans="2:6" x14ac:dyDescent="0.25">
      <c r="B18" t="s">
        <v>76</v>
      </c>
      <c r="C18" s="105">
        <f t="shared" si="0"/>
        <v>7.3020442756028106E-2</v>
      </c>
      <c r="D18" s="105">
        <f>B11</f>
        <v>0.121929916045</v>
      </c>
      <c r="E18" s="105">
        <f t="shared" si="1"/>
        <v>8.7189364162034488E-2</v>
      </c>
      <c r="F18" s="105">
        <f>C11</f>
        <v>0.16216164891199999</v>
      </c>
    </row>
    <row r="19" spans="2:6" x14ac:dyDescent="0.25">
      <c r="B19" t="s">
        <v>77</v>
      </c>
      <c r="C19" s="105">
        <f t="shared" si="0"/>
        <v>9.546596141058275E-2</v>
      </c>
      <c r="D19" s="105">
        <f>B11</f>
        <v>0.121929916045</v>
      </c>
      <c r="E19" s="105">
        <f t="shared" si="1"/>
        <v>0.12204658149205221</v>
      </c>
      <c r="F19" s="105">
        <f>C11</f>
        <v>0.16216164891199999</v>
      </c>
    </row>
    <row r="20" spans="2:6" x14ac:dyDescent="0.25">
      <c r="B20" t="s">
        <v>78</v>
      </c>
      <c r="C20" s="105">
        <f t="shared" si="0"/>
        <v>7.8219875041373427E-2</v>
      </c>
      <c r="D20" s="105">
        <f>B11</f>
        <v>0.121929916045</v>
      </c>
      <c r="E20" s="105">
        <f t="shared" si="1"/>
        <v>0.10150134035713919</v>
      </c>
      <c r="F20" s="105">
        <f>C11</f>
        <v>0.16216164891199999</v>
      </c>
    </row>
    <row r="21" spans="2:6" x14ac:dyDescent="0.25">
      <c r="B21" t="s">
        <v>89</v>
      </c>
      <c r="C21" s="105">
        <f t="shared" si="0"/>
        <v>4.4814962251408602E-2</v>
      </c>
      <c r="D21" s="105">
        <f>B11</f>
        <v>0.121929916045</v>
      </c>
      <c r="E21" s="105">
        <f t="shared" si="1"/>
        <v>6.4862147038104626E-2</v>
      </c>
      <c r="F21" s="105">
        <f>C11</f>
        <v>0.16216164891199999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2021-05-12T05:35:49Z</cp:lastPrinted>
  <dcterms:created xsi:type="dcterms:W3CDTF">2015-09-10T08:54:52Z</dcterms:created>
  <dcterms:modified xsi:type="dcterms:W3CDTF">2021-07-19T08:40:34Z</dcterms:modified>
</cp:coreProperties>
</file>