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3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 calcOnSave="0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<sst xmlns="http://schemas.openxmlformats.org/spreadsheetml/2006/main" count="208" uniqueCount="114">
  <si>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</si>
  <si>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</si>
  <si>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</si>
  <si>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</si>
  <si>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</si>
  <si>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</si>
  <si>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</si>
  <si>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</si>
  <si>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</si>
  <si>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</si>
  <si>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</si>
  <si>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</si>
  <si>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</si>
  <si>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</si>
  <si>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</si>
  <si>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</si>
  <si>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</si>
  <si>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</si>
  <si>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</si>
  <si>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</si>
  <si>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</si>
  <si>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</si>
  <si>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</si>
  <si>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</si>
  <si>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</si>
  <si>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</si>
  <si>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</si>
  <si>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</si>
  <si>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</si>
  <si>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</si>
  <si>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</si>
  <si>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</si>
  <si>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</si>
  <si>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</si>
  <si>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</si>
  <si>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</si>
  <si>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</si>
  <si>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</si>
  <si>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</si>
  <si>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</si>
  <si>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</si>
  <si>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</si>
  <si>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</si>
  <si>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</si>
  <si>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</si>
  <si>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</si>
  <si>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</si>
  <si>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</si>
  <si>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</si>
  <si>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</si>
  <si>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</si>
  <si>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</si>
  <si>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</si>
  <si>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</si>
  <si>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</si>
  <si>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</si>
  <si>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</si>
  <si>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</si>
  <si>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</si>
  <si>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</si>
  <si>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</si>
  <si>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</si>
  <si>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</si>
  <si>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</si>
  <si>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</si>
  <si>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</si>
  <si>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</si>
  <si>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</si>
  <si>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</si>
  <si>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</si>
  <si>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</si>
  <si>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</si>
  <si>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</si>
  <si>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</si>
  <si>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</si>
  <si>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</si>
  <si>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</si>
  <si>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</si>
  <si>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</si>
  <si>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</si>
  <si>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</si>
  <si>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</si>
  <si>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</si>
  <si>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</si>
  <si>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</si>
  <si>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</si>
  <si>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</si>
  <si>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</si>
  <si>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</si>
  <si>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</si>
  <si>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</si>
  <si>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</si>
  <si>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</si>
  <si>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</si>
  <si>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</si>
  <si>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</si>
  <si>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</si>
  <si>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</si>
  <si>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</si>
  <si>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</si>
  <si>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</si>
  <si>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</si>
  <si>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</si>
  <si>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</si>
  <si>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</si>
  <si>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</si>
  <si>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</si>
  <si>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</si>
  <si>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</si>
  <si>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</si>
  <si>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</si>
  <si>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2023/Sep</t>
  </si>
  <si>
    <t>47,5% der arbeitslosen Personen hat lediglich Pflichtschulausbildung, 19,0%  verfügen über einen Lehrabschluss; in Summe weisen 66,5% aller arbeitslosen Personen maximal Lehrausbildung auf. Personen mit Lehrabschluss sind allerdings im Vorteil: 29,0% der (sofort verfügbaren) offenen Stellen verlangt diese Qualifikation.</t>
  </si>
  <si>
    <t>Bei der differenzierten Betrachtung arbeitsloser Personen nach Geschlecht zeigt sich ein Unterschied beim Anteil von Personen mit Pflichtschulausbildung (Männer: 48,9%, Frauen: 45,7%), noch deutlicher ist der Unterschied beim Anteil von Personen mit Lehrabschluss: 15,6% der arbeitslosen Frauen, aber 21,7%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</si>
</sst>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2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46.312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0.45728968733805492</c:v>
                </c:pt>
                <c:pt idx="1">
                  <c:v>0.15559682155812748</c:v>
                </c:pt>
                <c:pt idx="2">
                  <c:v>5.411124546553809E-2</c:v>
                </c:pt>
                <c:pt idx="3">
                  <c:v>0.1000172741406115</c:v>
                </c:pt>
                <c:pt idx="4">
                  <c:v>6.5944031784418725E-2</c:v>
                </c:pt>
                <c:pt idx="5">
                  <c:v>0.16462256002763861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59.974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0.4891452962950612</c:v>
                </c:pt>
                <c:pt idx="1">
                  <c:v>0.21656050955414013</c:v>
                </c:pt>
                <c:pt idx="2">
                  <c:v>3.7332844232500752E-2</c:v>
                </c:pt>
                <c:pt idx="3">
                  <c:v>8.9372061226531491E-2</c:v>
                </c:pt>
                <c:pt idx="4">
                  <c:v>6.0376163003968385E-2</c:v>
                </c:pt>
                <c:pt idx="5">
                  <c:v>0.10556241037783039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Sep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0.29807966214823101</c:v>
                </c:pt>
                <c:pt idx="1">
                  <c:v>9.8196838110609697E-2</c:v>
                </c:pt>
                <c:pt idx="2">
                  <c:v>5.839340865022577E-2</c:v>
                </c:pt>
                <c:pt idx="3">
                  <c:v>8.9681043315851264E-2</c:v>
                </c:pt>
                <c:pt idx="4">
                  <c:v>5.8791766518199742E-2</c:v>
                </c:pt>
                <c:pt idx="5">
                  <c:v>4.0438315111696641E-2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Sep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0.27408829342780028</c:v>
                </c:pt>
                <c:pt idx="1">
                  <c:v>9.5494786223423597E-2</c:v>
                </c:pt>
                <c:pt idx="2">
                  <c:v>5.8669433854283963E-2</c:v>
                </c:pt>
                <c:pt idx="3">
                  <c:v>8.5191609062024484E-2</c:v>
                </c:pt>
                <c:pt idx="4">
                  <c:v>6.0626242292237675E-2</c:v>
                </c:pt>
                <c:pt idx="5">
                  <c:v>3.5810277025370429E-2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0.10352902214</c:v>
                </c:pt>
                <c:pt idx="1">
                  <c:v>0.10352902214</c:v>
                </c:pt>
                <c:pt idx="2">
                  <c:v>0.10352902214</c:v>
                </c:pt>
                <c:pt idx="3">
                  <c:v>0.10352902214</c:v>
                </c:pt>
                <c:pt idx="4">
                  <c:v>0.10352902214</c:v>
                </c:pt>
                <c:pt idx="5">
                  <c:v>0.10352902214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9.8711628304000001E-2</c:v>
                </c:pt>
                <c:pt idx="1">
                  <c:v>9.8711628304000001E-2</c:v>
                </c:pt>
                <c:pt idx="2">
                  <c:v>9.8711628304000001E-2</c:v>
                </c:pt>
                <c:pt idx="3">
                  <c:v>9.8711628304000001E-2</c:v>
                </c:pt>
                <c:pt idx="4">
                  <c:v>9.8711628304000001E-2</c:v>
                </c:pt>
                <c:pt idx="5">
                  <c:v>9.8711628304000001E-2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46.312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0.45728968733805492</c:v>
                </c:pt>
                <c:pt idx="1">
                  <c:v>0.15559682155812748</c:v>
                </c:pt>
                <c:pt idx="2">
                  <c:v>5.411124546553809E-2</c:v>
                </c:pt>
                <c:pt idx="3">
                  <c:v>0.1000172741406115</c:v>
                </c:pt>
                <c:pt idx="4">
                  <c:v>6.5944031784418725E-2</c:v>
                </c:pt>
                <c:pt idx="5">
                  <c:v>0.16462256002763861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59.974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0.4891452962950612</c:v>
                </c:pt>
                <c:pt idx="1">
                  <c:v>0.21656050955414013</c:v>
                </c:pt>
                <c:pt idx="2">
                  <c:v>3.7332844232500752E-2</c:v>
                </c:pt>
                <c:pt idx="3">
                  <c:v>8.9372061226531491E-2</c:v>
                </c:pt>
                <c:pt idx="4">
                  <c:v>6.0376163003968385E-2</c:v>
                </c:pt>
                <c:pt idx="5">
                  <c:v>0.10556241037783039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Sep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0.29807966214823101</c:v>
                </c:pt>
                <c:pt idx="1">
                  <c:v>9.8196838110609697E-2</c:v>
                </c:pt>
                <c:pt idx="2">
                  <c:v>5.839340865022577E-2</c:v>
                </c:pt>
                <c:pt idx="3">
                  <c:v>8.9681043315851264E-2</c:v>
                </c:pt>
                <c:pt idx="4">
                  <c:v>5.8791766518199742E-2</c:v>
                </c:pt>
                <c:pt idx="5">
                  <c:v>4.0438315111696641E-2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Sep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0.27408829342780028</c:v>
                </c:pt>
                <c:pt idx="1">
                  <c:v>9.5494786223423597E-2</c:v>
                </c:pt>
                <c:pt idx="2">
                  <c:v>5.8669433854283963E-2</c:v>
                </c:pt>
                <c:pt idx="3">
                  <c:v>8.5191609062024484E-2</c:v>
                </c:pt>
                <c:pt idx="4">
                  <c:v>6.0626242292237675E-2</c:v>
                </c:pt>
                <c:pt idx="5">
                  <c:v>3.5810277025370429E-2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0.10352902214</c:v>
                </c:pt>
                <c:pt idx="1">
                  <c:v>0.10352902214</c:v>
                </c:pt>
                <c:pt idx="2">
                  <c:v>0.10352902214</c:v>
                </c:pt>
                <c:pt idx="3">
                  <c:v>0.10352902214</c:v>
                </c:pt>
                <c:pt idx="4">
                  <c:v>0.10352902214</c:v>
                </c:pt>
                <c:pt idx="5">
                  <c:v>0.10352902214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9.8711628304000001E-2</c:v>
                </c:pt>
                <c:pt idx="1">
                  <c:v>9.8711628304000001E-2</c:v>
                </c:pt>
                <c:pt idx="2">
                  <c:v>9.8711628304000001E-2</c:v>
                </c:pt>
                <c:pt idx="3">
                  <c:v>9.8711628304000001E-2</c:v>
                </c:pt>
                <c:pt idx="4">
                  <c:v>9.8711628304000001E-2</c:v>
                </c:pt>
                <c:pt idx="5">
                  <c:v>9.8711628304000001E-2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77932</xdr:colOff>
      <xdr:row>98</xdr:row>
      <xdr:rowOff>0</xdr:rowOff>
    </xdr:from>
    <xdr:to>
      <xdr:col>4</xdr:col>
      <xdr:colOff>675409</xdr:colOff>
      <xdr:row>119</xdr:row>
      <xdr:rowOff>84174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32" y="21214773"/>
          <a:ext cx="5732318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zoomScale="110" zoomScaleNormal="11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6" t="s">
        <v>95</v>
      </c>
      <c r="B1" s="44"/>
      <c r="C1" s="44"/>
      <c r="D1" s="44"/>
      <c r="E1" s="44"/>
    </row>
    <row r="2" spans="1:5" ht="21" x14ac:dyDescent="0.35">
      <c r="A2" s="206"/>
      <c r="B2" s="115">
        <f>Diagramm_ALQ!B4</f>
        <v>45170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9" t="s">
        <v>106</v>
      </c>
      <c r="B5" s="209"/>
      <c r="C5" s="209"/>
      <c r="D5" s="209"/>
      <c r="E5" s="209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19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106286</v>
      </c>
      <c r="C12" s="67"/>
      <c r="D12" s="66">
        <f>DWH!F5</f>
        <v>6852</v>
      </c>
      <c r="E12" s="106">
        <f>DWH!G5</f>
        <v>6.8910030774181896E-2</v>
      </c>
    </row>
    <row r="13" spans="1:5" s="61" customFormat="1" ht="15.75" x14ac:dyDescent="0.25">
      <c r="A13" s="63" t="s">
        <v>16</v>
      </c>
      <c r="B13" s="69">
        <f>DWH!E6</f>
        <v>46312</v>
      </c>
      <c r="C13" s="70"/>
      <c r="D13" s="69">
        <f>DWH!F6</f>
        <v>2246</v>
      </c>
      <c r="E13" s="107">
        <f>DWH!G6</f>
        <v>5.0969001043888698E-2</v>
      </c>
    </row>
    <row r="14" spans="1:5" s="61" customFormat="1" ht="15.75" x14ac:dyDescent="0.25">
      <c r="A14" s="63" t="s">
        <v>108</v>
      </c>
      <c r="B14" s="69">
        <f>DWH!E7</f>
        <v>59974</v>
      </c>
      <c r="C14" s="70"/>
      <c r="D14" s="69">
        <f>DWH!F7</f>
        <v>4606</v>
      </c>
      <c r="E14" s="107">
        <f>DWH!G7</f>
        <v>8.3188845542551695E-2</v>
      </c>
    </row>
    <row r="15" spans="1:5" s="61" customFormat="1" ht="15.75" x14ac:dyDescent="0.25">
      <c r="A15" s="64" t="s">
        <v>17</v>
      </c>
      <c r="B15" s="66">
        <f>DWH!B5</f>
        <v>920344</v>
      </c>
      <c r="C15" s="67"/>
      <c r="D15" s="66">
        <f>DWH!C5</f>
        <v>12460</v>
      </c>
      <c r="E15" s="106">
        <f>DWH!D5</f>
        <v>1.37242202748369E-2</v>
      </c>
    </row>
    <row r="16" spans="1:5" s="61" customFormat="1" ht="15.75" x14ac:dyDescent="0.25">
      <c r="A16" s="63" t="s">
        <v>16</v>
      </c>
      <c r="B16" s="69">
        <f>DWH!B6</f>
        <v>443863</v>
      </c>
      <c r="C16" s="70"/>
      <c r="D16" s="69">
        <f>DWH!C6</f>
        <v>6851</v>
      </c>
      <c r="E16" s="107">
        <f>DWH!D6</f>
        <v>1.56769150503876E-2</v>
      </c>
    </row>
    <row r="17" spans="1:7" s="61" customFormat="1" ht="15.75" x14ac:dyDescent="0.25">
      <c r="A17" s="63" t="s">
        <v>108</v>
      </c>
      <c r="B17" s="69">
        <f>DWH!B7</f>
        <v>476481</v>
      </c>
      <c r="C17" s="70"/>
      <c r="D17" s="69">
        <f>DWH!C7</f>
        <v>5609</v>
      </c>
      <c r="E17" s="107">
        <f>DWH!D7</f>
        <v>1.1911942098914399E-2</v>
      </c>
    </row>
    <row r="18" spans="1:7" s="61" customFormat="1" ht="15.75" x14ac:dyDescent="0.25">
      <c r="A18" s="64" t="s">
        <v>18</v>
      </c>
      <c r="B18" s="68">
        <f>DWH!H5</f>
        <v>0.10352902214040099</v>
      </c>
      <c r="C18" s="67"/>
      <c r="D18" s="68">
        <f>DWH!I5</f>
        <v>4.8173938363303102E-3</v>
      </c>
      <c r="E18" s="179" t="s">
        <v>44</v>
      </c>
    </row>
    <row r="19" spans="1:7" s="61" customFormat="1" ht="15.75" x14ac:dyDescent="0.25">
      <c r="A19" s="63" t="s">
        <v>16</v>
      </c>
      <c r="B19" s="71">
        <f>DWH!H6</f>
        <v>9.4480542663334499E-2</v>
      </c>
      <c r="C19" s="70"/>
      <c r="D19" s="71">
        <f>DWH!I6</f>
        <v>2.8820908530251799E-3</v>
      </c>
      <c r="E19" s="180" t="s">
        <v>44</v>
      </c>
    </row>
    <row r="20" spans="1:7" s="61" customFormat="1" ht="15.75" x14ac:dyDescent="0.25">
      <c r="A20" s="63" t="s">
        <v>108</v>
      </c>
      <c r="B20" s="71">
        <f>DWH!H7</f>
        <v>0.11179688883503699</v>
      </c>
      <c r="C20" s="70"/>
      <c r="D20" s="71">
        <f>DWH!I7</f>
        <v>6.5825379685126402E-3</v>
      </c>
      <c r="E20" s="180" t="s">
        <v>44</v>
      </c>
    </row>
    <row r="21" spans="1:7" s="61" customFormat="1" ht="15.75" x14ac:dyDescent="0.25">
      <c r="A21" s="73"/>
      <c r="B21" s="71"/>
      <c r="C21" s="70"/>
      <c r="D21" s="71"/>
      <c r="E21" s="70"/>
    </row>
    <row r="22" spans="1:7" s="61" customFormat="1" ht="15.75" x14ac:dyDescent="0.25">
      <c r="A22" s="73"/>
      <c r="B22" s="71"/>
      <c r="C22" s="70"/>
      <c r="D22" s="71"/>
      <c r="E22" s="70"/>
    </row>
    <row r="23" spans="1:7" ht="18.75" x14ac:dyDescent="0.3">
      <c r="A23" s="74"/>
      <c r="B23" s="47"/>
      <c r="D23" s="45"/>
      <c r="E23" s="44"/>
    </row>
    <row r="24" spans="1:7" s="61" customFormat="1" ht="15.75" x14ac:dyDescent="0.25">
      <c r="A24" s="108"/>
      <c r="B24" s="59"/>
      <c r="C24" s="59"/>
      <c r="D24" s="59"/>
      <c r="E24" s="59"/>
    </row>
    <row r="25" spans="1:7" s="61" customFormat="1" ht="15.75" x14ac:dyDescent="0.25">
      <c r="A25" s="108"/>
      <c r="B25" s="211" t="s">
        <v>20</v>
      </c>
      <c r="C25" s="211"/>
      <c r="D25" s="211" t="s">
        <v>21</v>
      </c>
      <c r="E25" s="211"/>
    </row>
    <row r="26" spans="1:7" s="61" customFormat="1" ht="15.75" x14ac:dyDescent="0.25">
      <c r="A26" s="59"/>
      <c r="B26" s="59"/>
      <c r="C26" s="59"/>
      <c r="D26" s="59"/>
      <c r="E26" s="59"/>
    </row>
    <row r="27" spans="1:7" ht="15.75" x14ac:dyDescent="0.25">
      <c r="A27" s="54"/>
      <c r="B27" s="55" t="s">
        <v>5</v>
      </c>
      <c r="C27" s="53" t="s">
        <v>22</v>
      </c>
      <c r="D27" s="52" t="s">
        <v>5</v>
      </c>
      <c r="E27" s="53" t="s">
        <v>22</v>
      </c>
    </row>
    <row r="28" spans="1:7" ht="15.75" x14ac:dyDescent="0.25">
      <c r="A28" s="182"/>
      <c r="B28" s="183"/>
      <c r="C28" s="184"/>
      <c r="D28" s="185"/>
      <c r="E28" s="186"/>
    </row>
    <row r="29" spans="1:7" x14ac:dyDescent="0.25">
      <c r="A29" s="187" t="s">
        <v>23</v>
      </c>
      <c r="B29" s="188">
        <f>DWH!B24</f>
        <v>106286</v>
      </c>
      <c r="C29" s="189">
        <f>DWH!E24</f>
        <v>1</v>
      </c>
      <c r="D29" s="188">
        <f>DWH!B41</f>
        <v>18225</v>
      </c>
      <c r="E29" s="190">
        <f>DWH!E41</f>
        <v>1</v>
      </c>
    </row>
    <row r="30" spans="1:7" x14ac:dyDescent="0.25">
      <c r="A30" s="191" t="s">
        <v>24</v>
      </c>
      <c r="B30" s="192">
        <f>DWH!B12</f>
        <v>50514</v>
      </c>
      <c r="C30" s="193">
        <f>DWH!E12</f>
        <v>0.47526485143857139</v>
      </c>
      <c r="D30" s="192">
        <f>DWH!B29</f>
        <v>7471</v>
      </c>
      <c r="E30" s="194">
        <f>DWH!E29</f>
        <v>0.40993141289437585</v>
      </c>
    </row>
    <row r="31" spans="1:7" s="42" customFormat="1" x14ac:dyDescent="0.2">
      <c r="A31" s="195" t="s">
        <v>25</v>
      </c>
      <c r="B31" s="192">
        <f>DWH!B13</f>
        <v>20194</v>
      </c>
      <c r="C31" s="193">
        <f>DWH!E13</f>
        <v>0.18999680108386804</v>
      </c>
      <c r="D31" s="192">
        <f>DWH!B30</f>
        <v>5288</v>
      </c>
      <c r="E31" s="194">
        <f>DWH!E30</f>
        <v>0.29015089163237312</v>
      </c>
      <c r="F31" s="205"/>
    </row>
    <row r="32" spans="1:7" x14ac:dyDescent="0.25">
      <c r="A32" s="191" t="s">
        <v>26</v>
      </c>
      <c r="B32" s="192">
        <f>DWH!B14</f>
        <v>631</v>
      </c>
      <c r="C32" s="193">
        <f>DWH!E14</f>
        <v>5.9368119978172101E-3</v>
      </c>
      <c r="D32" s="192">
        <f>DWH!B31</f>
        <v>28</v>
      </c>
      <c r="E32" s="194">
        <f>DWH!E31</f>
        <v>1.5363511659807956E-3</v>
      </c>
      <c r="G32" s="204"/>
    </row>
    <row r="33" spans="1:5" x14ac:dyDescent="0.25">
      <c r="A33" s="191" t="s">
        <v>27</v>
      </c>
      <c r="B33" s="192">
        <f>DWH!B15</f>
        <v>1862</v>
      </c>
      <c r="C33" s="193">
        <f>DWH!E15</f>
        <v>1.7518770110833037E-2</v>
      </c>
      <c r="D33" s="192">
        <f>DWH!B32</f>
        <v>77</v>
      </c>
      <c r="E33" s="194">
        <f>DWH!E32</f>
        <v>4.2249657064471879E-3</v>
      </c>
    </row>
    <row r="34" spans="1:5" x14ac:dyDescent="0.25">
      <c r="A34" s="191" t="s">
        <v>28</v>
      </c>
      <c r="B34" s="192">
        <f>DWH!B16</f>
        <v>2252</v>
      </c>
      <c r="C34" s="193">
        <f>DWH!E16</f>
        <v>2.1188115085712136E-2</v>
      </c>
      <c r="D34" s="192">
        <f>DWH!B33</f>
        <v>1289</v>
      </c>
      <c r="E34" s="194">
        <f>DWH!E33</f>
        <v>7.0727023319615917E-2</v>
      </c>
    </row>
    <row r="35" spans="1:5" x14ac:dyDescent="0.25">
      <c r="A35" s="191" t="s">
        <v>29</v>
      </c>
      <c r="B35" s="192">
        <f>DWH!B17</f>
        <v>9992</v>
      </c>
      <c r="C35" s="193">
        <f>DWH!E17</f>
        <v>9.401049997177427E-2</v>
      </c>
      <c r="D35" s="192">
        <f>DWH!B34</f>
        <v>183</v>
      </c>
      <c r="E35" s="194">
        <f>DWH!E34</f>
        <v>1.0041152263374485E-2</v>
      </c>
    </row>
    <row r="36" spans="1:5" x14ac:dyDescent="0.25">
      <c r="A36" s="191" t="s">
        <v>30</v>
      </c>
      <c r="B36" s="192">
        <f>DWH!B18</f>
        <v>1937</v>
      </c>
      <c r="C36" s="193">
        <f>DWH!E18</f>
        <v>1.8224413375232864E-2</v>
      </c>
      <c r="D36" s="192">
        <f>DWH!B35</f>
        <v>851</v>
      </c>
      <c r="E36" s="194">
        <f>DWH!E35</f>
        <v>4.6694101508916321E-2</v>
      </c>
    </row>
    <row r="37" spans="1:5" x14ac:dyDescent="0.25">
      <c r="A37" s="191" t="s">
        <v>31</v>
      </c>
      <c r="B37" s="192">
        <f>DWH!B19</f>
        <v>1756</v>
      </c>
      <c r="C37" s="193">
        <f>DWH!E19</f>
        <v>1.6521460963814613E-2</v>
      </c>
      <c r="D37" s="192">
        <f>DWH!B36</f>
        <v>408</v>
      </c>
      <c r="E37" s="194">
        <f>DWH!E36</f>
        <v>2.2386831275720165E-2</v>
      </c>
    </row>
    <row r="38" spans="1:5" x14ac:dyDescent="0.25">
      <c r="A38" s="191" t="s">
        <v>32</v>
      </c>
      <c r="B38" s="192">
        <f>DWH!B20</f>
        <v>2982</v>
      </c>
      <c r="C38" s="193">
        <f>DWH!E20</f>
        <v>2.8056376192537116E-2</v>
      </c>
      <c r="D38" s="192">
        <f>DWH!B37</f>
        <v>1083</v>
      </c>
      <c r="E38" s="194">
        <f>DWH!E37</f>
        <v>5.94238683127572E-2</v>
      </c>
    </row>
    <row r="39" spans="1:5" x14ac:dyDescent="0.25">
      <c r="A39" s="191" t="s">
        <v>33</v>
      </c>
      <c r="B39" s="192">
        <f>DWH!B21</f>
        <v>341</v>
      </c>
      <c r="C39" s="193">
        <f>DWH!E21</f>
        <v>3.2083247088045461E-3</v>
      </c>
      <c r="D39" s="192">
        <f>DWH!B38</f>
        <v>63</v>
      </c>
      <c r="E39" s="194">
        <f>DWH!E38</f>
        <v>3.4567901234567903E-3</v>
      </c>
    </row>
    <row r="40" spans="1:5" x14ac:dyDescent="0.25">
      <c r="A40" s="191" t="s">
        <v>34</v>
      </c>
      <c r="B40" s="192">
        <f>DWH!B22</f>
        <v>1322</v>
      </c>
      <c r="C40" s="193">
        <f>DWH!E22</f>
        <v>1.2438138607154281E-2</v>
      </c>
      <c r="D40" s="192">
        <f>DWH!B39</f>
        <v>646</v>
      </c>
      <c r="E40" s="194">
        <f>DWH!E39</f>
        <v>3.5445816186556928E-2</v>
      </c>
    </row>
    <row r="41" spans="1:5" ht="26.25" x14ac:dyDescent="0.25">
      <c r="A41" s="196" t="s">
        <v>104</v>
      </c>
      <c r="B41" s="192">
        <f>DWH!B23</f>
        <v>12292</v>
      </c>
      <c r="C41" s="197">
        <f>DWH!E23</f>
        <v>0.11565022674670229</v>
      </c>
      <c r="D41" s="192">
        <f>DWH!B40</f>
        <v>837</v>
      </c>
      <c r="E41" s="198">
        <f>DWH!E40</f>
        <v>4.5925925925925926E-2</v>
      </c>
    </row>
    <row r="43" spans="1:5" ht="61.5" customHeight="1" x14ac:dyDescent="0.25">
      <c r="A43" s="210" t="s">
        <v>112</v>
      </c>
      <c r="B43" s="210"/>
      <c r="C43" s="210"/>
      <c r="D43" s="210"/>
      <c r="E43" s="210"/>
    </row>
    <row r="46" spans="1:5" ht="18.75" x14ac:dyDescent="0.3">
      <c r="A46" s="74" t="s">
        <v>59</v>
      </c>
      <c r="B46" s="47"/>
      <c r="D46" s="45"/>
      <c r="E46" s="44"/>
    </row>
    <row r="68" spans="1:5" ht="60" customHeight="1" x14ac:dyDescent="0.25">
      <c r="A68" s="210" t="s">
        <v>113</v>
      </c>
      <c r="B68" s="210"/>
      <c r="C68" s="210"/>
      <c r="D68" s="210"/>
      <c r="E68" s="210"/>
    </row>
    <row r="71" spans="1:5" ht="18.75" x14ac:dyDescent="0.3">
      <c r="A71" s="74" t="s">
        <v>91</v>
      </c>
      <c r="B71" s="47"/>
      <c r="D71" s="45"/>
      <c r="E71" s="44"/>
    </row>
    <row r="97" spans="1:5" ht="18.75" x14ac:dyDescent="0.3">
      <c r="A97" s="74" t="s">
        <v>92</v>
      </c>
      <c r="B97" s="47"/>
      <c r="D97" s="45"/>
      <c r="E97" s="44"/>
    </row>
    <row r="120" spans="1:5" ht="77.25" customHeight="1" x14ac:dyDescent="0.25">
      <c r="A120" s="207" t="s">
        <v>100</v>
      </c>
      <c r="B120" s="207"/>
      <c r="C120" s="207"/>
      <c r="D120" s="207"/>
      <c r="E120" s="207"/>
    </row>
    <row r="122" spans="1:5" x14ac:dyDescent="0.25">
      <c r="A122" s="110" t="s">
        <v>93</v>
      </c>
    </row>
    <row r="123" spans="1:5" ht="21.75" customHeight="1" x14ac:dyDescent="0.25">
      <c r="A123" s="109" t="s">
        <v>94</v>
      </c>
    </row>
    <row r="124" spans="1:5" ht="30.75" customHeight="1" x14ac:dyDescent="0.25">
      <c r="A124" s="207" t="s">
        <v>101</v>
      </c>
      <c r="B124" s="207"/>
      <c r="C124" s="207"/>
      <c r="D124" s="207"/>
      <c r="E124" s="207"/>
    </row>
    <row r="125" spans="1:5" ht="31.5" customHeight="1" x14ac:dyDescent="0.25">
      <c r="A125" s="208" t="s">
        <v>102</v>
      </c>
      <c r="B125" s="208"/>
      <c r="C125" s="208"/>
      <c r="D125" s="208"/>
      <c r="E125" s="208"/>
    </row>
    <row r="127" spans="1:5" x14ac:dyDescent="0.25">
      <c r="A127" s="39" t="s">
        <v>109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920344</v>
      </c>
      <c r="C5" s="7">
        <v>12460</v>
      </c>
      <c r="D5" s="6">
        <v>1.37242202748369E-2</v>
      </c>
      <c r="E5" s="20">
        <v>106286</v>
      </c>
      <c r="F5" s="7">
        <v>6852</v>
      </c>
      <c r="G5" s="6">
        <v>6.8910030774181896E-2</v>
      </c>
      <c r="H5" s="18">
        <v>0.10352902214040099</v>
      </c>
      <c r="I5" s="17">
        <v>4.8173938363303102E-3</v>
      </c>
    </row>
    <row r="6" spans="1:9" x14ac:dyDescent="0.25">
      <c r="A6" s="1" t="s">
        <v>4</v>
      </c>
      <c r="B6" s="9">
        <v>443863</v>
      </c>
      <c r="C6" s="8">
        <v>6851</v>
      </c>
      <c r="D6" s="21">
        <v>1.56769150503876E-2</v>
      </c>
      <c r="E6" s="8">
        <v>46312</v>
      </c>
      <c r="F6" s="8">
        <v>2246</v>
      </c>
      <c r="G6" s="21">
        <v>5.0969001043888698E-2</v>
      </c>
      <c r="H6" s="19">
        <v>9.4480542663334499E-2</v>
      </c>
      <c r="I6" s="15">
        <v>2.8820908530251799E-3</v>
      </c>
    </row>
    <row r="7" spans="1:9" x14ac:dyDescent="0.25">
      <c r="A7" s="1" t="s">
        <v>107</v>
      </c>
      <c r="B7" s="9">
        <v>476481</v>
      </c>
      <c r="C7" s="8">
        <v>5609</v>
      </c>
      <c r="D7" s="21">
        <v>1.1911942098914399E-2</v>
      </c>
      <c r="E7" s="8">
        <v>59974</v>
      </c>
      <c r="F7" s="8">
        <v>4606</v>
      </c>
      <c r="G7" s="21">
        <v>8.3188845542551695E-2</v>
      </c>
      <c r="H7" s="19">
        <v>0.11179688883503699</v>
      </c>
      <c r="I7" s="15">
        <v>6.5825379685126402E-3</v>
      </c>
    </row>
    <row r="9" spans="1:9" ht="15.75" x14ac:dyDescent="0.25">
      <c r="A9" s="65" t="s">
        <v>45</v>
      </c>
    </row>
    <row r="10" spans="1:9" ht="15.75" x14ac:dyDescent="0.25">
      <c r="E10" s="72" t="s">
        <v>56</v>
      </c>
    </row>
    <row r="11" spans="1:9" ht="15.75" x14ac:dyDescent="0.25">
      <c r="A11" s="11" t="s">
        <v>5</v>
      </c>
      <c r="B11" s="36" t="s">
        <v>96</v>
      </c>
      <c r="C11" s="22" t="s">
        <v>97</v>
      </c>
      <c r="D11" s="16" t="s">
        <v>98</v>
      </c>
      <c r="E11" s="72"/>
    </row>
    <row r="12" spans="1:9" x14ac:dyDescent="0.25">
      <c r="A12" s="37" t="s">
        <v>7</v>
      </c>
      <c r="B12" s="35">
        <v>50514</v>
      </c>
      <c r="C12" s="30">
        <v>3519</v>
      </c>
      <c r="D12" s="117">
        <v>7.4880306415576095E-2</v>
      </c>
      <c r="E12" s="111">
        <f>B12/$B$24</f>
        <v>0.47526485143857139</v>
      </c>
    </row>
    <row r="13" spans="1:9" x14ac:dyDescent="0.25">
      <c r="A13" s="3" t="s">
        <v>8</v>
      </c>
      <c r="B13" s="34">
        <v>20194</v>
      </c>
      <c r="C13" s="29">
        <v>-123</v>
      </c>
      <c r="D13" s="118">
        <v>-6.0540434119210496E-3</v>
      </c>
      <c r="E13" s="112">
        <f t="shared" ref="E13:E24" si="0">B13/$B$24</f>
        <v>0.18999680108386804</v>
      </c>
    </row>
    <row r="14" spans="1:9" x14ac:dyDescent="0.25">
      <c r="A14" s="3" t="s">
        <v>46</v>
      </c>
      <c r="B14" s="34">
        <v>631</v>
      </c>
      <c r="C14" s="29">
        <v>48</v>
      </c>
      <c r="D14" s="118">
        <v>8.2332761578044603E-2</v>
      </c>
      <c r="E14" s="112">
        <f t="shared" si="0"/>
        <v>5.9368119978172101E-3</v>
      </c>
    </row>
    <row r="15" spans="1:9" x14ac:dyDescent="0.25">
      <c r="A15" s="3" t="s">
        <v>47</v>
      </c>
      <c r="B15" s="34">
        <v>1862</v>
      </c>
      <c r="C15" s="29">
        <v>130</v>
      </c>
      <c r="D15" s="118">
        <v>7.5057736720554297E-2</v>
      </c>
      <c r="E15" s="112">
        <f t="shared" si="0"/>
        <v>1.7518770110833037E-2</v>
      </c>
    </row>
    <row r="16" spans="1:9" x14ac:dyDescent="0.25">
      <c r="A16" s="3" t="s">
        <v>48</v>
      </c>
      <c r="B16" s="34">
        <v>2252</v>
      </c>
      <c r="C16" s="29">
        <v>171</v>
      </c>
      <c r="D16" s="118">
        <v>8.2172032676597798E-2</v>
      </c>
      <c r="E16" s="111">
        <f t="shared" si="0"/>
        <v>2.1188115085712136E-2</v>
      </c>
    </row>
    <row r="17" spans="1:5" x14ac:dyDescent="0.25">
      <c r="A17" s="3" t="s">
        <v>49</v>
      </c>
      <c r="B17" s="34">
        <v>9992</v>
      </c>
      <c r="C17" s="29">
        <v>987</v>
      </c>
      <c r="D17" s="118">
        <v>0.109605774569684</v>
      </c>
      <c r="E17" s="112">
        <f t="shared" si="0"/>
        <v>9.401049997177427E-2</v>
      </c>
    </row>
    <row r="18" spans="1:5" x14ac:dyDescent="0.25">
      <c r="A18" s="3" t="s">
        <v>50</v>
      </c>
      <c r="B18" s="34">
        <v>1937</v>
      </c>
      <c r="C18" s="29">
        <v>97</v>
      </c>
      <c r="D18" s="118">
        <v>5.2717391304347799E-2</v>
      </c>
      <c r="E18" s="112">
        <f t="shared" si="0"/>
        <v>1.8224413375232864E-2</v>
      </c>
    </row>
    <row r="19" spans="1:5" x14ac:dyDescent="0.25">
      <c r="A19" s="3" t="s">
        <v>51</v>
      </c>
      <c r="B19" s="34">
        <v>1756</v>
      </c>
      <c r="C19" s="29">
        <v>35</v>
      </c>
      <c r="D19" s="118">
        <v>2.03370133643231E-2</v>
      </c>
      <c r="E19" s="112">
        <f t="shared" si="0"/>
        <v>1.6521460963814613E-2</v>
      </c>
    </row>
    <row r="20" spans="1:5" x14ac:dyDescent="0.25">
      <c r="A20" s="22" t="s">
        <v>52</v>
      </c>
      <c r="B20" s="33">
        <v>2982</v>
      </c>
      <c r="C20" s="27">
        <v>14</v>
      </c>
      <c r="D20" s="119">
        <v>4.7169811320754698E-3</v>
      </c>
      <c r="E20" s="111">
        <f t="shared" si="0"/>
        <v>2.8056376192537116E-2</v>
      </c>
    </row>
    <row r="21" spans="1:5" x14ac:dyDescent="0.25">
      <c r="A21" s="24" t="s">
        <v>53</v>
      </c>
      <c r="B21" s="32">
        <v>341</v>
      </c>
      <c r="C21" s="26">
        <v>25</v>
      </c>
      <c r="D21" s="120">
        <v>7.9113924050632903E-2</v>
      </c>
      <c r="E21" s="112">
        <f t="shared" si="0"/>
        <v>3.2083247088045461E-3</v>
      </c>
    </row>
    <row r="22" spans="1:5" x14ac:dyDescent="0.25">
      <c r="A22" s="3" t="s">
        <v>54</v>
      </c>
      <c r="B22" s="31">
        <v>1322</v>
      </c>
      <c r="C22" s="25">
        <v>157</v>
      </c>
      <c r="D22" s="121">
        <v>0.134763948497854</v>
      </c>
      <c r="E22" s="112">
        <f t="shared" si="0"/>
        <v>1.2438138607154281E-2</v>
      </c>
    </row>
    <row r="23" spans="1:5" x14ac:dyDescent="0.25">
      <c r="A23" s="3" t="s">
        <v>55</v>
      </c>
      <c r="B23" s="28">
        <v>12292</v>
      </c>
      <c r="C23" s="116">
        <v>1792</v>
      </c>
      <c r="D23" s="118">
        <v>0.17066666666666699</v>
      </c>
      <c r="E23" s="112">
        <f t="shared" si="0"/>
        <v>0.11565022674670229</v>
      </c>
    </row>
    <row r="24" spans="1:5" x14ac:dyDescent="0.25">
      <c r="A24" s="3" t="s">
        <v>11</v>
      </c>
      <c r="B24" s="28">
        <v>106286</v>
      </c>
      <c r="C24" s="116">
        <v>6852</v>
      </c>
      <c r="D24" s="118">
        <v>6.8910030774181896E-2</v>
      </c>
      <c r="E24" s="111">
        <f t="shared" si="0"/>
        <v>1</v>
      </c>
    </row>
    <row r="26" spans="1:5" ht="15.75" x14ac:dyDescent="0.25">
      <c r="A26" s="65" t="s">
        <v>57</v>
      </c>
    </row>
    <row r="27" spans="1:5" ht="15.75" x14ac:dyDescent="0.25">
      <c r="E27" s="72" t="s">
        <v>56</v>
      </c>
    </row>
    <row r="28" spans="1:5" x14ac:dyDescent="0.25">
      <c r="A28" s="123" t="s">
        <v>5</v>
      </c>
      <c r="B28" s="127" t="s">
        <v>99</v>
      </c>
      <c r="C28" s="125" t="s">
        <v>97</v>
      </c>
      <c r="D28" s="124" t="s">
        <v>98</v>
      </c>
    </row>
    <row r="29" spans="1:5" x14ac:dyDescent="0.25">
      <c r="A29" s="126" t="s">
        <v>7</v>
      </c>
      <c r="B29" s="129">
        <v>7471</v>
      </c>
      <c r="C29" s="135">
        <v>-1058</v>
      </c>
      <c r="D29" s="141">
        <v>-0.124047367803963</v>
      </c>
      <c r="E29" s="111">
        <f>B29/$B$41</f>
        <v>0.40993141289437585</v>
      </c>
    </row>
    <row r="30" spans="1:5" x14ac:dyDescent="0.25">
      <c r="A30" s="122" t="s">
        <v>8</v>
      </c>
      <c r="B30" s="130">
        <v>5288</v>
      </c>
      <c r="C30" s="136">
        <v>-399</v>
      </c>
      <c r="D30" s="142">
        <v>-7.0160014067170706E-2</v>
      </c>
      <c r="E30" s="112">
        <f t="shared" ref="E30:E41" si="1">B30/$B$41</f>
        <v>0.29015089163237312</v>
      </c>
    </row>
    <row r="31" spans="1:5" x14ac:dyDescent="0.25">
      <c r="A31" s="122" t="s">
        <v>46</v>
      </c>
      <c r="B31" s="130">
        <v>28</v>
      </c>
      <c r="C31" s="136">
        <v>-12</v>
      </c>
      <c r="D31" s="142">
        <v>-0.3</v>
      </c>
      <c r="E31" s="112">
        <f t="shared" si="1"/>
        <v>1.5363511659807956E-3</v>
      </c>
    </row>
    <row r="32" spans="1:5" x14ac:dyDescent="0.25">
      <c r="A32" s="122" t="s">
        <v>47</v>
      </c>
      <c r="B32" s="130">
        <v>77</v>
      </c>
      <c r="C32" s="136">
        <v>-17</v>
      </c>
      <c r="D32" s="142">
        <v>-0.180851063829787</v>
      </c>
      <c r="E32" s="112">
        <f t="shared" si="1"/>
        <v>4.2249657064471879E-3</v>
      </c>
    </row>
    <row r="33" spans="1:5" x14ac:dyDescent="0.25">
      <c r="A33" s="122" t="s">
        <v>48</v>
      </c>
      <c r="B33" s="130">
        <v>1289</v>
      </c>
      <c r="C33" s="136">
        <v>37</v>
      </c>
      <c r="D33" s="142">
        <v>2.95527156549521E-2</v>
      </c>
      <c r="E33" s="111">
        <f t="shared" si="1"/>
        <v>7.0727023319615917E-2</v>
      </c>
    </row>
    <row r="34" spans="1:5" x14ac:dyDescent="0.25">
      <c r="A34" s="122" t="s">
        <v>49</v>
      </c>
      <c r="B34" s="130">
        <v>183</v>
      </c>
      <c r="C34" s="136">
        <v>88</v>
      </c>
      <c r="D34" s="142">
        <v>0.92631578947368398</v>
      </c>
      <c r="E34" s="112">
        <f t="shared" si="1"/>
        <v>1.0041152263374485E-2</v>
      </c>
    </row>
    <row r="35" spans="1:5" x14ac:dyDescent="0.25">
      <c r="A35" s="122" t="s">
        <v>50</v>
      </c>
      <c r="B35" s="130">
        <v>851</v>
      </c>
      <c r="C35" s="136">
        <v>-309</v>
      </c>
      <c r="D35" s="142">
        <v>-0.26637931034482798</v>
      </c>
      <c r="E35" s="112">
        <f t="shared" si="1"/>
        <v>4.6694101508916321E-2</v>
      </c>
    </row>
    <row r="36" spans="1:5" x14ac:dyDescent="0.25">
      <c r="A36" s="122" t="s">
        <v>51</v>
      </c>
      <c r="B36" s="130">
        <v>408</v>
      </c>
      <c r="C36" s="136">
        <v>-57</v>
      </c>
      <c r="D36" s="142">
        <v>-0.12258064516129</v>
      </c>
      <c r="E36" s="112">
        <f t="shared" si="1"/>
        <v>2.2386831275720165E-2</v>
      </c>
    </row>
    <row r="37" spans="1:5" x14ac:dyDescent="0.25">
      <c r="A37" s="125" t="s">
        <v>52</v>
      </c>
      <c r="B37" s="131">
        <v>1083</v>
      </c>
      <c r="C37" s="137">
        <v>203</v>
      </c>
      <c r="D37" s="143">
        <v>0.23068181818181799</v>
      </c>
      <c r="E37" s="111">
        <f t="shared" si="1"/>
        <v>5.94238683127572E-2</v>
      </c>
    </row>
    <row r="38" spans="1:5" x14ac:dyDescent="0.25">
      <c r="A38" s="128" t="s">
        <v>53</v>
      </c>
      <c r="B38" s="132">
        <v>63</v>
      </c>
      <c r="C38" s="138">
        <v>-73</v>
      </c>
      <c r="D38" s="144">
        <v>-0.53676470588235303</v>
      </c>
      <c r="E38" s="112">
        <f t="shared" si="1"/>
        <v>3.4567901234567903E-3</v>
      </c>
    </row>
    <row r="39" spans="1:5" x14ac:dyDescent="0.25">
      <c r="A39" s="122" t="s">
        <v>58</v>
      </c>
      <c r="B39" s="133">
        <v>646</v>
      </c>
      <c r="C39" s="139">
        <v>-163</v>
      </c>
      <c r="D39" s="145">
        <v>-0.20148331273176801</v>
      </c>
      <c r="E39" s="112">
        <f t="shared" si="1"/>
        <v>3.5445816186556928E-2</v>
      </c>
    </row>
    <row r="40" spans="1:5" x14ac:dyDescent="0.25">
      <c r="A40" s="122" t="s">
        <v>55</v>
      </c>
      <c r="B40" s="134">
        <v>837</v>
      </c>
      <c r="C40" s="140">
        <v>40</v>
      </c>
      <c r="D40" s="142">
        <v>5.01882057716437E-2</v>
      </c>
      <c r="E40" s="112">
        <f t="shared" si="1"/>
        <v>4.5925925925925926E-2</v>
      </c>
    </row>
    <row r="41" spans="1:5" x14ac:dyDescent="0.25">
      <c r="A41" s="122" t="s">
        <v>11</v>
      </c>
      <c r="B41" s="134">
        <v>18225</v>
      </c>
      <c r="C41" s="140">
        <v>-1721</v>
      </c>
      <c r="D41" s="142">
        <v>-8.6282964002807605E-2</v>
      </c>
      <c r="E41" s="111">
        <f t="shared" si="1"/>
        <v>1</v>
      </c>
    </row>
    <row r="43" spans="1:5" ht="15.75" x14ac:dyDescent="0.25">
      <c r="A43" s="65" t="s">
        <v>60</v>
      </c>
      <c r="D43" t="s">
        <v>87</v>
      </c>
    </row>
    <row r="45" spans="1:5" x14ac:dyDescent="0.25">
      <c r="A45" s="146" t="s">
        <v>5</v>
      </c>
      <c r="C45" s="153" t="s">
        <v>4</v>
      </c>
      <c r="D45" s="154" t="s">
        <v>107</v>
      </c>
      <c r="E45" s="157" t="s">
        <v>6</v>
      </c>
    </row>
    <row r="46" spans="1:5" x14ac:dyDescent="0.25">
      <c r="A46" s="147" t="s">
        <v>2</v>
      </c>
      <c r="B46" s="151" t="s">
        <v>55</v>
      </c>
      <c r="C46" s="158">
        <v>5248</v>
      </c>
      <c r="D46" s="166">
        <v>4184</v>
      </c>
      <c r="E46" s="174">
        <v>9432</v>
      </c>
    </row>
    <row r="47" spans="1:5" x14ac:dyDescent="0.25">
      <c r="A47" s="40"/>
      <c r="B47" s="149" t="s">
        <v>61</v>
      </c>
      <c r="C47" s="159">
        <v>200</v>
      </c>
      <c r="D47" s="167">
        <v>141</v>
      </c>
      <c r="E47" s="175">
        <v>341</v>
      </c>
    </row>
    <row r="48" spans="1:5" x14ac:dyDescent="0.25">
      <c r="A48" s="40"/>
      <c r="B48" s="149" t="s">
        <v>58</v>
      </c>
      <c r="C48" s="159">
        <v>473</v>
      </c>
      <c r="D48" s="167">
        <v>430</v>
      </c>
      <c r="E48" s="175">
        <v>903</v>
      </c>
    </row>
    <row r="49" spans="1:5" x14ac:dyDescent="0.25">
      <c r="A49" s="40"/>
      <c r="B49" s="149" t="s">
        <v>62</v>
      </c>
      <c r="C49" s="159">
        <v>1490</v>
      </c>
      <c r="D49" s="167">
        <v>1370</v>
      </c>
      <c r="E49" s="175">
        <v>2860</v>
      </c>
    </row>
    <row r="50" spans="1:5" x14ac:dyDescent="0.25">
      <c r="A50" s="40"/>
      <c r="B50" s="154" t="s">
        <v>63</v>
      </c>
      <c r="C50" s="159">
        <v>213</v>
      </c>
      <c r="D50" s="167">
        <v>206</v>
      </c>
      <c r="E50" s="175">
        <v>419</v>
      </c>
    </row>
    <row r="51" spans="1:5" x14ac:dyDescent="0.25">
      <c r="A51" s="40"/>
      <c r="B51" s="156" t="s">
        <v>2</v>
      </c>
      <c r="C51" s="160">
        <v>7624</v>
      </c>
      <c r="D51" s="168">
        <v>6331</v>
      </c>
      <c r="E51" s="168">
        <v>13955</v>
      </c>
    </row>
    <row r="52" spans="1:5" x14ac:dyDescent="0.25">
      <c r="A52" s="147" t="s">
        <v>10</v>
      </c>
      <c r="B52" s="151" t="s">
        <v>64</v>
      </c>
      <c r="C52" s="161">
        <v>4632</v>
      </c>
      <c r="D52" s="169">
        <v>5360</v>
      </c>
      <c r="E52" s="175">
        <v>9992</v>
      </c>
    </row>
    <row r="53" spans="1:5" x14ac:dyDescent="0.25">
      <c r="A53" s="40"/>
      <c r="B53" s="149" t="s">
        <v>65</v>
      </c>
      <c r="C53" s="159">
        <v>359</v>
      </c>
      <c r="D53" s="167">
        <v>1578</v>
      </c>
      <c r="E53" s="175">
        <v>1937</v>
      </c>
    </row>
    <row r="54" spans="1:5" x14ac:dyDescent="0.25">
      <c r="A54" s="40"/>
      <c r="B54" s="149" t="s">
        <v>66</v>
      </c>
      <c r="C54" s="159">
        <v>1040</v>
      </c>
      <c r="D54" s="167">
        <v>716</v>
      </c>
      <c r="E54" s="175">
        <v>1756</v>
      </c>
    </row>
    <row r="55" spans="1:5" x14ac:dyDescent="0.25">
      <c r="A55" s="40"/>
      <c r="B55" s="154" t="s">
        <v>67</v>
      </c>
      <c r="C55" s="159">
        <v>1655</v>
      </c>
      <c r="D55" s="167">
        <v>1327</v>
      </c>
      <c r="E55" s="175">
        <v>2982</v>
      </c>
    </row>
    <row r="56" spans="1:5" x14ac:dyDescent="0.25">
      <c r="A56" s="40"/>
      <c r="B56" s="156" t="s">
        <v>10</v>
      </c>
      <c r="C56" s="160">
        <v>7686</v>
      </c>
      <c r="D56" s="168">
        <v>8981</v>
      </c>
      <c r="E56" s="168">
        <v>16667</v>
      </c>
    </row>
    <row r="57" spans="1:5" x14ac:dyDescent="0.25">
      <c r="A57" s="147" t="s">
        <v>9</v>
      </c>
      <c r="B57" s="151" t="s">
        <v>68</v>
      </c>
      <c r="C57" s="161">
        <v>1302</v>
      </c>
      <c r="D57" s="169">
        <v>950</v>
      </c>
      <c r="E57" s="175">
        <v>2252</v>
      </c>
    </row>
    <row r="58" spans="1:5" x14ac:dyDescent="0.25">
      <c r="A58" s="40"/>
      <c r="B58" s="149" t="s">
        <v>69</v>
      </c>
      <c r="C58" s="159">
        <v>1106</v>
      </c>
      <c r="D58" s="167">
        <v>756</v>
      </c>
      <c r="E58" s="175">
        <v>1862</v>
      </c>
    </row>
    <row r="59" spans="1:5" x14ac:dyDescent="0.25">
      <c r="A59" s="40"/>
      <c r="B59" s="154" t="s">
        <v>70</v>
      </c>
      <c r="C59" s="159">
        <v>98</v>
      </c>
      <c r="D59" s="167">
        <v>533</v>
      </c>
      <c r="E59" s="175">
        <v>631</v>
      </c>
    </row>
    <row r="60" spans="1:5" x14ac:dyDescent="0.25">
      <c r="A60" s="40"/>
      <c r="B60" s="155" t="s">
        <v>9</v>
      </c>
      <c r="C60" s="162">
        <v>2506</v>
      </c>
      <c r="D60" s="170">
        <v>2239</v>
      </c>
      <c r="E60" s="170">
        <v>4745</v>
      </c>
    </row>
    <row r="61" spans="1:5" x14ac:dyDescent="0.25">
      <c r="A61" s="147" t="s">
        <v>8</v>
      </c>
      <c r="B61" s="155" t="s">
        <v>8</v>
      </c>
      <c r="C61" s="163">
        <v>7206</v>
      </c>
      <c r="D61" s="171">
        <v>12988</v>
      </c>
      <c r="E61" s="171">
        <v>20194</v>
      </c>
    </row>
    <row r="62" spans="1:5" x14ac:dyDescent="0.25">
      <c r="A62" s="148" t="s">
        <v>7</v>
      </c>
      <c r="B62" s="155" t="s">
        <v>7</v>
      </c>
      <c r="C62" s="163">
        <v>21178</v>
      </c>
      <c r="D62" s="171">
        <v>29336</v>
      </c>
      <c r="E62" s="171">
        <v>50514</v>
      </c>
    </row>
    <row r="63" spans="1:5" x14ac:dyDescent="0.25">
      <c r="A63" s="152" t="s">
        <v>71</v>
      </c>
      <c r="B63" s="155" t="s">
        <v>71</v>
      </c>
      <c r="C63" s="164">
        <v>112</v>
      </c>
      <c r="D63" s="172">
        <v>99</v>
      </c>
      <c r="E63" s="172">
        <v>211</v>
      </c>
    </row>
    <row r="64" spans="1:5" x14ac:dyDescent="0.25">
      <c r="A64" s="150" t="s">
        <v>11</v>
      </c>
      <c r="B64" s="40"/>
      <c r="C64" s="165">
        <v>46312</v>
      </c>
      <c r="D64" s="173">
        <v>59974</v>
      </c>
      <c r="E64" s="176">
        <v>106286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103</v>
      </c>
    </row>
    <row r="3" spans="1:8" ht="15.75" x14ac:dyDescent="0.25">
      <c r="A3" s="75" t="s">
        <v>72</v>
      </c>
      <c r="D3" s="76"/>
      <c r="E3" s="177" t="str">
        <f>DWH!B3</f>
        <v>2023/Sep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55</v>
      </c>
      <c r="C6" s="158">
        <f>DWH!C46</f>
        <v>5248</v>
      </c>
      <c r="D6" s="158">
        <f>DWH!D46</f>
        <v>4184</v>
      </c>
      <c r="E6" s="158">
        <f>DWH!E46</f>
        <v>9432</v>
      </c>
      <c r="G6" s="79"/>
      <c r="H6" s="78"/>
    </row>
    <row r="7" spans="1:8" x14ac:dyDescent="0.25">
      <c r="A7" s="40"/>
      <c r="B7" s="149" t="s">
        <v>61</v>
      </c>
      <c r="C7" s="158">
        <f>DWH!C47</f>
        <v>200</v>
      </c>
      <c r="D7" s="158">
        <f>DWH!D47</f>
        <v>141</v>
      </c>
      <c r="E7" s="158">
        <f>DWH!E47</f>
        <v>341</v>
      </c>
      <c r="G7" s="79"/>
      <c r="H7" s="78"/>
    </row>
    <row r="8" spans="1:8" x14ac:dyDescent="0.25">
      <c r="A8" s="40"/>
      <c r="B8" s="149" t="s">
        <v>58</v>
      </c>
      <c r="C8" s="158">
        <f>DWH!C48</f>
        <v>473</v>
      </c>
      <c r="D8" s="158">
        <f>DWH!D48</f>
        <v>430</v>
      </c>
      <c r="E8" s="158">
        <f>DWH!E48</f>
        <v>903</v>
      </c>
      <c r="G8" s="79"/>
      <c r="H8" s="78"/>
    </row>
    <row r="9" spans="1:8" x14ac:dyDescent="0.25">
      <c r="A9" s="40"/>
      <c r="B9" s="149" t="s">
        <v>62</v>
      </c>
      <c r="C9" s="158">
        <f>DWH!C49</f>
        <v>1490</v>
      </c>
      <c r="D9" s="158">
        <f>DWH!D49</f>
        <v>1370</v>
      </c>
      <c r="E9" s="158">
        <f>DWH!E49</f>
        <v>2860</v>
      </c>
      <c r="G9" s="79"/>
      <c r="H9" s="78"/>
    </row>
    <row r="10" spans="1:8" x14ac:dyDescent="0.25">
      <c r="A10" s="40"/>
      <c r="B10" s="154" t="s">
        <v>63</v>
      </c>
      <c r="C10" s="158">
        <f>DWH!C50</f>
        <v>213</v>
      </c>
      <c r="D10" s="158">
        <f>DWH!D50</f>
        <v>206</v>
      </c>
      <c r="E10" s="158">
        <f>DWH!E50</f>
        <v>419</v>
      </c>
      <c r="G10" s="79"/>
      <c r="H10" s="78"/>
    </row>
    <row r="11" spans="1:8" x14ac:dyDescent="0.25">
      <c r="A11" s="40"/>
      <c r="B11" s="156" t="s">
        <v>2</v>
      </c>
      <c r="C11" s="158">
        <f>DWH!C51</f>
        <v>7624</v>
      </c>
      <c r="D11" s="158">
        <f>DWH!D51</f>
        <v>6331</v>
      </c>
      <c r="E11" s="158">
        <f>DWH!E51</f>
        <v>13955</v>
      </c>
      <c r="G11" s="79"/>
      <c r="H11" s="78"/>
    </row>
    <row r="12" spans="1:8" x14ac:dyDescent="0.25">
      <c r="A12" s="147" t="s">
        <v>10</v>
      </c>
      <c r="B12" s="151" t="s">
        <v>64</v>
      </c>
      <c r="C12" s="158">
        <f>DWH!C52</f>
        <v>4632</v>
      </c>
      <c r="D12" s="158">
        <f>DWH!D52</f>
        <v>5360</v>
      </c>
      <c r="E12" s="158">
        <f>DWH!E52</f>
        <v>9992</v>
      </c>
      <c r="G12" s="79"/>
      <c r="H12" s="78"/>
    </row>
    <row r="13" spans="1:8" x14ac:dyDescent="0.25">
      <c r="A13" s="40"/>
      <c r="B13" s="149" t="s">
        <v>65</v>
      </c>
      <c r="C13" s="158">
        <f>DWH!C53</f>
        <v>359</v>
      </c>
      <c r="D13" s="158">
        <f>DWH!D53</f>
        <v>1578</v>
      </c>
      <c r="E13" s="158">
        <f>DWH!E53</f>
        <v>1937</v>
      </c>
      <c r="G13" s="79"/>
      <c r="H13" s="78"/>
    </row>
    <row r="14" spans="1:8" x14ac:dyDescent="0.25">
      <c r="A14" s="40"/>
      <c r="B14" s="149" t="s">
        <v>66</v>
      </c>
      <c r="C14" s="158">
        <f>DWH!C54</f>
        <v>1040</v>
      </c>
      <c r="D14" s="158">
        <f>DWH!D54</f>
        <v>716</v>
      </c>
      <c r="E14" s="158">
        <f>DWH!E54</f>
        <v>1756</v>
      </c>
      <c r="G14" s="79"/>
      <c r="H14" s="78"/>
    </row>
    <row r="15" spans="1:8" x14ac:dyDescent="0.25">
      <c r="A15" s="40"/>
      <c r="B15" s="154" t="s">
        <v>67</v>
      </c>
      <c r="C15" s="158">
        <f>DWH!C55</f>
        <v>1655</v>
      </c>
      <c r="D15" s="158">
        <f>DWH!D55</f>
        <v>1327</v>
      </c>
      <c r="E15" s="158">
        <f>DWH!E55</f>
        <v>2982</v>
      </c>
      <c r="G15" s="79"/>
      <c r="H15" s="78"/>
    </row>
    <row r="16" spans="1:8" x14ac:dyDescent="0.25">
      <c r="A16" s="40"/>
      <c r="B16" s="156" t="s">
        <v>10</v>
      </c>
      <c r="C16" s="158">
        <f>DWH!C56</f>
        <v>7686</v>
      </c>
      <c r="D16" s="158">
        <f>DWH!D56</f>
        <v>8981</v>
      </c>
      <c r="E16" s="158">
        <f>DWH!E56</f>
        <v>16667</v>
      </c>
      <c r="G16" s="79"/>
      <c r="H16" s="78"/>
    </row>
    <row r="17" spans="1:8" x14ac:dyDescent="0.25">
      <c r="A17" s="147" t="s">
        <v>9</v>
      </c>
      <c r="B17" s="151" t="s">
        <v>68</v>
      </c>
      <c r="C17" s="158">
        <f>DWH!C57</f>
        <v>1302</v>
      </c>
      <c r="D17" s="158">
        <f>DWH!D57</f>
        <v>950</v>
      </c>
      <c r="E17" s="158">
        <f>DWH!E57</f>
        <v>2252</v>
      </c>
      <c r="G17" s="79"/>
      <c r="H17" s="78"/>
    </row>
    <row r="18" spans="1:8" x14ac:dyDescent="0.25">
      <c r="A18" s="40"/>
      <c r="B18" s="149" t="s">
        <v>69</v>
      </c>
      <c r="C18" s="158">
        <f>DWH!C58</f>
        <v>1106</v>
      </c>
      <c r="D18" s="158">
        <f>DWH!D58</f>
        <v>756</v>
      </c>
      <c r="E18" s="158">
        <f>DWH!E58</f>
        <v>1862</v>
      </c>
      <c r="G18" s="79"/>
      <c r="H18" s="78"/>
    </row>
    <row r="19" spans="1:8" x14ac:dyDescent="0.25">
      <c r="A19" s="40"/>
      <c r="B19" s="154" t="s">
        <v>70</v>
      </c>
      <c r="C19" s="158">
        <f>DWH!C59</f>
        <v>98</v>
      </c>
      <c r="D19" s="158">
        <f>DWH!D59</f>
        <v>533</v>
      </c>
      <c r="E19" s="158">
        <f>DWH!E59</f>
        <v>631</v>
      </c>
      <c r="G19" s="79"/>
      <c r="H19" s="78"/>
    </row>
    <row r="20" spans="1:8" x14ac:dyDescent="0.25">
      <c r="A20" s="40"/>
      <c r="B20" s="155" t="s">
        <v>9</v>
      </c>
      <c r="C20" s="158">
        <f>DWH!C60</f>
        <v>2506</v>
      </c>
      <c r="D20" s="158">
        <f>DWH!D60</f>
        <v>2239</v>
      </c>
      <c r="E20" s="158">
        <f>DWH!E60</f>
        <v>4745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7206</v>
      </c>
      <c r="D21" s="158">
        <f>DWH!D61</f>
        <v>12988</v>
      </c>
      <c r="E21" s="158">
        <f>DWH!E61</f>
        <v>20194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21178</v>
      </c>
      <c r="D22" s="158">
        <f>DWH!D62</f>
        <v>29336</v>
      </c>
      <c r="E22" s="158">
        <f>DWH!E62</f>
        <v>50514</v>
      </c>
      <c r="G22" s="79"/>
      <c r="H22" s="78"/>
    </row>
    <row r="23" spans="1:8" x14ac:dyDescent="0.25">
      <c r="A23" s="152" t="s">
        <v>71</v>
      </c>
      <c r="B23" s="155" t="s">
        <v>71</v>
      </c>
      <c r="C23" s="158">
        <f>DWH!C63</f>
        <v>112</v>
      </c>
      <c r="D23" s="158">
        <f>DWH!D63</f>
        <v>99</v>
      </c>
      <c r="E23" s="158">
        <f>DWH!E63</f>
        <v>211</v>
      </c>
      <c r="G23" s="79"/>
      <c r="H23" s="78"/>
    </row>
    <row r="24" spans="1:8" x14ac:dyDescent="0.25">
      <c r="A24" s="150" t="s">
        <v>11</v>
      </c>
      <c r="B24" s="40"/>
      <c r="C24" s="158">
        <f>DWH!C64</f>
        <v>46312</v>
      </c>
      <c r="D24" s="158">
        <f>DWH!D64</f>
        <v>59974</v>
      </c>
      <c r="E24" s="158">
        <f>DWH!E64</f>
        <v>106286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110</v>
      </c>
      <c r="G26" s="79"/>
      <c r="H26" s="78"/>
    </row>
    <row r="27" spans="1:8" x14ac:dyDescent="0.25">
      <c r="C27" s="81" t="str">
        <f>CONCATENATE(C26,"    ",C35)</f>
        <v>Frauen    N = 46.312</v>
      </c>
      <c r="D27" s="81" t="str">
        <f>CONCATENATE(D26,"   ",D35)</f>
        <v>Männer *)   N = 59.974</v>
      </c>
      <c r="E27" s="82" t="s">
        <v>23</v>
      </c>
      <c r="G27" s="79"/>
      <c r="H27" s="78"/>
    </row>
    <row r="28" spans="1:8" x14ac:dyDescent="0.25">
      <c r="B28" t="s">
        <v>73</v>
      </c>
      <c r="C28" s="83">
        <f>C22/C$24</f>
        <v>0.45728968733805492</v>
      </c>
      <c r="D28" s="83">
        <f>D22/D$24</f>
        <v>0.4891452962950612</v>
      </c>
      <c r="E28" s="84">
        <f>E22/E$24</f>
        <v>0.47526485143857139</v>
      </c>
      <c r="G28" s="79"/>
      <c r="H28" s="78"/>
    </row>
    <row r="29" spans="1:8" x14ac:dyDescent="0.25">
      <c r="B29" t="s">
        <v>74</v>
      </c>
      <c r="C29" s="83">
        <f>C21/C$24</f>
        <v>0.15559682155812748</v>
      </c>
      <c r="D29" s="83">
        <f>D21/D$24</f>
        <v>0.21656050955414013</v>
      </c>
      <c r="E29" s="84">
        <f>E21/E$24</f>
        <v>0.18999680108386804</v>
      </c>
      <c r="G29" s="79"/>
      <c r="H29" s="78"/>
    </row>
    <row r="30" spans="1:8" x14ac:dyDescent="0.25">
      <c r="B30" t="s">
        <v>75</v>
      </c>
      <c r="C30" s="83">
        <f>C20/C$24</f>
        <v>5.411124546553809E-2</v>
      </c>
      <c r="D30" s="83">
        <f>D20/D$24</f>
        <v>3.7332844232500752E-2</v>
      </c>
      <c r="E30" s="84">
        <f>E20/E$24</f>
        <v>4.4643697194362383E-2</v>
      </c>
      <c r="G30" s="85"/>
      <c r="H30" s="86"/>
    </row>
    <row r="31" spans="1:8" x14ac:dyDescent="0.25">
      <c r="B31" t="s">
        <v>76</v>
      </c>
      <c r="C31" s="83">
        <f>C12/C$24</f>
        <v>0.1000172741406115</v>
      </c>
      <c r="D31" s="83">
        <f>D12/D$24</f>
        <v>8.9372061226531491E-2</v>
      </c>
      <c r="E31" s="84">
        <f>E12/E$24</f>
        <v>9.401049997177427E-2</v>
      </c>
    </row>
    <row r="32" spans="1:8" x14ac:dyDescent="0.25">
      <c r="B32" t="s">
        <v>77</v>
      </c>
      <c r="C32" s="83">
        <f>(C16-C12)/C$24</f>
        <v>6.5944031784418725E-2</v>
      </c>
      <c r="D32" s="83">
        <f>(D16-D12)/D$24</f>
        <v>6.0376163003968385E-2</v>
      </c>
      <c r="E32" s="84">
        <f>(E16-E12)/E$24</f>
        <v>6.2802250531584586E-2</v>
      </c>
    </row>
    <row r="33" spans="2:11" x14ac:dyDescent="0.25">
      <c r="B33" t="s">
        <v>78</v>
      </c>
      <c r="C33" s="83">
        <f>C11/$C$24</f>
        <v>0.16462256002763861</v>
      </c>
      <c r="D33" s="83">
        <f>D11/D$24</f>
        <v>0.10556241037783039</v>
      </c>
      <c r="E33" s="84">
        <f>E11/E$24</f>
        <v>0.13129669006266112</v>
      </c>
    </row>
    <row r="34" spans="2:11" x14ac:dyDescent="0.25">
      <c r="C34" s="87">
        <f>SUM(C28:C33)</f>
        <v>0.99758162031438935</v>
      </c>
      <c r="D34" s="87">
        <f>SUM(D28:D33)</f>
        <v>0.99834928469003248</v>
      </c>
      <c r="E34" s="87">
        <f>SUM(E28:E33)</f>
        <v>0.9980147902828217</v>
      </c>
    </row>
    <row r="35" spans="2:11" x14ac:dyDescent="0.25">
      <c r="C35" s="88" t="str">
        <f>CONCATENATE("N = ",TEXT(C24,"#.##0"))</f>
        <v>N = 46.312</v>
      </c>
      <c r="D35" s="88" t="str">
        <f>CONCATENATE("N = ",TEXT(D24,"#.##0"))</f>
        <v>N = 59.974</v>
      </c>
      <c r="E35" s="89" t="str">
        <f>CONCATENATE("N=",TEXT(E24,"#.##0"))</f>
        <v>N=106.286</v>
      </c>
    </row>
    <row r="37" spans="2:11" x14ac:dyDescent="0.25">
      <c r="B37" s="90" t="s">
        <v>79</v>
      </c>
    </row>
    <row r="39" spans="2:11" ht="15.75" thickBot="1" x14ac:dyDescent="0.3">
      <c r="B39" s="80"/>
      <c r="C39" t="s">
        <v>80</v>
      </c>
      <c r="J39" s="91"/>
      <c r="K39" s="91"/>
    </row>
    <row r="40" spans="2:11" x14ac:dyDescent="0.25">
      <c r="B40" s="92"/>
      <c r="C40" s="93" t="s">
        <v>5</v>
      </c>
      <c r="D40" s="93" t="s">
        <v>22</v>
      </c>
      <c r="J40" s="94"/>
      <c r="K40" s="95"/>
    </row>
    <row r="41" spans="2:11" x14ac:dyDescent="0.25">
      <c r="B41" s="96" t="s">
        <v>73</v>
      </c>
      <c r="C41" s="97">
        <f>E22</f>
        <v>50514</v>
      </c>
      <c r="D41" s="95">
        <f>C41/$C$55</f>
        <v>0.47526485143857139</v>
      </c>
      <c r="J41" s="94"/>
      <c r="K41" s="95"/>
    </row>
    <row r="42" spans="2:11" x14ac:dyDescent="0.25">
      <c r="B42" s="96" t="s">
        <v>74</v>
      </c>
      <c r="C42" s="97">
        <f>E21</f>
        <v>20194</v>
      </c>
      <c r="D42" s="95">
        <f t="shared" ref="D42:D54" si="0">C42/$C$55</f>
        <v>0.18999680108386804</v>
      </c>
      <c r="J42" s="94"/>
      <c r="K42" s="95"/>
    </row>
    <row r="43" spans="2:11" x14ac:dyDescent="0.25">
      <c r="B43" s="96" t="s">
        <v>81</v>
      </c>
      <c r="C43" s="97">
        <f>E19</f>
        <v>631</v>
      </c>
      <c r="D43" s="95">
        <f t="shared" si="0"/>
        <v>5.9368119978172101E-3</v>
      </c>
      <c r="J43" s="94"/>
      <c r="K43" s="95"/>
    </row>
    <row r="44" spans="2:11" x14ac:dyDescent="0.25">
      <c r="B44" s="96" t="s">
        <v>82</v>
      </c>
      <c r="C44" s="97">
        <f>E18</f>
        <v>1862</v>
      </c>
      <c r="D44" s="95">
        <f t="shared" si="0"/>
        <v>1.7518770110833037E-2</v>
      </c>
      <c r="J44" s="94"/>
      <c r="K44" s="95"/>
    </row>
    <row r="45" spans="2:11" x14ac:dyDescent="0.25">
      <c r="B45" s="96" t="s">
        <v>48</v>
      </c>
      <c r="C45" s="97">
        <f>E17</f>
        <v>2252</v>
      </c>
      <c r="D45" s="95">
        <f t="shared" si="0"/>
        <v>2.1188115085712136E-2</v>
      </c>
      <c r="J45" s="94"/>
      <c r="K45" s="95"/>
    </row>
    <row r="46" spans="2:11" x14ac:dyDescent="0.25">
      <c r="B46" s="96" t="s">
        <v>76</v>
      </c>
      <c r="C46" s="97">
        <f>E12</f>
        <v>9992</v>
      </c>
      <c r="D46" s="95">
        <f t="shared" si="0"/>
        <v>9.401049997177427E-2</v>
      </c>
      <c r="J46" s="94"/>
      <c r="K46" s="95"/>
    </row>
    <row r="47" spans="2:11" x14ac:dyDescent="0.25">
      <c r="B47" s="96" t="s">
        <v>83</v>
      </c>
      <c r="C47" s="97">
        <f>E13</f>
        <v>1937</v>
      </c>
      <c r="D47" s="95">
        <f t="shared" si="0"/>
        <v>1.8224413375232864E-2</v>
      </c>
      <c r="J47" s="94"/>
      <c r="K47" s="95"/>
    </row>
    <row r="48" spans="2:11" x14ac:dyDescent="0.25">
      <c r="B48" s="96" t="s">
        <v>84</v>
      </c>
      <c r="C48" s="97">
        <f>E14</f>
        <v>1756</v>
      </c>
      <c r="D48" s="95">
        <f t="shared" si="0"/>
        <v>1.6521460963814613E-2</v>
      </c>
      <c r="J48" s="94"/>
      <c r="K48" s="95"/>
    </row>
    <row r="49" spans="2:11" x14ac:dyDescent="0.25">
      <c r="B49" s="96" t="s">
        <v>52</v>
      </c>
      <c r="C49" s="97">
        <f>E15</f>
        <v>2982</v>
      </c>
      <c r="D49" s="95">
        <f t="shared" si="0"/>
        <v>2.8056376192537116E-2</v>
      </c>
      <c r="J49" s="94"/>
      <c r="K49" s="95"/>
    </row>
    <row r="50" spans="2:11" x14ac:dyDescent="0.25">
      <c r="B50" s="96" t="s">
        <v>85</v>
      </c>
      <c r="C50" s="97">
        <f>E7</f>
        <v>341</v>
      </c>
      <c r="D50" s="95">
        <f t="shared" si="0"/>
        <v>3.2083247088045461E-3</v>
      </c>
      <c r="J50" s="94"/>
      <c r="K50" s="95"/>
    </row>
    <row r="51" spans="2:11" x14ac:dyDescent="0.25">
      <c r="B51" s="96" t="s">
        <v>58</v>
      </c>
      <c r="C51" s="97">
        <f>E8+E10</f>
        <v>1322</v>
      </c>
      <c r="D51" s="95">
        <f t="shared" si="0"/>
        <v>1.2438138607154281E-2</v>
      </c>
      <c r="J51" s="94"/>
      <c r="K51" s="95"/>
    </row>
    <row r="52" spans="2:11" x14ac:dyDescent="0.25">
      <c r="B52" s="96" t="s">
        <v>55</v>
      </c>
      <c r="C52" s="97">
        <f>E6+E9</f>
        <v>12292</v>
      </c>
      <c r="D52" s="95">
        <f t="shared" si="0"/>
        <v>0.11565022674670229</v>
      </c>
      <c r="J52" s="94"/>
      <c r="K52" s="95"/>
    </row>
    <row r="53" spans="2:11" x14ac:dyDescent="0.25">
      <c r="B53" s="96" t="s">
        <v>86</v>
      </c>
      <c r="C53" s="97">
        <f>E23</f>
        <v>211</v>
      </c>
      <c r="D53" s="95">
        <f t="shared" si="0"/>
        <v>1.9852097171781796E-3</v>
      </c>
      <c r="J53" s="94"/>
      <c r="K53" s="95"/>
    </row>
    <row r="54" spans="2:11" ht="15.75" thickBot="1" x14ac:dyDescent="0.3">
      <c r="B54" s="98" t="s">
        <v>23</v>
      </c>
      <c r="C54" s="99">
        <f>E24</f>
        <v>106286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106286</v>
      </c>
      <c r="D55" s="100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topLeftCell="A4"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90</v>
      </c>
    </row>
    <row r="2" spans="1:8" x14ac:dyDescent="0.25">
      <c r="A2" t="s">
        <v>105</v>
      </c>
      <c r="F2" s="101"/>
      <c r="G2" s="101"/>
      <c r="H2" s="101"/>
    </row>
    <row r="4" spans="1:8" x14ac:dyDescent="0.25">
      <c r="B4" s="199">
        <v>45170</v>
      </c>
      <c r="C4" s="113">
        <v>44805</v>
      </c>
    </row>
    <row r="5" spans="1:8" x14ac:dyDescent="0.25">
      <c r="A5" t="s">
        <v>7</v>
      </c>
      <c r="B5" s="200">
        <v>0.29807966214823101</v>
      </c>
      <c r="C5" s="178">
        <v>0.27408829342780028</v>
      </c>
      <c r="E5" s="102"/>
      <c r="H5" s="103"/>
    </row>
    <row r="6" spans="1:8" x14ac:dyDescent="0.25">
      <c r="A6" t="s">
        <v>8</v>
      </c>
      <c r="B6" s="201">
        <v>9.8196838110609697E-2</v>
      </c>
      <c r="C6" s="178">
        <v>9.5494786223423597E-2</v>
      </c>
    </row>
    <row r="7" spans="1:8" x14ac:dyDescent="0.25">
      <c r="A7" t="s">
        <v>75</v>
      </c>
      <c r="B7" s="201">
        <v>5.839340865022577E-2</v>
      </c>
      <c r="C7" s="178">
        <v>5.8669433854283963E-2</v>
      </c>
    </row>
    <row r="8" spans="1:8" x14ac:dyDescent="0.25">
      <c r="A8" t="s">
        <v>76</v>
      </c>
      <c r="B8" s="201">
        <v>8.9681043315851264E-2</v>
      </c>
      <c r="C8" s="178">
        <v>8.5191609062024484E-2</v>
      </c>
    </row>
    <row r="9" spans="1:8" x14ac:dyDescent="0.25">
      <c r="A9" t="s">
        <v>77</v>
      </c>
      <c r="B9" s="201">
        <v>5.8791766518199742E-2</v>
      </c>
      <c r="C9" s="178">
        <v>6.0626242292237675E-2</v>
      </c>
    </row>
    <row r="10" spans="1:8" x14ac:dyDescent="0.25">
      <c r="A10" t="s">
        <v>88</v>
      </c>
      <c r="B10" s="202">
        <v>4.0438315111696641E-2</v>
      </c>
      <c r="C10" s="178">
        <v>3.5810277025370429E-2</v>
      </c>
    </row>
    <row r="11" spans="1:8" x14ac:dyDescent="0.25">
      <c r="A11" t="s">
        <v>89</v>
      </c>
      <c r="B11" s="203">
        <v>0.10352902214</v>
      </c>
      <c r="C11" s="178">
        <v>9.8711628304000001E-2</v>
      </c>
    </row>
    <row r="13" spans="1:8" x14ac:dyDescent="0.25">
      <c r="B13" s="90" t="s">
        <v>79</v>
      </c>
    </row>
    <row r="15" spans="1:8" ht="30" x14ac:dyDescent="0.25">
      <c r="C15" s="114">
        <f>B4</f>
        <v>45170</v>
      </c>
      <c r="D15" s="104" t="s">
        <v>89</v>
      </c>
      <c r="E15" s="114">
        <f>C4</f>
        <v>44805</v>
      </c>
      <c r="F15" s="104" t="s">
        <v>89</v>
      </c>
    </row>
    <row r="16" spans="1:8" x14ac:dyDescent="0.25">
      <c r="B16" t="s">
        <v>7</v>
      </c>
      <c r="C16" s="105">
        <f t="shared" ref="C16:C21" si="0">B5</f>
        <v>0.29807966214823101</v>
      </c>
      <c r="D16" s="105">
        <f>B11</f>
        <v>0.10352902214</v>
      </c>
      <c r="E16" s="105">
        <f t="shared" ref="E16:E21" si="1">C5</f>
        <v>0.27408829342780028</v>
      </c>
      <c r="F16" s="105">
        <f>C11</f>
        <v>9.8711628304000001E-2</v>
      </c>
    </row>
    <row r="17" spans="2:6" x14ac:dyDescent="0.25">
      <c r="B17" t="s">
        <v>8</v>
      </c>
      <c r="C17" s="105">
        <f t="shared" si="0"/>
        <v>9.8196838110609697E-2</v>
      </c>
      <c r="D17" s="105">
        <f>B11</f>
        <v>0.10352902214</v>
      </c>
      <c r="E17" s="105">
        <f t="shared" si="1"/>
        <v>9.5494786223423597E-2</v>
      </c>
      <c r="F17" s="105">
        <f>C11</f>
        <v>9.8711628304000001E-2</v>
      </c>
    </row>
    <row r="18" spans="2:6" x14ac:dyDescent="0.25">
      <c r="B18" t="s">
        <v>75</v>
      </c>
      <c r="C18" s="105">
        <f t="shared" si="0"/>
        <v>5.839340865022577E-2</v>
      </c>
      <c r="D18" s="105">
        <f>B11</f>
        <v>0.10352902214</v>
      </c>
      <c r="E18" s="105">
        <f t="shared" si="1"/>
        <v>5.8669433854283963E-2</v>
      </c>
      <c r="F18" s="105">
        <f>C11</f>
        <v>9.8711628304000001E-2</v>
      </c>
    </row>
    <row r="19" spans="2:6" x14ac:dyDescent="0.25">
      <c r="B19" t="s">
        <v>76</v>
      </c>
      <c r="C19" s="105">
        <f t="shared" si="0"/>
        <v>8.9681043315851264E-2</v>
      </c>
      <c r="D19" s="105">
        <f>B11</f>
        <v>0.10352902214</v>
      </c>
      <c r="E19" s="105">
        <f t="shared" si="1"/>
        <v>8.5191609062024484E-2</v>
      </c>
      <c r="F19" s="105">
        <f>C11</f>
        <v>9.8711628304000001E-2</v>
      </c>
    </row>
    <row r="20" spans="2:6" x14ac:dyDescent="0.25">
      <c r="B20" t="s">
        <v>77</v>
      </c>
      <c r="C20" s="105">
        <f t="shared" si="0"/>
        <v>5.8791766518199742E-2</v>
      </c>
      <c r="D20" s="105">
        <f>B11</f>
        <v>0.10352902214</v>
      </c>
      <c r="E20" s="105">
        <f t="shared" si="1"/>
        <v>6.0626242292237675E-2</v>
      </c>
      <c r="F20" s="105">
        <f>C11</f>
        <v>9.8711628304000001E-2</v>
      </c>
    </row>
    <row r="21" spans="2:6" x14ac:dyDescent="0.25">
      <c r="B21" t="s">
        <v>88</v>
      </c>
      <c r="C21" s="105">
        <f t="shared" si="0"/>
        <v>4.0438315111696641E-2</v>
      </c>
      <c r="D21" s="105">
        <f>B11</f>
        <v>0.10352902214</v>
      </c>
      <c r="E21" s="105">
        <f t="shared" si="1"/>
        <v>3.5810277025370429E-2</v>
      </c>
      <c r="F21" s="105">
        <f>C11</f>
        <v>9.8711628304000001E-2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2023-07-19T08:04:21Z</cp:lastPrinted>
  <dcterms:created xsi:type="dcterms:W3CDTF">2015-09-10T08:54:52Z</dcterms:created>
  <dcterms:modified xsi:type="dcterms:W3CDTF">2023-10-17T06:57:06Z</dcterms:modified>
</cp:coreProperties>
</file>