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3_Controlling &amp; Statistik\04_Statistik\1_Monatsberichte\42_AM und Bildung\2025\"/>
    </mc:Choice>
  </mc:AlternateContent>
  <xr:revisionPtr revIDLastSave="0" documentId="13_ncr:1_{7EC4B983-8FD4-4E28-8F4D-8166C49C441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ognos_Office_Connection_Cache" sheetId="6" state="veryHidden" r:id="rId1"/>
    <sheet name="AM und Bildung" sheetId="5" r:id="rId2"/>
    <sheet name="DWH" sheetId="8" state="hidden" r:id="rId3"/>
    <sheet name="Diagramm_Ausbildung" sheetId="9" state="hidden" r:id="rId4"/>
    <sheet name="Diagramm_ALQ" sheetId="10" state="hidden" r:id="rId5"/>
  </sheets>
  <definedNames>
    <definedName name="AL_Ausbildung_aktMo_fbaec708a22c4cd595a9c7d73193535e_fbaec708a22c4cd595a9c7d73193535e">DWH!$B$12:$D$24</definedName>
    <definedName name="AL_Ausbildung_aktMo_fbaec708a22c4cd595a9c7d73193535e_fbaec708a22c4cd595a9c7d73193535e_Columns">DWH!$B$11:$D$11</definedName>
    <definedName name="AL_Ausbildung_aktMo_fbaec708a22c4cd595a9c7d73193535e_fbaec708a22c4cd595a9c7d73193535e_Measure">DWH!$A$11</definedName>
    <definedName name="AL_Ausbildung_aktMo_fbaec708a22c4cd595a9c7d73193535e_fbaec708a22c4cd595a9c7d73193535e_Rows">DWH!$A$12:$A$24</definedName>
    <definedName name="AL_Ausbildung_aktMo1_fbaec708a22c4cd595a9c7d73193535e_fbaec708a22c4cd595a9c7d73193535e">DWH!$B$12:$D$24</definedName>
    <definedName name="AL_Ausbildung_aktMo1_fbaec708a22c4cd595a9c7d73193535e_fbaec708a22c4cd595a9c7d73193535e_Columns">DWH!$B$11:$D$11</definedName>
    <definedName name="AL_Ausbildung_aktMo1_fbaec708a22c4cd595a9c7d73193535e_fbaec708a22c4cd595a9c7d73193535e_Measure">DWH!$A$11</definedName>
    <definedName name="AL_Ausbildung_aktMo1_fbaec708a22c4cd595a9c7d73193535e_fbaec708a22c4cd595a9c7d73193535e_Rows">DWH!$A$12:$A$24</definedName>
    <definedName name="AL_UB_ALQ_aktMo_fbaec708a22c4cd595a9c7d73193535e_fbaec708a22c4cd595a9c7d73193535e">DWH!$B$5:$I$7</definedName>
    <definedName name="AL_UB_ALQ_aktMo_fbaec708a22c4cd595a9c7d73193535e_fbaec708a22c4cd595a9c7d73193535e_Columns">DWH!$B$3:$I$4</definedName>
    <definedName name="AL_UB_ALQ_aktMo_fbaec708a22c4cd595a9c7d73193535e_fbaec708a22c4cd595a9c7d73193535e_Measure">DWH!$A$3</definedName>
    <definedName name="AL_UB_ALQ_aktMo_fbaec708a22c4cd595a9c7d73193535e_fbaec708a22c4cd595a9c7d73193535e_Rows">DWH!$A$5:$A$7</definedName>
    <definedName name="AL_UB_ALQ_aktMo1_fbaec708a22c4cd595a9c7d73193535e_fbaec708a22c4cd595a9c7d73193535e">DWH!$B$5:$I$7</definedName>
    <definedName name="AL_UB_ALQ_aktMo1_fbaec708a22c4cd595a9c7d73193535e_fbaec708a22c4cd595a9c7d73193535e_Columns">DWH!$B$3:$I$4</definedName>
    <definedName name="AL_UB_ALQ_aktMo1_fbaec708a22c4cd595a9c7d73193535e_fbaec708a22c4cd595a9c7d73193535e_Measure">DWH!$A$3</definedName>
    <definedName name="AL_UB_ALQ_aktMo1_fbaec708a22c4cd595a9c7d73193535e_fbaec708a22c4cd595a9c7d73193535e_Rows">DWH!$A$5:$A$7</definedName>
    <definedName name="ALnachAusbildung_Diagramm_aktMo_fbaec708a22c4cd595a9c7d73193535e_fbaec708a22c4cd595a9c7d73193535e">DWH!$C$46:$E$64</definedName>
    <definedName name="ALnachAusbildung_Diagramm_aktMo_fbaec708a22c4cd595a9c7d73193535e_fbaec708a22c4cd595a9c7d73193535e_Columns">DWH!$C$45:$E$45</definedName>
    <definedName name="ALnachAusbildung_Diagramm_aktMo_fbaec708a22c4cd595a9c7d73193535e_fbaec708a22c4cd595a9c7d73193535e_Measure">DWH!$A$45</definedName>
    <definedName name="ALnachAusbildung_Diagramm_aktMo_fbaec708a22c4cd595a9c7d73193535e_fbaec708a22c4cd595a9c7d73193535e_Rows">DWH!$A$46:$B$64</definedName>
    <definedName name="ALnachAusbildung_Diagramm_aktMo1_fbaec708a22c4cd595a9c7d73193535e_fbaec708a22c4cd595a9c7d73193535e">DWH!$C$46:$E$64</definedName>
    <definedName name="ALnachAusbildung_Diagramm_aktMo1_fbaec708a22c4cd595a9c7d73193535e_fbaec708a22c4cd595a9c7d73193535e_Columns">DWH!$C$45:$E$45</definedName>
    <definedName name="ALnachAusbildung_Diagramm_aktMo1_fbaec708a22c4cd595a9c7d73193535e_fbaec708a22c4cd595a9c7d73193535e_Measure">DWH!$A$45</definedName>
    <definedName name="ALnachAusbildung_Diagramm_aktMo1_fbaec708a22c4cd595a9c7d73193535e_fbaec708a22c4cd595a9c7d73193535e_Rows">DWH!$A$46:$B$64</definedName>
    <definedName name="ALnachAusbildung_Diagramm2_fbaec708a22c4cd595a9c7d73193535e_fbaec708a22c4cd595a9c7d73193535e">Diagramm_Ausbildung!$C$6:$E$24</definedName>
    <definedName name="ArbeitsaufnahmenJahrbisher_VIP_fbaec708a22c4cd595a9c7d73193535e_fbaec708a22c4cd595a9c7d73193535e">#REF!</definedName>
    <definedName name="ArbeitsaufnahmenJahrbisher_VIP_fbaec708a22c4cd595a9c7d73193535e_fbaec708a22c4cd595a9c7d73193535e_Columns">#REF!</definedName>
    <definedName name="ArbeitsaufnahmenJahrbisher_VIP_fbaec708a22c4cd595a9c7d73193535e_fbaec708a22c4cd595a9c7d73193535e_Measure">#REF!</definedName>
    <definedName name="ArbeitsaufnahmenJahrbisher_VIP_fbaec708a22c4cd595a9c7d73193535e_fbaec708a22c4cd595a9c7d73193535e_Rows">#REF!</definedName>
    <definedName name="ArbeitsaufnahmenJahrbisher_VIP_Wien_fbaec708a22c4cd595a9c7d73193535e_fbaec708a22c4cd595a9c7d73193535e">#REF!</definedName>
    <definedName name="ArbeitsaufnahmenJahrbisher_VIP_Wien_fbaec708a22c4cd595a9c7d73193535e_fbaec708a22c4cd595a9c7d73193535e_Columns">#REF!</definedName>
    <definedName name="ArbeitsaufnahmenJahrbisher_VIP_Wien_fbaec708a22c4cd595a9c7d73193535e_fbaec708a22c4cd595a9c7d73193535e_Measure">#REF!</definedName>
    <definedName name="ArbeitsaufnahmenJahrbisher_VIP_Wien_fbaec708a22c4cd595a9c7d73193535e_fbaec708a22c4cd595a9c7d73193535e_Rows">#REF!</definedName>
    <definedName name="ArbeitsaufnahmenJahrbisher_VIP1_fbaec708a22c4cd595a9c7d73193535e_fbaec708a22c4cd595a9c7d73193535e">#REF!</definedName>
    <definedName name="ArbeitsaufnahmenJahrbisher_VIP1_fbaec708a22c4cd595a9c7d73193535e_fbaec708a22c4cd595a9c7d73193535e_Columns">#REF!</definedName>
    <definedName name="ArbeitsaufnahmenJahrbisher_VIP1_fbaec708a22c4cd595a9c7d73193535e_fbaec708a22c4cd595a9c7d73193535e_Measure">#REF!</definedName>
    <definedName name="ArbeitsaufnahmenJahrbisher_VIP1_fbaec708a22c4cd595a9c7d73193535e_fbaec708a22c4cd595a9c7d73193535e_Rows">#REF!</definedName>
    <definedName name="ArbeitsaufnahmenKONSUBab2010ausalleStatus_fbaec708a22c4cd595a9c7d73193535e_fbaec708a22c4cd595a9c7d73193535e">#REF!</definedName>
    <definedName name="ArbeitsaufnahmenKONSUBab2010ausalleStatus_fbaec708a22c4cd595a9c7d73193535e_fbaec708a22c4cd595a9c7d73193535e_Columns">#REF!</definedName>
    <definedName name="ArbeitsaufnahmenKONSUBab2010ausalleStatus_fbaec708a22c4cd595a9c7d73193535e_fbaec708a22c4cd595a9c7d73193535e_Measure">#REF!</definedName>
    <definedName name="ArbeitsaufnahmenKONSUBab2010ausalleStatus_fbaec708a22c4cd595a9c7d73193535e_fbaec708a22c4cd595a9c7d73193535e_Rows">#REF!</definedName>
    <definedName name="ArbeitsaufnahmenKONSUBJahrbisherausalleStatus_fbaec708a22c4cd595a9c7d73193535e_fbaec708a22c4cd595a9c7d73193535e">#REF!</definedName>
    <definedName name="ArbeitsaufnahmenKONSUBJahrbisherausalleStatus_fbaec708a22c4cd595a9c7d73193535e_fbaec708a22c4cd595a9c7d73193535e_Columns">#REF!</definedName>
    <definedName name="ArbeitsaufnahmenKONSUBJahrbisherausalleStatus_fbaec708a22c4cd595a9c7d73193535e_fbaec708a22c4cd595a9c7d73193535e_Measure">#REF!</definedName>
    <definedName name="ArbeitsaufnahmenKONSUBJahrbisherausalleStatus_fbaec708a22c4cd595a9c7d73193535e_fbaec708a22c4cd595a9c7d73193535e_Rows">#REF!</definedName>
    <definedName name="Arbeitsaufnahmenseit2010_VIP_fbaec708a22c4cd595a9c7d73193535e_fbaec708a22c4cd595a9c7d73193535e">#REF!</definedName>
    <definedName name="Arbeitsaufnahmenseit2010_VIP_fbaec708a22c4cd595a9c7d73193535e_fbaec708a22c4cd595a9c7d73193535e_1">#REF!</definedName>
    <definedName name="Arbeitsaufnahmenseit2010_VIP_fbaec708a22c4cd595a9c7d73193535e_fbaec708a22c4cd595a9c7d73193535e_1_Columns">#REF!</definedName>
    <definedName name="Arbeitsaufnahmenseit2010_VIP_fbaec708a22c4cd595a9c7d73193535e_fbaec708a22c4cd595a9c7d73193535e_1_Measure">#REF!</definedName>
    <definedName name="Arbeitsaufnahmenseit2010_VIP_fbaec708a22c4cd595a9c7d73193535e_fbaec708a22c4cd595a9c7d73193535e_1_Rows">#REF!</definedName>
    <definedName name="Arbeitsaufnahmenseit2010_VIP_fbaec708a22c4cd595a9c7d73193535e_fbaec708a22c4cd595a9c7d73193535e_Columns">#REF!</definedName>
    <definedName name="Arbeitsaufnahmenseit2010_VIP_fbaec708a22c4cd595a9c7d73193535e_fbaec708a22c4cd595a9c7d73193535e_Measure">#REF!</definedName>
    <definedName name="Arbeitsaufnahmenseit2010_VIP_fbaec708a22c4cd595a9c7d73193535e_fbaec708a22c4cd595a9c7d73193535e_Rows">#REF!</definedName>
    <definedName name="Arbeitsaufnahmenseit2010_VIP_Wien_fbaec708a22c4cd595a9c7d73193535e_fbaec708a22c4cd595a9c7d73193535e">#REF!</definedName>
    <definedName name="Arbeitsaufnahmenseit2010_VIP_Wien_fbaec708a22c4cd595a9c7d73193535e_fbaec708a22c4cd595a9c7d73193535e_Columns">#REF!</definedName>
    <definedName name="Arbeitsaufnahmenseit2010_VIP_Wien_fbaec708a22c4cd595a9c7d73193535e_fbaec708a22c4cd595a9c7d73193535e_Measure">#REF!</definedName>
    <definedName name="Arbeitsaufnahmenseit2010_VIP_Wien_fbaec708a22c4cd595a9c7d73193535e_fbaec708a22c4cd595a9c7d73193535e_Rows">#REF!</definedName>
    <definedName name="Arbeitsaufnahmenseit2010_VIP1_fbaec708a22c4cd595a9c7d73193535e_fbaec708a22c4cd595a9c7d73193535e">#REF!</definedName>
    <definedName name="Arbeitsaufnahmenseit2010_VIP1_fbaec708a22c4cd595a9c7d73193535e_fbaec708a22c4cd595a9c7d73193535e_Columns">#REF!</definedName>
    <definedName name="Arbeitsaufnahmenseit2010_VIP1_fbaec708a22c4cd595a9c7d73193535e_fbaec708a22c4cd595a9c7d73193535e_Measure">#REF!</definedName>
    <definedName name="Arbeitsaufnahmenseit2010_VIP1_fbaec708a22c4cd595a9c7d73193535e_fbaec708a22c4cd595a9c7d73193535e_Rows">#REF!</definedName>
    <definedName name="BestandAsylwerberbeschäftigtaktMonat_fbaec708a22c4cd595a9c7d73193535e_fbaec708a22c4cd595a9c7d73193535e">#REF!</definedName>
    <definedName name="BestandAsylwerberbeschäftigtaktMonat_fbaec708a22c4cd595a9c7d73193535e_fbaec708a22c4cd595a9c7d73193535e_Columns">#REF!</definedName>
    <definedName name="BestandAsylwerberbeschäftigtaktMonat_fbaec708a22c4cd595a9c7d73193535e_fbaec708a22c4cd595a9c7d73193535e_Measure">#REF!</definedName>
    <definedName name="BestandAsylwerberbeschäftigtaktMonat_fbaec708a22c4cd595a9c7d73193535e_fbaec708a22c4cd595a9c7d73193535e_Rows">#REF!</definedName>
    <definedName name="BestandAsylwerberbeschäftigtaktMonat_VIP_fbaec708a22c4cd595a9c7d73193535e_fbaec708a22c4cd595a9c7d73193535e">#REF!</definedName>
    <definedName name="BestandAsylwerberbeschäftigtaktMonat_VIP_fbaec708a22c4cd595a9c7d73193535e_fbaec708a22c4cd595a9c7d73193535e_Columns">#REF!</definedName>
    <definedName name="BestandAsylwerberbeschäftigtaktMonat_VIP_fbaec708a22c4cd595a9c7d73193535e_fbaec708a22c4cd595a9c7d73193535e_Measure">#REF!</definedName>
    <definedName name="BestandAsylwerberbeschäftigtaktMonat_VIP_fbaec708a22c4cd595a9c7d73193535e_fbaec708a22c4cd595a9c7d73193535e_Rows">#REF!</definedName>
    <definedName name="BestandAsylwerberbeschäftigtaktMonat_VIP1_fbaec708a22c4cd595a9c7d73193535e_fbaec708a22c4cd595a9c7d73193535e">#REF!</definedName>
    <definedName name="BestandAsylwerberbeschäftigtaktMonat_VIP1_fbaec708a22c4cd595a9c7d73193535e_fbaec708a22c4cd595a9c7d73193535e_Columns">#REF!</definedName>
    <definedName name="BestandAsylwerberbeschäftigtaktMonat_VIP1_fbaec708a22c4cd595a9c7d73193535e_fbaec708a22c4cd595a9c7d73193535e_Measure">#REF!</definedName>
    <definedName name="BestandAsylwerberbeschäftigtaktMonat_VIP1_fbaec708a22c4cd595a9c7d73193535e_fbaec708a22c4cd595a9c7d73193535e_Rows">#REF!</definedName>
    <definedName name="BestandAsylwerberbeschäftigtaktMonat1_fbaec708a22c4cd595a9c7d73193535e_fbaec708a22c4cd595a9c7d73193535e">#REF!</definedName>
    <definedName name="BestandAsylwerberbeschäftigtaktMonat1_fbaec708a22c4cd595a9c7d73193535e_fbaec708a22c4cd595a9c7d73193535e_Columns">#REF!</definedName>
    <definedName name="BestandAsylwerberbeschäftigtaktMonat1_fbaec708a22c4cd595a9c7d73193535e_fbaec708a22c4cd595a9c7d73193535e_Measure">#REF!</definedName>
    <definedName name="BestandAsylwerberbeschäftigtaktMonat1_fbaec708a22c4cd595a9c7d73193535e_fbaec708a22c4cd595a9c7d73193535e_Rows">#REF!</definedName>
    <definedName name="BestandKONSUBalleStatusaktMonat_fbaec708a22c4cd595a9c7d73193535e_fbaec708a22c4cd595a9c7d73193535e">#REF!</definedName>
    <definedName name="BestandKONSUBalleStatusaktMonat_fbaec708a22c4cd595a9c7d73193535e_fbaec708a22c4cd595a9c7d73193535e_Columns">#REF!</definedName>
    <definedName name="BestandKONSUBalleStatusaktMonat_fbaec708a22c4cd595a9c7d73193535e_fbaec708a22c4cd595a9c7d73193535e_Measure">#REF!</definedName>
    <definedName name="BestandKONSUBalleStatusaktMonat_fbaec708a22c4cd595a9c7d73193535e_fbaec708a22c4cd595a9c7d73193535e_Rows">#REF!</definedName>
    <definedName name="BestandKONSUBalleStatusaktMonat1_fbaec708a22c4cd595a9c7d73193535e_fbaec708a22c4cd595a9c7d73193535e">#REF!</definedName>
    <definedName name="BestandKONSUBalleStatusaktMonat1_fbaec708a22c4cd595a9c7d73193535e_fbaec708a22c4cd595a9c7d73193535e_Columns">#REF!</definedName>
    <definedName name="BestandKONSUBalleStatusaktMonat1_fbaec708a22c4cd595a9c7d73193535e_fbaec708a22c4cd595a9c7d73193535e_Measure">#REF!</definedName>
    <definedName name="BestandKONSUBalleStatusaktMonat1_fbaec708a22c4cd595a9c7d73193535e_fbaec708a22c4cd595a9c7d73193535e_Rows">#REF!</definedName>
    <definedName name="BestandKONSUBALSCmitbMSaktMonat_fbaec708a22c4cd595a9c7d73193535e_fbaec708a22c4cd595a9c7d73193535e">#REF!</definedName>
    <definedName name="BestandKONSUBALSCmitbMSaktMonat_fbaec708a22c4cd595a9c7d73193535e_fbaec708a22c4cd595a9c7d73193535e_Columns">#REF!</definedName>
    <definedName name="BestandKONSUBALSCmitbMSaktMonat_fbaec708a22c4cd595a9c7d73193535e_fbaec708a22c4cd595a9c7d73193535e_Measure">#REF!</definedName>
    <definedName name="BestandKONSUBALSCmitbMSaktMonat_fbaec708a22c4cd595a9c7d73193535e_fbaec708a22c4cd595a9c7d73193535e_Rows">#REF!</definedName>
    <definedName name="BestandKONSUBBdlaktMonat_fbaec708a22c4cd595a9c7d73193535e_fbaec708a22c4cd595a9c7d73193535e">#REF!</definedName>
    <definedName name="BestandKONSUBBdlaktMonat_fbaec708a22c4cd595a9c7d73193535e_fbaec708a22c4cd595a9c7d73193535e_Columns">#REF!</definedName>
    <definedName name="BestandKONSUBBdlaktMonat_fbaec708a22c4cd595a9c7d73193535e_fbaec708a22c4cd595a9c7d73193535e_Measure">#REF!</definedName>
    <definedName name="BestandKONSUBBdlaktMonat_fbaec708a22c4cd595a9c7d73193535e_fbaec708a22c4cd595a9c7d73193535e_Rows">#REF!</definedName>
    <definedName name="BestandKONSUBLSaktMonat_fbaec708a22c4cd595a9c7d73193535e_fbaec708a22c4cd595a9c7d73193535e">#REF!</definedName>
    <definedName name="BestandKONSUBLSaktMonat_fbaec708a22c4cd595a9c7d73193535e_fbaec708a22c4cd595a9c7d73193535e_Columns">#REF!</definedName>
    <definedName name="BestandKONSUBLSaktMonat_fbaec708a22c4cd595a9c7d73193535e_fbaec708a22c4cd595a9c7d73193535e_Measure">#REF!</definedName>
    <definedName name="BestandKONSUBLSaktMonat_fbaec708a22c4cd595a9c7d73193535e_fbaec708a22c4cd595a9c7d73193535e_Rows">#REF!</definedName>
    <definedName name="BestandKONSUBMerkmaleaktMonat_fbaec708a22c4cd595a9c7d73193535e_fbaec708a22c4cd595a9c7d73193535e">#REF!</definedName>
    <definedName name="BestandKONSUBMerkmaleaktMonat_fbaec708a22c4cd595a9c7d73193535e_fbaec708a22c4cd595a9c7d73193535e_Columns">#REF!</definedName>
    <definedName name="BestandKONSUBMerkmaleaktMonat_fbaec708a22c4cd595a9c7d73193535e_fbaec708a22c4cd595a9c7d73193535e_Measure">#REF!</definedName>
    <definedName name="BestandKONSUBMerkmaleaktMonat_fbaec708a22c4cd595a9c7d73193535e_fbaec708a22c4cd595a9c7d73193535e_Rows">#REF!</definedName>
    <definedName name="BestandKONSUBNationsonstigealleStatusaktMonat_VIP_fbaec708a22c4cd595a9c7d73193535e_fbaec708a22c4cd595a9c7d73193535e">#REF!</definedName>
    <definedName name="BestandKONSUBNationsonstigealleStatusaktMonat_VIP_fbaec708a22c4cd595a9c7d73193535e_fbaec708a22c4cd595a9c7d73193535e_Columns">#REF!</definedName>
    <definedName name="BestandKONSUBNationsonstigealleStatusaktMonat_VIP_fbaec708a22c4cd595a9c7d73193535e_fbaec708a22c4cd595a9c7d73193535e_Measure">#REF!</definedName>
    <definedName name="BestandKONSUBNationsonstigealleStatusaktMonat_VIP_fbaec708a22c4cd595a9c7d73193535e_fbaec708a22c4cd595a9c7d73193535e_Rows">#REF!</definedName>
    <definedName name="BestandKONSUBNationsonstigealleStatusaktMonat_VIP_Wien_fbaec708a22c4cd595a9c7d73193535e_fbaec708a22c4cd595a9c7d73193535e">#REF!</definedName>
    <definedName name="BestandKONSUBNationsonstigealleStatusaktMonat_VIP_Wien_fbaec708a22c4cd595a9c7d73193535e_fbaec708a22c4cd595a9c7d73193535e_Columns">#REF!</definedName>
    <definedName name="BestandKONSUBNationsonstigealleStatusaktMonat_VIP_Wien_fbaec708a22c4cd595a9c7d73193535e_fbaec708a22c4cd595a9c7d73193535e_Measure">#REF!</definedName>
    <definedName name="BestandKONSUBNationsonstigealleStatusaktMonat_VIP_Wien_fbaec708a22c4cd595a9c7d73193535e_fbaec708a22c4cd595a9c7d73193535e_Rows">#REF!</definedName>
    <definedName name="BestandKONSUBNationsonstigealleStatusaktMonat_VIP1_fbaec708a22c4cd595a9c7d73193535e_fbaec708a22c4cd595a9c7d73193535e">#REF!</definedName>
    <definedName name="BestandKONSUBNationsonstigealleStatusaktMonat_VIP1_fbaec708a22c4cd595a9c7d73193535e_fbaec708a22c4cd595a9c7d73193535e_Columns">#REF!</definedName>
    <definedName name="BestandKONSUBNationsonstigealleStatusaktMonat_VIP1_fbaec708a22c4cd595a9c7d73193535e_fbaec708a22c4cd595a9c7d73193535e_Measure">#REF!</definedName>
    <definedName name="BestandKONSUBNationsonstigealleStatusaktMonat_VIP1_fbaec708a22c4cd595a9c7d73193535e_fbaec708a22c4cd595a9c7d73193535e_Rows">#REF!</definedName>
    <definedName name="BestandKONSUBNationsonstigeALSCaktMonat_VIP_fbaec708a22c4cd595a9c7d73193535e_fbaec708a22c4cd595a9c7d73193535e">#REF!</definedName>
    <definedName name="BestandKONSUBNationsonstigeALSCaktMonat_VIP_fbaec708a22c4cd595a9c7d73193535e_fbaec708a22c4cd595a9c7d73193535e_Columns">#REF!</definedName>
    <definedName name="BestandKONSUBNationsonstigeALSCaktMonat_VIP_fbaec708a22c4cd595a9c7d73193535e_fbaec708a22c4cd595a9c7d73193535e_Measure">#REF!</definedName>
    <definedName name="BestandKONSUBNationsonstigeALSCaktMonat_VIP_fbaec708a22c4cd595a9c7d73193535e_fbaec708a22c4cd595a9c7d73193535e_Rows">#REF!</definedName>
    <definedName name="BestandKONSUBNationsonstigeALSCaktMonat_VIP_Wien_fbaec708a22c4cd595a9c7d73193535e_fbaec708a22c4cd595a9c7d73193535e">#REF!</definedName>
    <definedName name="BestandKONSUBNationsonstigeALSCaktMonat_VIP_Wien_fbaec708a22c4cd595a9c7d73193535e_fbaec708a22c4cd595a9c7d73193535e_Columns">#REF!</definedName>
    <definedName name="BestandKONSUBNationsonstigeALSCaktMonat_VIP_Wien_fbaec708a22c4cd595a9c7d73193535e_fbaec708a22c4cd595a9c7d73193535e_Measure">#REF!</definedName>
    <definedName name="BestandKONSUBNationsonstigeALSCaktMonat_VIP_Wien_fbaec708a22c4cd595a9c7d73193535e_fbaec708a22c4cd595a9c7d73193535e_Rows">#REF!</definedName>
    <definedName name="BestandKONSUBNationsonstigeALSCaktMonat_VIP1_fbaec708a22c4cd595a9c7d73193535e_fbaec708a22c4cd595a9c7d73193535e">#REF!</definedName>
    <definedName name="BestandKONSUBNationsonstigeALSCaktMonat_VIP1_fbaec708a22c4cd595a9c7d73193535e_fbaec708a22c4cd595a9c7d73193535e_Columns">#REF!</definedName>
    <definedName name="BestandKONSUBNationsonstigeALSCaktMonat_VIP1_fbaec708a22c4cd595a9c7d73193535e_fbaec708a22c4cd595a9c7d73193535e_Measure">#REF!</definedName>
    <definedName name="BestandKONSUBNationsonstigeALSCaktMonat_VIP1_fbaec708a22c4cd595a9c7d73193535e_fbaec708a22c4cd595a9c7d73193535e_Rows">#REF!</definedName>
    <definedName name="BestandKONSUBNationsonstigeALSCAlteraktMonat_VIP_fbaec708a22c4cd595a9c7d73193535e_fbaec708a22c4cd595a9c7d73193535e">#REF!</definedName>
    <definedName name="BestandKONSUBNationsonstigeALSCAlteraktMonat_VIP_fbaec708a22c4cd595a9c7d73193535e_fbaec708a22c4cd595a9c7d73193535e_Columns">#REF!</definedName>
    <definedName name="BestandKONSUBNationsonstigeALSCAlteraktMonat_VIP_fbaec708a22c4cd595a9c7d73193535e_fbaec708a22c4cd595a9c7d73193535e_Measure">#REF!</definedName>
    <definedName name="BestandKONSUBNationsonstigeALSCAlteraktMonat_VIP_fbaec708a22c4cd595a9c7d73193535e_fbaec708a22c4cd595a9c7d73193535e_Rows">#REF!</definedName>
    <definedName name="BestandKONSUBNationsonstigeALSCAlteraktMonat_VIP_Wien_fbaec708a22c4cd595a9c7d73193535e_fbaec708a22c4cd595a9c7d73193535e">#REF!</definedName>
    <definedName name="BestandKONSUBNationsonstigeALSCAlteraktMonat_VIP_Wien_fbaec708a22c4cd595a9c7d73193535e_fbaec708a22c4cd595a9c7d73193535e_Columns">#REF!</definedName>
    <definedName name="BestandKONSUBNationsonstigeALSCAlteraktMonat_VIP_Wien_fbaec708a22c4cd595a9c7d73193535e_fbaec708a22c4cd595a9c7d73193535e_Measure">#REF!</definedName>
    <definedName name="BestandKONSUBNationsonstigeALSCAlteraktMonat_VIP_Wien_fbaec708a22c4cd595a9c7d73193535e_fbaec708a22c4cd595a9c7d73193535e_Rows">#REF!</definedName>
    <definedName name="BestandKONSUBNationsonstigeALSCAlteraktMonat_VIP1_fbaec708a22c4cd595a9c7d73193535e_fbaec708a22c4cd595a9c7d73193535e">#REF!</definedName>
    <definedName name="BestandKONSUBNationsonstigeALSCAlteraktMonat_VIP1_fbaec708a22c4cd595a9c7d73193535e_fbaec708a22c4cd595a9c7d73193535e_Columns">#REF!</definedName>
    <definedName name="BestandKONSUBNationsonstigeALSCAlteraktMonat_VIP1_fbaec708a22c4cd595a9c7d73193535e_fbaec708a22c4cd595a9c7d73193535e_Measure">#REF!</definedName>
    <definedName name="BestandKONSUBNationsonstigeALSCAlteraktMonat_VIP1_fbaec708a22c4cd595a9c7d73193535e_fbaec708a22c4cd595a9c7d73193535e_Rows">#REF!</definedName>
    <definedName name="BestandKONSUBNationsonstigeALSCAusbildungaktMonat_VIP_fbaec708a22c4cd595a9c7d73193535e_fbaec708a22c4cd595a9c7d73193535e">#REF!</definedName>
    <definedName name="BestandKONSUBNationsonstigeALSCAusbildungaktMonat_VIP_fbaec708a22c4cd595a9c7d73193535e_fbaec708a22c4cd595a9c7d73193535e_Columns">#REF!</definedName>
    <definedName name="BestandKONSUBNationsonstigeALSCAusbildungaktMonat_VIP_fbaec708a22c4cd595a9c7d73193535e_fbaec708a22c4cd595a9c7d73193535e_Measure">#REF!</definedName>
    <definedName name="BestandKONSUBNationsonstigeALSCAusbildungaktMonat_VIP_fbaec708a22c4cd595a9c7d73193535e_fbaec708a22c4cd595a9c7d73193535e_Rows">#REF!</definedName>
    <definedName name="BestandKONSUBNationsonstigeALSCAusbildungaktMonat_VIP_Wien_fbaec708a22c4cd595a9c7d73193535e_fbaec708a22c4cd595a9c7d73193535e">#REF!</definedName>
    <definedName name="BestandKONSUBNationsonstigeALSCAusbildungaktMonat_VIP_Wien_fbaec708a22c4cd595a9c7d73193535e_fbaec708a22c4cd595a9c7d73193535e_Columns">#REF!</definedName>
    <definedName name="BestandKONSUBNationsonstigeALSCAusbildungaktMonat_VIP_Wien_fbaec708a22c4cd595a9c7d73193535e_fbaec708a22c4cd595a9c7d73193535e_Measure">#REF!</definedName>
    <definedName name="BestandKONSUBNationsonstigeALSCAusbildungaktMonat_VIP_Wien_fbaec708a22c4cd595a9c7d73193535e_fbaec708a22c4cd595a9c7d73193535e_Rows">#REF!</definedName>
    <definedName name="BestandKONSUBNationsonstigeALSCAusbildungaktMonat_VIP_Wien1_fbaec708a22c4cd595a9c7d73193535e_fbaec708a22c4cd595a9c7d73193535e">#REF!</definedName>
    <definedName name="BestandKONSUBNationsonstigeALSCAusbildungaktMonat_VIP_Wien1_fbaec708a22c4cd595a9c7d73193535e_fbaec708a22c4cd595a9c7d73193535e_Columns">#REF!</definedName>
    <definedName name="BestandKONSUBNationsonstigeALSCAusbildungaktMonat_VIP_Wien1_fbaec708a22c4cd595a9c7d73193535e_fbaec708a22c4cd595a9c7d73193535e_Measure">#REF!</definedName>
    <definedName name="BestandKONSUBNationsonstigeALSCAusbildungaktMonat_VIP_Wien1_fbaec708a22c4cd595a9c7d73193535e_fbaec708a22c4cd595a9c7d73193535e_Rows">#REF!</definedName>
    <definedName name="BestandKONSUBNationsonstigeALSCAusbildungaktMonat_VIP1_fbaec708a22c4cd595a9c7d73193535e_fbaec708a22c4cd595a9c7d73193535e">#REF!</definedName>
    <definedName name="BestandKONSUBNationsonstigeALSCAusbildungaktMonat_VIP1_fbaec708a22c4cd595a9c7d73193535e_fbaec708a22c4cd595a9c7d73193535e_Columns">#REF!</definedName>
    <definedName name="BestandKONSUBNationsonstigeALSCAusbildungaktMonat_VIP1_fbaec708a22c4cd595a9c7d73193535e_fbaec708a22c4cd595a9c7d73193535e_Measure">#REF!</definedName>
    <definedName name="BestandKONSUBNationsonstigeALSCAusbildungaktMonat_VIP1_fbaec708a22c4cd595a9c7d73193535e_fbaec708a22c4cd595a9c7d73193535e_Rows">#REF!</definedName>
    <definedName name="BestandKONSUBNationsonstigeALSCBdlaktMonat_VIP_fbaec708a22c4cd595a9c7d73193535e_fbaec708a22c4cd595a9c7d73193535e">#REF!</definedName>
    <definedName name="BestandKONSUBNationsonstigeALSCBdlaktMonat_VIP_fbaec708a22c4cd595a9c7d73193535e_fbaec708a22c4cd595a9c7d73193535e_1">#REF!</definedName>
    <definedName name="BestandKONSUBNationsonstigeALSCBdlaktMonat_VIP_fbaec708a22c4cd595a9c7d73193535e_fbaec708a22c4cd595a9c7d73193535e_1_Columns">#REF!</definedName>
    <definedName name="BestandKONSUBNationsonstigeALSCBdlaktMonat_VIP_fbaec708a22c4cd595a9c7d73193535e_fbaec708a22c4cd595a9c7d73193535e_1_Measure">#REF!</definedName>
    <definedName name="BestandKONSUBNationsonstigeALSCBdlaktMonat_VIP_fbaec708a22c4cd595a9c7d73193535e_fbaec708a22c4cd595a9c7d73193535e_1_Rows">#REF!</definedName>
    <definedName name="BestandKONSUBNationsonstigeALSCBdlaktMonat_VIP_fbaec708a22c4cd595a9c7d73193535e_fbaec708a22c4cd595a9c7d73193535e_Columns">#REF!</definedName>
    <definedName name="BestandKONSUBNationsonstigeALSCBdlaktMonat_VIP_fbaec708a22c4cd595a9c7d73193535e_fbaec708a22c4cd595a9c7d73193535e_Measure">#REF!</definedName>
    <definedName name="BestandKONSUBNationsonstigeALSCBdlaktMonat_VIP_fbaec708a22c4cd595a9c7d73193535e_fbaec708a22c4cd595a9c7d73193535e_Rows">#REF!</definedName>
    <definedName name="BestandKONSUBNationsonstigeALSCBdlaktMonat_VIP1_fbaec708a22c4cd595a9c7d73193535e_fbaec708a22c4cd595a9c7d73193535e">#REF!</definedName>
    <definedName name="BestandKONSUBNationsonstigeALSCBdlaktMonat_VIP1_fbaec708a22c4cd595a9c7d73193535e_fbaec708a22c4cd595a9c7d73193535e_Columns">#REF!</definedName>
    <definedName name="BestandKONSUBNationsonstigeALSCBdlaktMonat_VIP1_fbaec708a22c4cd595a9c7d73193535e_fbaec708a22c4cd595a9c7d73193535e_Measure">#REF!</definedName>
    <definedName name="BestandKONSUBNationsonstigeALSCBdlaktMonat_VIP1_fbaec708a22c4cd595a9c7d73193535e_fbaec708a22c4cd595a9c7d73193535e_Rows">#REF!</definedName>
    <definedName name="BestandKONSUBNationsonstigeALSCbMSaktMonat_VIP_fbaec708a22c4cd595a9c7d73193535e_fbaec708a22c4cd595a9c7d73193535e">#REF!</definedName>
    <definedName name="BestandKONSUBNationsonstigeALSCbMSaktMonat_VIP_fbaec708a22c4cd595a9c7d73193535e_fbaec708a22c4cd595a9c7d73193535e_Columns">#REF!</definedName>
    <definedName name="BestandKONSUBNationsonstigeALSCbMSaktMonat_VIP_fbaec708a22c4cd595a9c7d73193535e_fbaec708a22c4cd595a9c7d73193535e_Measure">#REF!</definedName>
    <definedName name="BestandKONSUBNationsonstigeALSCbMSaktMonat_VIP_fbaec708a22c4cd595a9c7d73193535e_fbaec708a22c4cd595a9c7d73193535e_Rows">#REF!</definedName>
    <definedName name="BestandKONSUBNationsonstigeALSCbMSaktMonat_VIP_Wien_fbaec708a22c4cd595a9c7d73193535e_fbaec708a22c4cd595a9c7d73193535e">#REF!</definedName>
    <definedName name="BestandKONSUBNationsonstigeALSCbMSaktMonat_VIP_Wien_fbaec708a22c4cd595a9c7d73193535e_fbaec708a22c4cd595a9c7d73193535e_Columns">#REF!</definedName>
    <definedName name="BestandKONSUBNationsonstigeALSCbMSaktMonat_VIP_Wien_fbaec708a22c4cd595a9c7d73193535e_fbaec708a22c4cd595a9c7d73193535e_Measure">#REF!</definedName>
    <definedName name="BestandKONSUBNationsonstigeALSCbMSaktMonat_VIP_Wien_fbaec708a22c4cd595a9c7d73193535e_fbaec708a22c4cd595a9c7d73193535e_Rows">#REF!</definedName>
    <definedName name="BestandKONSUBNationsonstigeALSCbMSaktMonat_VIP1_fbaec708a22c4cd595a9c7d73193535e_fbaec708a22c4cd595a9c7d73193535e">#REF!</definedName>
    <definedName name="BestandKONSUBNationsonstigeALSCbMSaktMonat_VIP1_fbaec708a22c4cd595a9c7d73193535e_fbaec708a22c4cd595a9c7d73193535e_Columns">#REF!</definedName>
    <definedName name="BestandKONSUBNationsonstigeALSCbMSaktMonat_VIP1_fbaec708a22c4cd595a9c7d73193535e_fbaec708a22c4cd595a9c7d73193535e_Measure">#REF!</definedName>
    <definedName name="BestandKONSUBNationsonstigeALSCbMSaktMonat_VIP1_fbaec708a22c4cd595a9c7d73193535e_fbaec708a22c4cd595a9c7d73193535e_Rows">#REF!</definedName>
    <definedName name="BestandKONSUBNationsonstigeALSCGeschlechtaktMonat_VIP_fbaec708a22c4cd595a9c7d73193535e_fbaec708a22c4cd595a9c7d73193535e">#REF!</definedName>
    <definedName name="BestandKONSUBNationsonstigeALSCGeschlechtaktMonat_VIP_fbaec708a22c4cd595a9c7d73193535e_fbaec708a22c4cd595a9c7d73193535e_Columns">#REF!</definedName>
    <definedName name="BestandKONSUBNationsonstigeALSCGeschlechtaktMonat_VIP_fbaec708a22c4cd595a9c7d73193535e_fbaec708a22c4cd595a9c7d73193535e_Measure">#REF!</definedName>
    <definedName name="BestandKONSUBNationsonstigeALSCGeschlechtaktMonat_VIP_fbaec708a22c4cd595a9c7d73193535e_fbaec708a22c4cd595a9c7d73193535e_Rows">#REF!</definedName>
    <definedName name="BestandKONSUBNationsonstigeALSCGeschlechtaktMonat_VIP_Wien_fbaec708a22c4cd595a9c7d73193535e_fbaec708a22c4cd595a9c7d73193535e">#REF!</definedName>
    <definedName name="BestandKONSUBNationsonstigeALSCGeschlechtaktMonat_VIP_Wien_fbaec708a22c4cd595a9c7d73193535e_fbaec708a22c4cd595a9c7d73193535e_Columns">#REF!</definedName>
    <definedName name="BestandKONSUBNationsonstigeALSCGeschlechtaktMonat_VIP_Wien_fbaec708a22c4cd595a9c7d73193535e_fbaec708a22c4cd595a9c7d73193535e_Measure">#REF!</definedName>
    <definedName name="BestandKONSUBNationsonstigeALSCGeschlechtaktMonat_VIP_Wien_fbaec708a22c4cd595a9c7d73193535e_fbaec708a22c4cd595a9c7d73193535e_Rows">#REF!</definedName>
    <definedName name="BestandKONSUBNationsonstigeALSCGeschlechtaktMonat_VIP1_fbaec708a22c4cd595a9c7d73193535e_fbaec708a22c4cd595a9c7d73193535e">#REF!</definedName>
    <definedName name="BestandKONSUBNationsonstigeALSCGeschlechtaktMonat_VIP1_fbaec708a22c4cd595a9c7d73193535e_fbaec708a22c4cd595a9c7d73193535e_Columns">#REF!</definedName>
    <definedName name="BestandKONSUBNationsonstigeALSCGeschlechtaktMonat_VIP1_fbaec708a22c4cd595a9c7d73193535e_fbaec708a22c4cd595a9c7d73193535e_Measure">#REF!</definedName>
    <definedName name="BestandKONSUBNationsonstigeALSCGeschlechtaktMonat_VIP1_fbaec708a22c4cd595a9c7d73193535e_fbaec708a22c4cd595a9c7d73193535e_Rows">#REF!</definedName>
    <definedName name="BestandKONSUBNationsonstigeALSCHerkunftslandaktMonat_VIP_fbaec708a22c4cd595a9c7d73193535e_fbaec708a22c4cd595a9c7d73193535e">#REF!</definedName>
    <definedName name="BestandKONSUBNationsonstigeALSCHerkunftslandaktMonat_VIP_fbaec708a22c4cd595a9c7d73193535e_fbaec708a22c4cd595a9c7d73193535e_1">#REF!</definedName>
    <definedName name="BestandKONSUBNationsonstigeALSCHerkunftslandaktMonat_VIP_fbaec708a22c4cd595a9c7d73193535e_fbaec708a22c4cd595a9c7d73193535e_1_Columns">#REF!</definedName>
    <definedName name="BestandKONSUBNationsonstigeALSCHerkunftslandaktMonat_VIP_fbaec708a22c4cd595a9c7d73193535e_fbaec708a22c4cd595a9c7d73193535e_1_Measure">#REF!</definedName>
    <definedName name="BestandKONSUBNationsonstigeALSCHerkunftslandaktMonat_VIP_fbaec708a22c4cd595a9c7d73193535e_fbaec708a22c4cd595a9c7d73193535e_1_Rows">#REF!</definedName>
    <definedName name="BestandKONSUBNationsonstigeALSCHerkunftslandaktMonat_VIP_fbaec708a22c4cd595a9c7d73193535e_fbaec708a22c4cd595a9c7d73193535e_Columns">#REF!</definedName>
    <definedName name="BestandKONSUBNationsonstigeALSCHerkunftslandaktMonat_VIP_fbaec708a22c4cd595a9c7d73193535e_fbaec708a22c4cd595a9c7d73193535e_Measure">#REF!</definedName>
    <definedName name="BestandKONSUBNationsonstigeALSCHerkunftslandaktMonat_VIP_fbaec708a22c4cd595a9c7d73193535e_fbaec708a22c4cd595a9c7d73193535e_Rows">#REF!</definedName>
    <definedName name="BestandKONSUBNationsonstigeALSCHerkunftslandaktMonat_VIP_Wien_fbaec708a22c4cd595a9c7d73193535e_fbaec708a22c4cd595a9c7d73193535e">#REF!</definedName>
    <definedName name="BestandKONSUBNationsonstigeALSCHerkunftslandaktMonat_VIP_Wien_fbaec708a22c4cd595a9c7d73193535e_fbaec708a22c4cd595a9c7d73193535e_Columns">#REF!</definedName>
    <definedName name="BestandKONSUBNationsonstigeALSCHerkunftslandaktMonat_VIP_Wien_fbaec708a22c4cd595a9c7d73193535e_fbaec708a22c4cd595a9c7d73193535e_Measure">#REF!</definedName>
    <definedName name="BestandKONSUBNationsonstigeALSCHerkunftslandaktMonat_VIP_Wien_fbaec708a22c4cd595a9c7d73193535e_fbaec708a22c4cd595a9c7d73193535e_Rows">#REF!</definedName>
    <definedName name="BestandKONSUBNationsonstigeALSCHerkunftslandaktMonat_VIP1_fbaec708a22c4cd595a9c7d73193535e_fbaec708a22c4cd595a9c7d73193535e">#REF!</definedName>
    <definedName name="BestandKONSUBNationsonstigeALSCHerkunftslandaktMonat_VIP1_fbaec708a22c4cd595a9c7d73193535e_fbaec708a22c4cd595a9c7d73193535e_Columns">#REF!</definedName>
    <definedName name="BestandKONSUBNationsonstigeALSCHerkunftslandaktMonat_VIP1_fbaec708a22c4cd595a9c7d73193535e_fbaec708a22c4cd595a9c7d73193535e_Measure">#REF!</definedName>
    <definedName name="BestandKONSUBNationsonstigeALSCHerkunftslandaktMonat_VIP1_fbaec708a22c4cd595a9c7d73193535e_fbaec708a22c4cd595a9c7d73193535e_Rows">#REF!</definedName>
    <definedName name="BestandKONSUBNationsonstigeALSCmindLehreaktMonat_VIP_fbaec708a22c4cd595a9c7d73193535e_fbaec708a22c4cd595a9c7d73193535e">#REF!</definedName>
    <definedName name="BestandKONSUBNationsonstigeALSCmindLehreaktMonat_VIP_fbaec708a22c4cd595a9c7d73193535e_fbaec708a22c4cd595a9c7d73193535e_Columns">#REF!</definedName>
    <definedName name="BestandKONSUBNationsonstigeALSCmindLehreaktMonat_VIP_fbaec708a22c4cd595a9c7d73193535e_fbaec708a22c4cd595a9c7d73193535e_Measure">#REF!</definedName>
    <definedName name="BestandKONSUBNationsonstigeALSCmindLehreaktMonat_VIP_fbaec708a22c4cd595a9c7d73193535e_fbaec708a22c4cd595a9c7d73193535e_Rows">#REF!</definedName>
    <definedName name="BestandKONSUBNationsonstigeALSCmindLehreaktMonat_VIP_Wien_fbaec708a22c4cd595a9c7d73193535e_fbaec708a22c4cd595a9c7d73193535e">#REF!</definedName>
    <definedName name="BestandKONSUBNationsonstigeALSCmindLehreaktMonat_VIP_Wien_fbaec708a22c4cd595a9c7d73193535e_fbaec708a22c4cd595a9c7d73193535e_Columns">#REF!</definedName>
    <definedName name="BestandKONSUBNationsonstigeALSCmindLehreaktMonat_VIP_Wien_fbaec708a22c4cd595a9c7d73193535e_fbaec708a22c4cd595a9c7d73193535e_Measure">#REF!</definedName>
    <definedName name="BestandKONSUBNationsonstigeALSCmindLehreaktMonat_VIP_Wien_fbaec708a22c4cd595a9c7d73193535e_fbaec708a22c4cd595a9c7d73193535e_Rows">#REF!</definedName>
    <definedName name="BestandKONSUBNationsonstigeALSCmindLehreaktMonat_VIP1_fbaec708a22c4cd595a9c7d73193535e_fbaec708a22c4cd595a9c7d73193535e">#REF!</definedName>
    <definedName name="BestandKONSUBNationsonstigeALSCmindLehreaktMonat_VIP1_fbaec708a22c4cd595a9c7d73193535e_fbaec708a22c4cd595a9c7d73193535e_Columns">#REF!</definedName>
    <definedName name="BestandKONSUBNationsonstigeALSCmindLehreaktMonat_VIP1_fbaec708a22c4cd595a9c7d73193535e_fbaec708a22c4cd595a9c7d73193535e_Measure">#REF!</definedName>
    <definedName name="BestandKONSUBNationsonstigeALSCmindLehreaktMonat_VIP1_fbaec708a22c4cd595a9c7d73193535e_fbaec708a22c4cd595a9c7d73193535e_Rows">#REF!</definedName>
    <definedName name="BestandKONSUBNationsonstigeLSaktMonat_VIP_fbaec708a22c4cd595a9c7d73193535e_fbaec708a22c4cd595a9c7d73193535e">#REF!</definedName>
    <definedName name="BestandKONSUBNationsonstigeLSaktMonat_VIP_fbaec708a22c4cd595a9c7d73193535e_fbaec708a22c4cd595a9c7d73193535e_Columns">#REF!</definedName>
    <definedName name="BestandKONSUBNationsonstigeLSaktMonat_VIP_fbaec708a22c4cd595a9c7d73193535e_fbaec708a22c4cd595a9c7d73193535e_Measure">#REF!</definedName>
    <definedName name="BestandKONSUBNationsonstigeLSaktMonat_VIP_fbaec708a22c4cd595a9c7d73193535e_fbaec708a22c4cd595a9c7d73193535e_Rows">#REF!</definedName>
    <definedName name="BestandKONSUBNationsonstigeLSaktMonat_VIP_Wien_fbaec708a22c4cd595a9c7d73193535e_fbaec708a22c4cd595a9c7d73193535e">#REF!</definedName>
    <definedName name="BestandKONSUBNationsonstigeLSaktMonat_VIP_Wien_fbaec708a22c4cd595a9c7d73193535e_fbaec708a22c4cd595a9c7d73193535e_Columns">#REF!</definedName>
    <definedName name="BestandKONSUBNationsonstigeLSaktMonat_VIP_Wien_fbaec708a22c4cd595a9c7d73193535e_fbaec708a22c4cd595a9c7d73193535e_Measure">#REF!</definedName>
    <definedName name="BestandKONSUBNationsonstigeLSaktMonat_VIP_Wien_fbaec708a22c4cd595a9c7d73193535e_fbaec708a22c4cd595a9c7d73193535e_Rows">#REF!</definedName>
    <definedName name="BestandKONSUBNationsonstigeLSaktMonat_VIP1_fbaec708a22c4cd595a9c7d73193535e_fbaec708a22c4cd595a9c7d73193535e">#REF!</definedName>
    <definedName name="BestandKONSUBNationsonstigeLSaktMonat_VIP1_fbaec708a22c4cd595a9c7d73193535e_fbaec708a22c4cd595a9c7d73193535e_Columns">#REF!</definedName>
    <definedName name="BestandKONSUBNationsonstigeLSaktMonat_VIP1_fbaec708a22c4cd595a9c7d73193535e_fbaec708a22c4cd595a9c7d73193535e_Measure">#REF!</definedName>
    <definedName name="BestandKONSUBNationsonstigeLSaktMonat_VIP1_fbaec708a22c4cd595a9c7d73193535e_fbaec708a22c4cd595a9c7d73193535e_Rows">#REF!</definedName>
    <definedName name="BestandmindLehreaktMonat_fbaec708a22c4cd595a9c7d73193535e_fbaec708a22c4cd595a9c7d73193535e">#REF!</definedName>
    <definedName name="BestandmindLehreaktMonat_fbaec708a22c4cd595a9c7d73193535e_fbaec708a22c4cd595a9c7d73193535e_Columns">#REF!</definedName>
    <definedName name="BestandmindLehreaktMonat_fbaec708a22c4cd595a9c7d73193535e_fbaec708a22c4cd595a9c7d73193535e_Measure">#REF!</definedName>
    <definedName name="BestandmindLehreaktMonat_fbaec708a22c4cd595a9c7d73193535e_fbaec708a22c4cd595a9c7d73193535e_Rows">#REF!</definedName>
    <definedName name="_xlnm.Print_Area" localSheetId="1">'AM und Bildung'!$A$1:$E$127</definedName>
    <definedName name="Erteilungenseit2012sonstigeLVFBB_fbaec708a22c4cd595a9c7d73193535e_fbaec708a22c4cd595a9c7d73193535e">#REF!</definedName>
    <definedName name="Erteilungenseit2012sonstigeLVFBB_fbaec708a22c4cd595a9c7d73193535e_fbaec708a22c4cd595a9c7d73193535e_Columns">#REF!</definedName>
    <definedName name="Erteilungenseit2012sonstigeLVFBB_fbaec708a22c4cd595a9c7d73193535e_fbaec708a22c4cd595a9c7d73193535e_Measure">#REF!</definedName>
    <definedName name="Erteilungenseit2012sonstigeLVFBB_fbaec708a22c4cd595a9c7d73193535e_fbaec708a22c4cd595a9c7d73193535e_Rows">#REF!</definedName>
    <definedName name="Erteilungenseit2012sonstigeLVFBB_VIP_fbaec708a22c4cd595a9c7d73193535e_fbaec708a22c4cd595a9c7d73193535e">#REF!</definedName>
    <definedName name="Erteilungenseit2012sonstigeLVFBB_VIP_fbaec708a22c4cd595a9c7d73193535e_fbaec708a22c4cd595a9c7d73193535e_1">#REF!</definedName>
    <definedName name="Erteilungenseit2012sonstigeLVFBB_VIP_fbaec708a22c4cd595a9c7d73193535e_fbaec708a22c4cd595a9c7d73193535e_1_Columns">#REF!</definedName>
    <definedName name="Erteilungenseit2012sonstigeLVFBB_VIP_fbaec708a22c4cd595a9c7d73193535e_fbaec708a22c4cd595a9c7d73193535e_1_Measure">#REF!</definedName>
    <definedName name="Erteilungenseit2012sonstigeLVFBB_VIP_fbaec708a22c4cd595a9c7d73193535e_fbaec708a22c4cd595a9c7d73193535e_1_Rows">#REF!</definedName>
    <definedName name="Erteilungenseit2012sonstigeLVFBB_VIP_fbaec708a22c4cd595a9c7d73193535e_fbaec708a22c4cd595a9c7d73193535e_Columns">#REF!</definedName>
    <definedName name="Erteilungenseit2012sonstigeLVFBB_VIP_fbaec708a22c4cd595a9c7d73193535e_fbaec708a22c4cd595a9c7d73193535e_Measure">#REF!</definedName>
    <definedName name="Erteilungenseit2012sonstigeLVFBB_VIP_fbaec708a22c4cd595a9c7d73193535e_fbaec708a22c4cd595a9c7d73193535e_Rows">#REF!</definedName>
    <definedName name="Erteilungenseit2012sonstigeLVFBB_VIP_Wien_fbaec708a22c4cd595a9c7d73193535e_fbaec708a22c4cd595a9c7d73193535e">#REF!</definedName>
    <definedName name="Erteilungenseit2012sonstigeLVFBB_VIP_Wien_fbaec708a22c4cd595a9c7d73193535e_fbaec708a22c4cd595a9c7d73193535e_Columns">#REF!</definedName>
    <definedName name="Erteilungenseit2012sonstigeLVFBB_VIP_Wien_fbaec708a22c4cd595a9c7d73193535e_fbaec708a22c4cd595a9c7d73193535e_Measure">#REF!</definedName>
    <definedName name="Erteilungenseit2012sonstigeLVFBB_VIP_Wien_fbaec708a22c4cd595a9c7d73193535e_fbaec708a22c4cd595a9c7d73193535e_Rows">#REF!</definedName>
    <definedName name="Erteilungenseit2012sonstigeLVFBB_VIP1_fbaec708a22c4cd595a9c7d73193535e_fbaec708a22c4cd595a9c7d73193535e">#REF!</definedName>
    <definedName name="Erteilungenseit2012sonstigeLVFBB_VIP1_fbaec708a22c4cd595a9c7d73193535e_fbaec708a22c4cd595a9c7d73193535e_Columns">#REF!</definedName>
    <definedName name="Erteilungenseit2012sonstigeLVFBB_VIP1_fbaec708a22c4cd595a9c7d73193535e_fbaec708a22c4cd595a9c7d73193535e_Measure">#REF!</definedName>
    <definedName name="Erteilungenseit2012sonstigeLVFBB_VIP1_fbaec708a22c4cd595a9c7d73193535e_fbaec708a22c4cd595a9c7d73193535e_Rows">#REF!</definedName>
    <definedName name="Erteilungenseit2012sonstigeLVFBB1_fbaec708a22c4cd595a9c7d73193535e_fbaec708a22c4cd595a9c7d73193535e">#REF!</definedName>
    <definedName name="Erteilungenseit2012sonstigeLVFBB1_fbaec708a22c4cd595a9c7d73193535e_fbaec708a22c4cd595a9c7d73193535e_Columns">#REF!</definedName>
    <definedName name="Erteilungenseit2012sonstigeLVFBB1_fbaec708a22c4cd595a9c7d73193535e_fbaec708a22c4cd595a9c7d73193535e_Measure">#REF!</definedName>
    <definedName name="Erteilungenseit2012sonstigeLVFBB1_fbaec708a22c4cd595a9c7d73193535e_fbaec708a22c4cd595a9c7d73193535e_Rows">#REF!</definedName>
    <definedName name="ID" localSheetId="1" hidden="1">"b19ab374-0893-4607-9d59-08666979da89"</definedName>
    <definedName name="ID" localSheetId="0" hidden="1">"b41f879d-ea29-41e0-b4e9-1c4b0b66d28b"</definedName>
    <definedName name="ID" localSheetId="4" hidden="1">"6a722490-7a8d-48f9-8695-5f8f2e31bf06"</definedName>
    <definedName name="ID" localSheetId="3" hidden="1">"ee7f9845-ad9d-4ce6-8265-ca5978fb5c67"</definedName>
    <definedName name="ID" localSheetId="2" hidden="1">"5ac64bf7-08ca-4199-a6ac-e421394599db"</definedName>
    <definedName name="OS_Ausbildung_aktMo_fbaec708a22c4cd595a9c7d73193535e_fbaec708a22c4cd595a9c7d73193535e">DWH!$B$29:$D$41</definedName>
    <definedName name="OS_Ausbildung_aktMo_fbaec708a22c4cd595a9c7d73193535e_fbaec708a22c4cd595a9c7d73193535e_Columns">DWH!$B$28:$D$28</definedName>
    <definedName name="OS_Ausbildung_aktMo_fbaec708a22c4cd595a9c7d73193535e_fbaec708a22c4cd595a9c7d73193535e_Measure">DWH!$A$28</definedName>
    <definedName name="OS_Ausbildung_aktMo_fbaec708a22c4cd595a9c7d73193535e_fbaec708a22c4cd595a9c7d73193535e_Rows">DWH!$A$29:$A$41</definedName>
    <definedName name="OS_Ausbildung_aktMo1_fbaec708a22c4cd595a9c7d73193535e_fbaec708a22c4cd595a9c7d73193535e">DWH!$B$29:$D$41</definedName>
    <definedName name="OS_Ausbildung_aktMo1_fbaec708a22c4cd595a9c7d73193535e_fbaec708a22c4cd595a9c7d73193535e_Columns">DWH!$B$28:$D$28</definedName>
    <definedName name="OS_Ausbildung_aktMo1_fbaec708a22c4cd595a9c7d73193535e_fbaec708a22c4cd595a9c7d73193535e_Measure">DWH!$A$28</definedName>
    <definedName name="OS_Ausbildung_aktMo1_fbaec708a22c4cd595a9c7d73193535e_fbaec708a22c4cd595a9c7d73193535e_Rows">DWH!$A$29:$A$41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5" l="1"/>
  <c r="C7" i="9"/>
  <c r="D7" i="9"/>
  <c r="E7" i="9"/>
  <c r="C8" i="9"/>
  <c r="D8" i="9"/>
  <c r="E8" i="9"/>
  <c r="C9" i="9"/>
  <c r="D9" i="9"/>
  <c r="E9" i="9"/>
  <c r="C10" i="9"/>
  <c r="D10" i="9"/>
  <c r="E10" i="9"/>
  <c r="C11" i="9"/>
  <c r="D11" i="9"/>
  <c r="E11" i="9"/>
  <c r="C12" i="9"/>
  <c r="D12" i="9"/>
  <c r="E12" i="9"/>
  <c r="C13" i="9"/>
  <c r="D13" i="9"/>
  <c r="E13" i="9"/>
  <c r="C14" i="9"/>
  <c r="D14" i="9"/>
  <c r="E14" i="9"/>
  <c r="C15" i="9"/>
  <c r="D15" i="9"/>
  <c r="E15" i="9"/>
  <c r="C16" i="9"/>
  <c r="D16" i="9"/>
  <c r="E16" i="9"/>
  <c r="C17" i="9"/>
  <c r="D17" i="9"/>
  <c r="E17" i="9"/>
  <c r="C18" i="9"/>
  <c r="D18" i="9"/>
  <c r="E18" i="9"/>
  <c r="C19" i="9"/>
  <c r="D19" i="9"/>
  <c r="E19" i="9"/>
  <c r="C43" i="9" s="1"/>
  <c r="C20" i="9"/>
  <c r="D20" i="9"/>
  <c r="E20" i="9"/>
  <c r="C21" i="9"/>
  <c r="D21" i="9"/>
  <c r="E21" i="9"/>
  <c r="C22" i="9"/>
  <c r="D22" i="9"/>
  <c r="E22" i="9"/>
  <c r="C23" i="9"/>
  <c r="D23" i="9"/>
  <c r="E23" i="9"/>
  <c r="C24" i="9"/>
  <c r="D24" i="9"/>
  <c r="E24" i="9"/>
  <c r="D6" i="9"/>
  <c r="E6" i="9"/>
  <c r="C6" i="9"/>
  <c r="E3" i="9" l="1"/>
  <c r="E15" i="10" l="1"/>
  <c r="C15" i="10"/>
  <c r="F21" i="10" l="1"/>
  <c r="E21" i="10"/>
  <c r="D21" i="10"/>
  <c r="C21" i="10"/>
  <c r="F20" i="10"/>
  <c r="E20" i="10"/>
  <c r="D20" i="10"/>
  <c r="C20" i="10"/>
  <c r="F19" i="10"/>
  <c r="E19" i="10"/>
  <c r="D19" i="10"/>
  <c r="C19" i="10"/>
  <c r="F18" i="10"/>
  <c r="E18" i="10"/>
  <c r="D18" i="10"/>
  <c r="C18" i="10"/>
  <c r="F17" i="10"/>
  <c r="E17" i="10"/>
  <c r="D17" i="10"/>
  <c r="C17" i="10"/>
  <c r="F16" i="10"/>
  <c r="E16" i="10"/>
  <c r="D16" i="10"/>
  <c r="C16" i="10"/>
  <c r="C50" i="9" l="1"/>
  <c r="C46" i="9"/>
  <c r="C47" i="9"/>
  <c r="C48" i="9"/>
  <c r="C49" i="9"/>
  <c r="C45" i="9"/>
  <c r="C44" i="9"/>
  <c r="C42" i="9"/>
  <c r="C41" i="9"/>
  <c r="C35" i="9"/>
  <c r="C27" i="9" s="1"/>
  <c r="D32" i="9"/>
  <c r="E35" i="9"/>
  <c r="C54" i="9"/>
  <c r="C53" i="9"/>
  <c r="D35" i="9" l="1"/>
  <c r="D27" i="9" s="1"/>
  <c r="C52" i="9"/>
  <c r="C32" i="9"/>
  <c r="D29" i="9"/>
  <c r="H65" i="5" s="1"/>
  <c r="D30" i="9"/>
  <c r="D28" i="9"/>
  <c r="H62" i="5" s="1"/>
  <c r="E31" i="9"/>
  <c r="C31" i="9"/>
  <c r="C29" i="9"/>
  <c r="H64" i="5" s="1"/>
  <c r="C33" i="9"/>
  <c r="C28" i="9"/>
  <c r="H63" i="5" s="1"/>
  <c r="E30" i="9"/>
  <c r="E32" i="9"/>
  <c r="D33" i="9"/>
  <c r="C51" i="9"/>
  <c r="C30" i="9"/>
  <c r="D31" i="9"/>
  <c r="E29" i="9"/>
  <c r="E33" i="9"/>
  <c r="E28" i="9"/>
  <c r="A68" i="5" l="1"/>
  <c r="C55" i="9"/>
  <c r="D49" i="9" s="1"/>
  <c r="C34" i="9"/>
  <c r="D34" i="9"/>
  <c r="E34" i="9"/>
  <c r="D44" i="9" l="1"/>
  <c r="D51" i="9"/>
  <c r="D42" i="9"/>
  <c r="D47" i="9"/>
  <c r="D50" i="9"/>
  <c r="D41" i="9"/>
  <c r="D53" i="9"/>
  <c r="D48" i="9"/>
  <c r="D52" i="9"/>
  <c r="D46" i="9"/>
  <c r="D43" i="9"/>
  <c r="D45" i="9"/>
  <c r="D54" i="9"/>
  <c r="D55" i="9" l="1"/>
  <c r="D31" i="5"/>
  <c r="D32" i="5"/>
  <c r="D33" i="5"/>
  <c r="D34" i="5"/>
  <c r="D35" i="5"/>
  <c r="D36" i="5"/>
  <c r="D37" i="5"/>
  <c r="D38" i="5"/>
  <c r="D39" i="5"/>
  <c r="D40" i="5"/>
  <c r="D41" i="5"/>
  <c r="D30" i="5"/>
  <c r="D29" i="5"/>
  <c r="E30" i="8"/>
  <c r="E31" i="5" s="1"/>
  <c r="H33" i="5" s="1"/>
  <c r="E31" i="8"/>
  <c r="E32" i="5" s="1"/>
  <c r="E32" i="8"/>
  <c r="E33" i="5" s="1"/>
  <c r="E33" i="8"/>
  <c r="E34" i="5" s="1"/>
  <c r="E34" i="8"/>
  <c r="E35" i="5" s="1"/>
  <c r="E35" i="8"/>
  <c r="E36" i="5" s="1"/>
  <c r="E36" i="8"/>
  <c r="E37" i="5" s="1"/>
  <c r="E37" i="8"/>
  <c r="E38" i="5" s="1"/>
  <c r="E38" i="8"/>
  <c r="E39" i="5" s="1"/>
  <c r="E39" i="8"/>
  <c r="E40" i="5" s="1"/>
  <c r="E40" i="8"/>
  <c r="E41" i="5" s="1"/>
  <c r="E41" i="8"/>
  <c r="E29" i="5" s="1"/>
  <c r="E29" i="8"/>
  <c r="E30" i="5" s="1"/>
  <c r="B31" i="5"/>
  <c r="B32" i="5"/>
  <c r="B33" i="5"/>
  <c r="B34" i="5"/>
  <c r="B35" i="5"/>
  <c r="B36" i="5"/>
  <c r="B37" i="5"/>
  <c r="B38" i="5"/>
  <c r="B39" i="5"/>
  <c r="B40" i="5"/>
  <c r="B41" i="5"/>
  <c r="B30" i="5"/>
  <c r="B29" i="5"/>
  <c r="E13" i="8"/>
  <c r="C31" i="5" s="1"/>
  <c r="H31" i="5" s="1"/>
  <c r="E14" i="8"/>
  <c r="C32" i="5" s="1"/>
  <c r="E15" i="8"/>
  <c r="C33" i="5" s="1"/>
  <c r="E16" i="8"/>
  <c r="C34" i="5" s="1"/>
  <c r="E17" i="8"/>
  <c r="C35" i="5" s="1"/>
  <c r="E18" i="8"/>
  <c r="C36" i="5" s="1"/>
  <c r="E19" i="8"/>
  <c r="C37" i="5" s="1"/>
  <c r="E20" i="8"/>
  <c r="C38" i="5" s="1"/>
  <c r="E21" i="8"/>
  <c r="C39" i="5" s="1"/>
  <c r="E22" i="8"/>
  <c r="C40" i="5" s="1"/>
  <c r="E23" i="8"/>
  <c r="C41" i="5" s="1"/>
  <c r="E24" i="8"/>
  <c r="C29" i="5" s="1"/>
  <c r="E12" i="8"/>
  <c r="C30" i="5" s="1"/>
  <c r="D19" i="5"/>
  <c r="D20" i="5"/>
  <c r="D18" i="5"/>
  <c r="B19" i="5"/>
  <c r="B20" i="5"/>
  <c r="B18" i="5"/>
  <c r="D16" i="5"/>
  <c r="E16" i="5"/>
  <c r="D17" i="5"/>
  <c r="E17" i="5"/>
  <c r="E15" i="5"/>
  <c r="D15" i="5"/>
  <c r="B16" i="5"/>
  <c r="B17" i="5"/>
  <c r="B15" i="5"/>
  <c r="D13" i="5"/>
  <c r="E13" i="5"/>
  <c r="D14" i="5"/>
  <c r="E14" i="5"/>
  <c r="E12" i="5"/>
  <c r="D12" i="5"/>
  <c r="B13" i="5"/>
  <c r="B14" i="5"/>
  <c r="B12" i="5"/>
  <c r="H32" i="5" l="1"/>
  <c r="H30" i="5"/>
  <c r="A43" i="5" l="1"/>
</calcChain>
</file>

<file path=xl/sharedStrings.xml><?xml version="1.0" encoding="utf-8"?>
<sst xmlns="http://schemas.openxmlformats.org/spreadsheetml/2006/main" count="206" uniqueCount="112">
  <si>
    <t>Veränd. zum Vorjahr</t>
  </si>
  <si>
    <t>in%</t>
  </si>
  <si>
    <t>Akademische Ausbildung</t>
  </si>
  <si>
    <t>Männer</t>
  </si>
  <si>
    <t>Frauen</t>
  </si>
  <si>
    <t>Bestand</t>
  </si>
  <si>
    <t>Geschlecht</t>
  </si>
  <si>
    <t>Pflichtschulausbildung</t>
  </si>
  <si>
    <t>Lehrausbildung</t>
  </si>
  <si>
    <t>Mittlere Ausbildung</t>
  </si>
  <si>
    <t>Hoehere Ausbildung</t>
  </si>
  <si>
    <t>Ausbildung</t>
  </si>
  <si>
    <t>absolut</t>
  </si>
  <si>
    <t>Arbeitsmarktdaten im Kontext von Bildungsabschlüssen:</t>
  </si>
  <si>
    <t>Wichtige Arbeitsmarktdaten auf einen Blick</t>
  </si>
  <si>
    <t>Arbeitslose Personen</t>
  </si>
  <si>
    <t xml:space="preserve">      Frauen</t>
  </si>
  <si>
    <t>Unselbständig Beschäftigte</t>
  </si>
  <si>
    <t>Arbeitslosenquote - nationale Berechnung</t>
  </si>
  <si>
    <t>Bestand/Quote</t>
  </si>
  <si>
    <t>arbeitslose Personen</t>
  </si>
  <si>
    <t>offene Stellen</t>
  </si>
  <si>
    <t>Anteil</t>
  </si>
  <si>
    <t>Gesamt</t>
  </si>
  <si>
    <t xml:space="preserve">     maximal Pflichtschule</t>
  </si>
  <si>
    <t xml:space="preserve">     Lehre</t>
  </si>
  <si>
    <t xml:space="preserve">     Mittlere technisch-gewerbliche Schule</t>
  </si>
  <si>
    <t xml:space="preserve">     Mittlere kaufmännische Schule</t>
  </si>
  <si>
    <t xml:space="preserve">     sonstige mittlere Schule</t>
  </si>
  <si>
    <t xml:space="preserve">     Allgemeinbildende höhere Schule</t>
  </si>
  <si>
    <t xml:space="preserve">     Höhere technisch-gewerbliche Schule</t>
  </si>
  <si>
    <t xml:space="preserve">     Höhere kaufmännische Schule</t>
  </si>
  <si>
    <t xml:space="preserve">     sonstige höhere Schule</t>
  </si>
  <si>
    <t xml:space="preserve">     Akademie</t>
  </si>
  <si>
    <t xml:space="preserve">     Fachhochschule</t>
  </si>
  <si>
    <t>AL_UB_ALQ</t>
  </si>
  <si>
    <t>Bestand Beschäftigter</t>
  </si>
  <si>
    <t>VJ Veränd. UB abs</t>
  </si>
  <si>
    <t>VJ Veränd UB in %</t>
  </si>
  <si>
    <t>Bestand Arbeitsloser</t>
  </si>
  <si>
    <t>VJ Veränd. AL abs</t>
  </si>
  <si>
    <t>VJ Veränd. AL in %</t>
  </si>
  <si>
    <t>Arbeitslosenquote</t>
  </si>
  <si>
    <t>VJ Veränd ALQ</t>
  </si>
  <si>
    <t xml:space="preserve"> -Punkte</t>
  </si>
  <si>
    <t>AL_Ausbildung</t>
  </si>
  <si>
    <t>MT - Mittlere technische Schule</t>
  </si>
  <si>
    <t>MK - Mittlere kaufmaennische Schule</t>
  </si>
  <si>
    <t>sonstige mittlere Schule</t>
  </si>
  <si>
    <t>HA - Allgemeinbildende hoehere Schule</t>
  </si>
  <si>
    <t>HT - Hoehere technische Schule</t>
  </si>
  <si>
    <t>HK - Hoehere kaufmaennische Schule</t>
  </si>
  <si>
    <t>sonstige höhere Schule</t>
  </si>
  <si>
    <t>AK - Akademie</t>
  </si>
  <si>
    <t>Fachhochschuke</t>
  </si>
  <si>
    <t>Universität</t>
  </si>
  <si>
    <t>Anteilsrechnung</t>
  </si>
  <si>
    <t>OS_Ausbildung</t>
  </si>
  <si>
    <t>Fachhochschule</t>
  </si>
  <si>
    <t>Bestand arbeitsloser Personen nach Ausbildung und Geschlecht</t>
  </si>
  <si>
    <t>AL_Ausbildung_Diagramm</t>
  </si>
  <si>
    <t>Akademie (Pädak u.ä.)</t>
  </si>
  <si>
    <t>Bakkalaureatstudium</t>
  </si>
  <si>
    <t>Fachhochschule Bakkalaure</t>
  </si>
  <si>
    <t>Allgemeinb.höhere Schule</t>
  </si>
  <si>
    <t>Höh.tech.gewerbl.Schule</t>
  </si>
  <si>
    <t>Höh.kaufmännische Schule</t>
  </si>
  <si>
    <t>Sonstige höhere Schule</t>
  </si>
  <si>
    <t>Sonstige mittlere Schule</t>
  </si>
  <si>
    <t>Mittlere kaufm.Schule</t>
  </si>
  <si>
    <t>Mittl.techn.gew.Schule</t>
  </si>
  <si>
    <t>ungeklaert</t>
  </si>
  <si>
    <t>Arbeitslose nach Ausbildung</t>
  </si>
  <si>
    <t>Pflichtschule</t>
  </si>
  <si>
    <t>Lehre</t>
  </si>
  <si>
    <t>BMS</t>
  </si>
  <si>
    <t>AHS</t>
  </si>
  <si>
    <t>BHS</t>
  </si>
  <si>
    <t>Uni, FH, Akademie</t>
  </si>
  <si>
    <t>für Grafik</t>
  </si>
  <si>
    <t>AL</t>
  </si>
  <si>
    <t>mittlere technische Schule</t>
  </si>
  <si>
    <t>mittlere kaufmännische Schule</t>
  </si>
  <si>
    <t>höhere technische Schule</t>
  </si>
  <si>
    <t>höhere kaufmännische Schule</t>
  </si>
  <si>
    <t>Akademie</t>
  </si>
  <si>
    <t>Ungeklärt</t>
  </si>
  <si>
    <t>Verknüpfung zu "Diagramm_Ausbildung"</t>
  </si>
  <si>
    <t>Akadem. Ausbildung, FH</t>
  </si>
  <si>
    <t>ALQ-Gesamt</t>
  </si>
  <si>
    <t>Arbeitslosigkeit nach höchstem Bildungsabschluss</t>
  </si>
  <si>
    <r>
      <t>Arbeitslosenquote</t>
    </r>
    <r>
      <rPr>
        <vertAlign val="superscript"/>
        <sz val="10"/>
        <color rgb="FF0070C0"/>
        <rFont val="Calibri"/>
        <family val="2"/>
      </rPr>
      <t>1</t>
    </r>
    <r>
      <rPr>
        <sz val="12"/>
        <color rgb="FF0070C0"/>
        <rFont val="Calibri"/>
        <family val="2"/>
      </rPr>
      <t xml:space="preserve"> nach Ausbildung</t>
    </r>
  </si>
  <si>
    <r>
      <t>Arbeitslosenquote</t>
    </r>
    <r>
      <rPr>
        <vertAlign val="superscript"/>
        <sz val="10"/>
        <color rgb="FF0070C0"/>
        <rFont val="Calibri"/>
        <family val="2"/>
      </rPr>
      <t>1</t>
    </r>
    <r>
      <rPr>
        <sz val="12"/>
        <color rgb="FF0070C0"/>
        <rFont val="Calibri"/>
        <family val="2"/>
      </rPr>
      <t xml:space="preserve"> nach Ausbildung im Zeitverlauf</t>
    </r>
  </si>
  <si>
    <t>verwendete Abkürzungen:</t>
  </si>
  <si>
    <r>
      <rPr>
        <b/>
        <sz val="10"/>
        <color theme="1"/>
        <rFont val="Calibri"/>
        <family val="2"/>
      </rPr>
      <t>AHS</t>
    </r>
    <r>
      <rPr>
        <sz val="10"/>
        <color theme="1"/>
        <rFont val="Calibri"/>
        <family val="2"/>
      </rPr>
      <t>: Allgemeinbildende höhere Schule</t>
    </r>
  </si>
  <si>
    <t>akt. Monat</t>
  </si>
  <si>
    <t>Veränderung absolut</t>
  </si>
  <si>
    <t>Veränderung in %</t>
  </si>
  <si>
    <t>Akt. Monat</t>
  </si>
  <si>
    <r>
      <rPr>
        <vertAlign val="superscript"/>
        <sz val="10"/>
        <color theme="1"/>
        <rFont val="Calibri"/>
        <family val="2"/>
      </rPr>
      <t xml:space="preserve">1 </t>
    </r>
    <r>
      <rPr>
        <sz val="10"/>
        <color theme="1"/>
        <rFont val="Calibri"/>
        <family val="2"/>
      </rPr>
      <t>Vorgemerkte Arbeitslose einer Bildungsebene bezogen auf das Arbeitskräftepotential (Arbeitslose + unselbstständig Beschäftigte des Jahres) derselben Bildungsebene; die Gliederung der Beschäftigtenbasis nach Bildungsabschluss wurde nach Ergebnissen der Arbeitskräfteerhebung (unselbeständig Erwerbstätige nach LFK) errechnet</t>
    </r>
  </si>
  <si>
    <r>
      <rPr>
        <b/>
        <sz val="10"/>
        <color theme="1"/>
        <rFont val="Calibri"/>
        <family val="2"/>
      </rPr>
      <t>BHS</t>
    </r>
    <r>
      <rPr>
        <sz val="10"/>
        <color theme="1"/>
        <rFont val="Calibri"/>
        <family val="2"/>
      </rPr>
      <t>: Berufsbildende höhere Schule (Höhere technisch-gewerbliche Schule, Höhere kaufmännische Schule, Sonstige höhere Schule)</t>
    </r>
  </si>
  <si>
    <r>
      <rPr>
        <b/>
        <sz val="10"/>
        <color theme="1"/>
        <rFont val="Calibri"/>
        <family val="2"/>
      </rPr>
      <t>BMS</t>
    </r>
    <r>
      <rPr>
        <sz val="10"/>
        <color theme="1"/>
        <rFont val="Calibri"/>
        <family val="2"/>
      </rPr>
      <t>: Berufsbildende mittlere Schule (Mittlere technisch-gewerbliche Schule, Mittlere kaufmännische Schule, Sonstige mittlere Schule)</t>
    </r>
  </si>
  <si>
    <t>Daten sind verknüpft mit Blatt "DWH"</t>
  </si>
  <si>
    <t xml:space="preserve">     Universität, Hochschule, 
     Pädagogische  Hochschule</t>
  </si>
  <si>
    <t>Das mit Abstand höchste Arbeitslosigkeitsrisiko haben Personen, die keinen über die Pflichtschule hinausgehenden Bildungsabschluss vorweisen können.</t>
  </si>
  <si>
    <t>Männer und altern. Geschl.</t>
  </si>
  <si>
    <t xml:space="preserve">      Männer *)</t>
  </si>
  <si>
    <t>*) Männer und Personen mit alternativem Geschlechtseintrag</t>
  </si>
  <si>
    <t>Männer *)</t>
  </si>
  <si>
    <t>Arbeitsmarkt und Bildung 
in Wien</t>
  </si>
  <si>
    <t>M:\03_Controlling &amp; Statistik\04_Statistik\1_Monatsberichte\25+_Arbeitslosenquoten\39-41_ALQ nach Ausbildung/900_zeitreihen_alq_ausbildung_wien_ab_2014</t>
  </si>
  <si>
    <t>2025/Sep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</si>
</sst>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&quot;€&quot;* #,##0.00_);_(&quot;€&quot;* \(#,##0.00\);_(&quot;€&quot;* &quot;-&quot;??_);_(@_)"/>
    <numFmt numFmtId="165" formatCode="0.0%"/>
    <numFmt numFmtId="166" formatCode="\+0.0%;\-0.0%"/>
    <numFmt numFmtId="167" formatCode="#,##0\ \ "/>
    <numFmt numFmtId="168" formatCode="#,##0.0\ %"/>
    <numFmt numFmtId="169" formatCode="#,##0.0_)"/>
    <numFmt numFmtId="170" formatCode="0.0_)"/>
    <numFmt numFmtId="171" formatCode="#,##0.00%"/>
    <numFmt numFmtId="172" formatCode="#,##0.0%"/>
  </numFmts>
  <fonts count="9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9"/>
      <color theme="1"/>
      <name val="Calibri"/>
      <family val="2"/>
    </font>
    <font>
      <sz val="8"/>
      <color theme="1"/>
      <name val="Calibri"/>
      <family val="2"/>
    </font>
    <font>
      <b/>
      <sz val="8"/>
      <color indexed="12"/>
      <name val="Calibri"/>
      <family val="2"/>
    </font>
    <font>
      <b/>
      <sz val="12"/>
      <color rgb="FF329664"/>
      <name val="Calibri"/>
      <family val="2"/>
    </font>
    <font>
      <b/>
      <sz val="12"/>
      <color rgb="FF0000C0"/>
      <name val="Calibri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2"/>
      <name val="Calibri"/>
      <family val="2"/>
    </font>
    <font>
      <sz val="12"/>
      <name val="Calibri"/>
      <family val="2"/>
    </font>
    <font>
      <sz val="14"/>
      <color theme="1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b/>
      <sz val="12"/>
      <color rgb="FF0070C0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i/>
      <sz val="8"/>
      <color rgb="FF000000"/>
      <name val="Tahoma"/>
      <family val="2"/>
    </font>
    <font>
      <b/>
      <sz val="12"/>
      <color rgb="FFFF0000"/>
      <name val="Calibri"/>
      <family val="2"/>
    </font>
    <font>
      <b/>
      <sz val="10"/>
      <name val="Calibri"/>
      <family val="2"/>
    </font>
    <font>
      <sz val="12"/>
      <color rgb="FFFF0000"/>
      <name val="Calibri"/>
      <family val="2"/>
    </font>
    <font>
      <sz val="8"/>
      <color rgb="FFFF0000"/>
      <name val="Tahoma"/>
      <family val="2"/>
    </font>
    <font>
      <sz val="12"/>
      <color rgb="FF0070C0"/>
      <name val="Calibri"/>
      <family val="2"/>
    </font>
    <font>
      <b/>
      <sz val="10"/>
      <color rgb="FFFF0000"/>
      <name val="Tahoma"/>
      <family val="2"/>
    </font>
    <font>
      <b/>
      <sz val="10"/>
      <color theme="5" tint="-0.249977111117893"/>
      <name val="Tahoma"/>
      <family val="2"/>
    </font>
    <font>
      <i/>
      <sz val="10"/>
      <color theme="9" tint="-0.249977111117893"/>
      <name val="Tahoma"/>
      <family val="2"/>
    </font>
    <font>
      <sz val="8"/>
      <color indexed="8"/>
      <name val="Tahoma"/>
      <family val="2"/>
    </font>
    <font>
      <b/>
      <sz val="10"/>
      <name val="Arial"/>
      <family val="2"/>
    </font>
    <font>
      <b/>
      <sz val="8"/>
      <color indexed="8"/>
      <name val="Tahoma"/>
      <family val="2"/>
    </font>
    <font>
      <sz val="8"/>
      <name val="Arial"/>
      <family val="2"/>
    </font>
    <font>
      <b/>
      <sz val="8"/>
      <color theme="5" tint="-0.249977111117893"/>
      <name val="Arial"/>
      <family val="2"/>
    </font>
    <font>
      <b/>
      <sz val="10"/>
      <color rgb="FF0070C0"/>
      <name val="Tahoma"/>
      <family val="2"/>
    </font>
    <font>
      <sz val="10"/>
      <name val="Verdana"/>
      <family val="2"/>
    </font>
    <font>
      <i/>
      <sz val="10"/>
      <color theme="6" tint="-0.499984740745262"/>
      <name val="Tahoma"/>
      <family val="2"/>
    </font>
    <font>
      <b/>
      <sz val="10"/>
      <color rgb="FF7030A0"/>
      <name val="Tahoma"/>
      <family val="2"/>
    </font>
    <font>
      <vertAlign val="superscript"/>
      <sz val="10"/>
      <color rgb="FF0070C0"/>
      <name val="Calibri"/>
      <family val="2"/>
    </font>
    <font>
      <vertAlign val="superscript"/>
      <sz val="10"/>
      <color theme="1"/>
      <name val="Calibri"/>
      <family val="2"/>
    </font>
    <font>
      <u/>
      <sz val="10"/>
      <color theme="1"/>
      <name val="Calibri"/>
      <family val="2"/>
    </font>
    <font>
      <b/>
      <sz val="10"/>
      <color theme="1"/>
      <name val="Tahoma"/>
      <family val="2"/>
    </font>
    <font>
      <sz val="7"/>
      <name val="Arial"/>
      <family val="2"/>
    </font>
    <font>
      <i/>
      <sz val="7"/>
      <name val="Arial"/>
      <family val="2"/>
    </font>
    <font>
      <sz val="9"/>
      <name val="Times New Roman"/>
      <family val="1"/>
    </font>
    <font>
      <i/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indexed="12"/>
      <name val="Tahoma"/>
      <family val="2"/>
    </font>
    <font>
      <b/>
      <sz val="10"/>
      <color rgb="FF329664"/>
      <name val="Tahoma"/>
      <family val="2"/>
    </font>
    <font>
      <b/>
      <sz val="10"/>
      <color rgb="FF0000C0"/>
      <name val="Tahoma"/>
      <family val="2"/>
    </font>
    <font>
      <sz val="9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Helv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sz val="11"/>
      <color rgb="FF00B050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FFFACD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2F1F1"/>
        <bgColor indexed="64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8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93B1CD"/>
      </left>
      <right/>
      <top/>
      <bottom/>
      <diagonal/>
    </border>
    <border>
      <left/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FCFCF"/>
      </left>
      <right/>
      <top style="thin">
        <color rgb="FFCFCFCF"/>
      </top>
      <bottom/>
      <diagonal/>
    </border>
    <border>
      <left style="thin">
        <color rgb="FF93B1CD"/>
      </left>
      <right/>
      <top style="thin">
        <color rgb="FFCFCFCF"/>
      </top>
      <bottom style="thin">
        <color rgb="FF93B1CD"/>
      </bottom>
      <diagonal/>
    </border>
    <border>
      <left style="thin">
        <color rgb="FFCFCFCF"/>
      </left>
      <right/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 style="thin">
        <color rgb="FF93B1CD"/>
      </bottom>
      <diagonal/>
    </border>
    <border>
      <left/>
      <right/>
      <top style="thin">
        <color rgb="FF93B1CD"/>
      </top>
      <bottom/>
      <diagonal/>
    </border>
    <border>
      <left style="thin">
        <color rgb="FF93B1CD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/>
      <top style="thin">
        <color rgb="FFCCCCCC"/>
      </top>
      <bottom style="thin">
        <color rgb="FFCCCCCC"/>
      </bottom>
      <diagonal/>
    </border>
    <border>
      <left style="thin">
        <color rgb="FF93B1CD"/>
      </left>
      <right/>
      <top style="thin">
        <color rgb="FF608BB4"/>
      </top>
      <bottom/>
      <diagonal/>
    </border>
    <border>
      <left style="thin">
        <color rgb="FFCCCCCC"/>
      </left>
      <right style="thin">
        <color rgb="FFCCCCCC"/>
      </right>
      <top style="thin">
        <color rgb="FF608BB4"/>
      </top>
      <bottom style="thin">
        <color rgb="FFCCCCCC"/>
      </bottom>
      <diagonal/>
    </border>
    <border>
      <left style="thin">
        <color rgb="FFCCCCCC"/>
      </left>
      <right/>
      <top style="thin">
        <color rgb="FF608BB4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608BB4"/>
      </left>
      <right/>
      <top style="thin">
        <color rgb="FF608BB4"/>
      </top>
      <bottom/>
      <diagonal/>
    </border>
    <border>
      <left style="thin">
        <color rgb="FF608BB4"/>
      </left>
      <right/>
      <top style="thin">
        <color rgb="FF93B1CD"/>
      </top>
      <bottom/>
      <diagonal/>
    </border>
    <border>
      <left style="thin">
        <color rgb="FFCCCCCC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 style="thin">
        <color rgb="FF608BB4"/>
      </right>
      <top/>
      <bottom/>
      <diagonal/>
    </border>
    <border>
      <left style="thin">
        <color rgb="FF93B1CD"/>
      </left>
      <right style="thin">
        <color rgb="FFA2C4E0"/>
      </right>
      <top style="thin">
        <color rgb="FFCCCCCC"/>
      </top>
      <bottom/>
      <diagonal/>
    </border>
    <border>
      <left style="thin">
        <color rgb="FF93B1CD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93B1CD"/>
      </left>
      <right/>
      <top style="thin">
        <color rgb="FFA2C4E0"/>
      </top>
      <bottom style="thin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CCCCCC"/>
      </left>
      <right/>
      <top style="thin">
        <color rgb="FFA2C4E0"/>
      </top>
      <bottom style="thin">
        <color rgb="FFCCCCCC"/>
      </bottom>
      <diagonal/>
    </border>
    <border>
      <left style="thin">
        <color rgb="FF93B1CD"/>
      </left>
      <right style="thin">
        <color rgb="FFA2C4E0"/>
      </right>
      <top/>
      <bottom style="thin">
        <color rgb="FFA2C4E0"/>
      </bottom>
      <diagonal/>
    </border>
    <border>
      <left style="thin">
        <color rgb="FFA2C4E0"/>
      </left>
      <right style="thin">
        <color rgb="FFA2C4E0"/>
      </right>
      <top/>
      <bottom style="thin">
        <color rgb="FFA2C4E0"/>
      </bottom>
      <diagonal/>
    </border>
    <border>
      <left style="thin">
        <color rgb="FF93B1CD"/>
      </left>
      <right style="thin">
        <color rgb="FFA2C4E0"/>
      </right>
      <top/>
      <bottom/>
      <diagonal/>
    </border>
    <border>
      <left style="thin">
        <color rgb="FFA2C4E0"/>
      </left>
      <right style="thin">
        <color rgb="FFA2C4E0"/>
      </right>
      <top/>
      <bottom/>
      <diagonal/>
    </border>
    <border>
      <left style="thin">
        <color rgb="FF93B1CD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93B1CD"/>
      </left>
      <right style="thin">
        <color rgb="FFA2C4E0"/>
      </right>
      <top style="thin">
        <color rgb="FFA2C4E0"/>
      </top>
      <bottom/>
      <diagonal/>
    </border>
    <border>
      <left/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/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93B1CD"/>
      </top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12">
    <xf numFmtId="0" fontId="0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6" borderId="5" applyNumberFormat="0" applyAlignment="0" applyProtection="0"/>
    <xf numFmtId="0" fontId="8" fillId="6" borderId="4" applyNumberFormat="0" applyAlignment="0" applyProtection="0"/>
    <xf numFmtId="0" fontId="9" fillId="5" borderId="4" applyNumberFormat="0" applyAlignment="0" applyProtection="0"/>
    <xf numFmtId="0" fontId="10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4" borderId="0" applyNumberFormat="0" applyBorder="0" applyAlignment="0" applyProtection="0"/>
    <xf numFmtId="0" fontId="5" fillId="8" borderId="8" applyNumberFormat="0" applyFont="0" applyAlignment="0" applyProtection="0"/>
    <xf numFmtId="0" fontId="14" fillId="3" borderId="0" applyNumberFormat="0" applyBorder="0" applyAlignment="0" applyProtection="0"/>
    <xf numFmtId="0" fontId="15" fillId="0" borderId="0"/>
    <xf numFmtId="0" fontId="15" fillId="0" borderId="0"/>
    <xf numFmtId="0" fontId="4" fillId="0" borderId="0"/>
    <xf numFmtId="0" fontId="16" fillId="0" borderId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7" applyNumberFormat="0" applyAlignment="0" applyProtection="0"/>
    <xf numFmtId="0" fontId="2" fillId="33" borderId="10">
      <alignment horizontal="left" vertical="center"/>
    </xf>
    <xf numFmtId="0" fontId="3" fillId="34" borderId="10">
      <alignment horizontal="left" vertical="center"/>
    </xf>
    <xf numFmtId="0" fontId="3" fillId="35" borderId="10">
      <alignment horizontal="left" vertical="center"/>
    </xf>
    <xf numFmtId="0" fontId="23" fillId="33" borderId="10">
      <alignment horizontal="center" vertical="center"/>
    </xf>
    <xf numFmtId="0" fontId="2" fillId="33" borderId="10">
      <alignment horizontal="center" vertical="center"/>
    </xf>
    <xf numFmtId="0" fontId="3" fillId="34" borderId="10">
      <alignment horizontal="center" vertical="center"/>
    </xf>
    <xf numFmtId="0" fontId="3" fillId="35" borderId="10">
      <alignment horizontal="center" vertical="center"/>
    </xf>
    <xf numFmtId="0" fontId="23" fillId="33" borderId="10">
      <alignment horizontal="center" vertical="center"/>
    </xf>
    <xf numFmtId="0" fontId="24" fillId="0" borderId="10">
      <alignment horizontal="right" vertical="center"/>
    </xf>
    <xf numFmtId="0" fontId="24" fillId="36" borderId="10">
      <alignment horizontal="right" vertical="center"/>
    </xf>
    <xf numFmtId="0" fontId="24" fillId="0" borderId="10">
      <alignment horizontal="center" vertical="center"/>
    </xf>
    <xf numFmtId="0" fontId="23" fillId="34" borderId="10"/>
    <xf numFmtId="0" fontId="23" fillId="0" borderId="10">
      <alignment horizontal="center" vertical="center" wrapText="1"/>
    </xf>
    <xf numFmtId="0" fontId="23" fillId="35" borderId="10"/>
    <xf numFmtId="0" fontId="2" fillId="0" borderId="10">
      <alignment horizontal="left" vertical="center"/>
    </xf>
    <xf numFmtId="0" fontId="2" fillId="0" borderId="10">
      <alignment horizontal="left" vertical="top"/>
    </xf>
    <xf numFmtId="0" fontId="2" fillId="33" borderId="10">
      <alignment horizontal="center" vertical="center"/>
    </xf>
    <xf numFmtId="0" fontId="2" fillId="33" borderId="10">
      <alignment horizontal="left" vertical="center"/>
    </xf>
    <xf numFmtId="0" fontId="24" fillId="0" borderId="10">
      <alignment horizontal="right" vertical="center"/>
    </xf>
    <xf numFmtId="0" fontId="24" fillId="0" borderId="10">
      <alignment horizontal="right" vertical="center"/>
    </xf>
    <xf numFmtId="0" fontId="25" fillId="33" borderId="10">
      <alignment horizontal="left" vertical="center" indent="1"/>
    </xf>
    <xf numFmtId="0" fontId="2" fillId="37" borderId="10"/>
    <xf numFmtId="0" fontId="26" fillId="0" borderId="10"/>
    <xf numFmtId="0" fontId="27" fillId="0" borderId="10"/>
    <xf numFmtId="0" fontId="24" fillId="38" borderId="10"/>
    <xf numFmtId="0" fontId="24" fillId="39" borderId="10"/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8" fillId="41" borderId="0">
      <alignment horizontal="left" vertical="top"/>
    </xf>
    <xf numFmtId="0" fontId="29" fillId="40" borderId="0">
      <alignment horizontal="center" vertical="top"/>
    </xf>
    <xf numFmtId="0" fontId="41" fillId="41" borderId="0">
      <alignment horizontal="left" vertical="top"/>
    </xf>
    <xf numFmtId="0" fontId="28" fillId="41" borderId="0">
      <alignment horizontal="left" vertical="top"/>
    </xf>
    <xf numFmtId="0" fontId="28" fillId="40" borderId="0">
      <alignment horizontal="left" vertical="center"/>
    </xf>
    <xf numFmtId="0" fontId="29" fillId="42" borderId="0">
      <alignment horizontal="right" vertical="top"/>
    </xf>
    <xf numFmtId="0" fontId="28" fillId="40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9" fillId="44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4" borderId="0">
      <alignment horizontal="right" vertical="top"/>
    </xf>
    <xf numFmtId="9" fontId="4" fillId="0" borderId="0" applyFont="0" applyFill="0" applyBorder="0" applyAlignment="0" applyProtection="0"/>
    <xf numFmtId="169" fontId="63" fillId="0" borderId="0" applyAlignment="0" applyProtection="0"/>
    <xf numFmtId="170" fontId="64" fillId="0" borderId="0" applyFill="0" applyProtection="0"/>
    <xf numFmtId="0" fontId="65" fillId="0" borderId="0"/>
    <xf numFmtId="0" fontId="4" fillId="0" borderId="0"/>
    <xf numFmtId="0" fontId="4" fillId="33" borderId="10">
      <alignment horizontal="left" vertical="center"/>
    </xf>
    <xf numFmtId="0" fontId="62" fillId="34" borderId="10">
      <alignment horizontal="left" vertical="center"/>
    </xf>
    <xf numFmtId="0" fontId="62" fillId="35" borderId="10">
      <alignment horizontal="left" vertical="center"/>
    </xf>
    <xf numFmtId="0" fontId="66" fillId="33" borderId="10">
      <alignment horizontal="center" vertical="center"/>
    </xf>
    <xf numFmtId="0" fontId="4" fillId="33" borderId="10">
      <alignment horizontal="center" vertical="center"/>
    </xf>
    <xf numFmtId="0" fontId="62" fillId="34" borderId="10">
      <alignment horizontal="center" vertical="center"/>
    </xf>
    <xf numFmtId="0" fontId="62" fillId="35" borderId="10">
      <alignment horizontal="center" vertical="center"/>
    </xf>
    <xf numFmtId="0" fontId="66" fillId="33" borderId="10">
      <alignment horizontal="center" vertical="center"/>
    </xf>
    <xf numFmtId="0" fontId="67" fillId="0" borderId="10">
      <alignment horizontal="right" vertical="center"/>
    </xf>
    <xf numFmtId="0" fontId="67" fillId="36" borderId="10">
      <alignment horizontal="right" vertical="center"/>
    </xf>
    <xf numFmtId="0" fontId="67" fillId="0" borderId="10">
      <alignment horizontal="center" vertical="center"/>
    </xf>
    <xf numFmtId="0" fontId="66" fillId="34" borderId="10"/>
    <xf numFmtId="0" fontId="66" fillId="0" borderId="10">
      <alignment horizontal="center" vertical="center" wrapText="1"/>
    </xf>
    <xf numFmtId="0" fontId="66" fillId="35" borderId="10"/>
    <xf numFmtId="0" fontId="4" fillId="0" borderId="10">
      <alignment horizontal="left" vertical="center"/>
    </xf>
    <xf numFmtId="0" fontId="4" fillId="0" borderId="10">
      <alignment horizontal="left" vertical="top"/>
    </xf>
    <xf numFmtId="0" fontId="4" fillId="33" borderId="10">
      <alignment horizontal="center" vertical="center"/>
    </xf>
    <xf numFmtId="0" fontId="4" fillId="33" borderId="10">
      <alignment horizontal="left" vertical="center"/>
    </xf>
    <xf numFmtId="0" fontId="67" fillId="0" borderId="10">
      <alignment horizontal="right" vertical="center"/>
    </xf>
    <xf numFmtId="0" fontId="67" fillId="0" borderId="10">
      <alignment horizontal="right" vertical="center"/>
    </xf>
    <xf numFmtId="0" fontId="68" fillId="33" borderId="10">
      <alignment horizontal="left" vertical="center" indent="1"/>
    </xf>
    <xf numFmtId="0" fontId="4" fillId="37" borderId="10"/>
    <xf numFmtId="0" fontId="69" fillId="0" borderId="10"/>
    <xf numFmtId="0" fontId="70" fillId="0" borderId="10"/>
    <xf numFmtId="0" fontId="67" fillId="38" borderId="10"/>
    <xf numFmtId="0" fontId="67" fillId="39" borderId="10"/>
    <xf numFmtId="0" fontId="71" fillId="0" borderId="0"/>
    <xf numFmtId="0" fontId="1" fillId="0" borderId="0"/>
    <xf numFmtId="0" fontId="72" fillId="46" borderId="0" applyNumberFormat="0" applyBorder="0" applyAlignment="0" applyProtection="0"/>
    <xf numFmtId="0" fontId="72" fillId="47" borderId="0" applyNumberFormat="0" applyBorder="0" applyAlignment="0" applyProtection="0"/>
    <xf numFmtId="0" fontId="72" fillId="48" borderId="0" applyNumberFormat="0" applyBorder="0" applyAlignment="0" applyProtection="0"/>
    <xf numFmtId="0" fontId="72" fillId="49" borderId="0" applyNumberFormat="0" applyBorder="0" applyAlignment="0" applyProtection="0"/>
    <xf numFmtId="0" fontId="72" fillId="50" borderId="0" applyNumberFormat="0" applyBorder="0" applyAlignment="0" applyProtection="0"/>
    <xf numFmtId="0" fontId="72" fillId="51" borderId="0" applyNumberFormat="0" applyBorder="0" applyAlignment="0" applyProtection="0"/>
    <xf numFmtId="0" fontId="72" fillId="46" borderId="0" applyNumberFormat="0" applyBorder="0" applyAlignment="0" applyProtection="0"/>
    <xf numFmtId="0" fontId="72" fillId="47" borderId="0" applyNumberFormat="0" applyBorder="0" applyAlignment="0" applyProtection="0"/>
    <xf numFmtId="0" fontId="72" fillId="48" borderId="0" applyNumberFormat="0" applyBorder="0" applyAlignment="0" applyProtection="0"/>
    <xf numFmtId="0" fontId="72" fillId="49" borderId="0" applyNumberFormat="0" applyBorder="0" applyAlignment="0" applyProtection="0"/>
    <xf numFmtId="0" fontId="72" fillId="50" borderId="0" applyNumberFormat="0" applyBorder="0" applyAlignment="0" applyProtection="0"/>
    <xf numFmtId="0" fontId="72" fillId="51" borderId="0" applyNumberFormat="0" applyBorder="0" applyAlignment="0" applyProtection="0"/>
    <xf numFmtId="0" fontId="72" fillId="52" borderId="0" applyNumberFormat="0" applyBorder="0" applyAlignment="0" applyProtection="0"/>
    <xf numFmtId="0" fontId="72" fillId="53" borderId="0" applyNumberFormat="0" applyBorder="0" applyAlignment="0" applyProtection="0"/>
    <xf numFmtId="0" fontId="72" fillId="54" borderId="0" applyNumberFormat="0" applyBorder="0" applyAlignment="0" applyProtection="0"/>
    <xf numFmtId="0" fontId="72" fillId="49" borderId="0" applyNumberFormat="0" applyBorder="0" applyAlignment="0" applyProtection="0"/>
    <xf numFmtId="0" fontId="72" fillId="52" borderId="0" applyNumberFormat="0" applyBorder="0" applyAlignment="0" applyProtection="0"/>
    <xf numFmtId="0" fontId="72" fillId="55" borderId="0" applyNumberFormat="0" applyBorder="0" applyAlignment="0" applyProtection="0"/>
    <xf numFmtId="0" fontId="72" fillId="52" borderId="0" applyNumberFormat="0" applyBorder="0" applyAlignment="0" applyProtection="0"/>
    <xf numFmtId="0" fontId="72" fillId="53" borderId="0" applyNumberFormat="0" applyBorder="0" applyAlignment="0" applyProtection="0"/>
    <xf numFmtId="0" fontId="72" fillId="54" borderId="0" applyNumberFormat="0" applyBorder="0" applyAlignment="0" applyProtection="0"/>
    <xf numFmtId="0" fontId="72" fillId="49" borderId="0" applyNumberFormat="0" applyBorder="0" applyAlignment="0" applyProtection="0"/>
    <xf numFmtId="0" fontId="72" fillId="52" borderId="0" applyNumberFormat="0" applyBorder="0" applyAlignment="0" applyProtection="0"/>
    <xf numFmtId="0" fontId="72" fillId="55" borderId="0" applyNumberFormat="0" applyBorder="0" applyAlignment="0" applyProtection="0"/>
    <xf numFmtId="0" fontId="73" fillId="56" borderId="0" applyNumberFormat="0" applyBorder="0" applyAlignment="0" applyProtection="0"/>
    <xf numFmtId="0" fontId="73" fillId="53" borderId="0" applyNumberFormat="0" applyBorder="0" applyAlignment="0" applyProtection="0"/>
    <xf numFmtId="0" fontId="73" fillId="54" borderId="0" applyNumberFormat="0" applyBorder="0" applyAlignment="0" applyProtection="0"/>
    <xf numFmtId="0" fontId="73" fillId="57" borderId="0" applyNumberFormat="0" applyBorder="0" applyAlignment="0" applyProtection="0"/>
    <xf numFmtId="0" fontId="73" fillId="58" borderId="0" applyNumberFormat="0" applyBorder="0" applyAlignment="0" applyProtection="0"/>
    <xf numFmtId="0" fontId="73" fillId="59" borderId="0" applyNumberFormat="0" applyBorder="0" applyAlignment="0" applyProtection="0"/>
    <xf numFmtId="0" fontId="73" fillId="56" borderId="0" applyNumberFormat="0" applyBorder="0" applyAlignment="0" applyProtection="0"/>
    <xf numFmtId="0" fontId="73" fillId="53" borderId="0" applyNumberFormat="0" applyBorder="0" applyAlignment="0" applyProtection="0"/>
    <xf numFmtId="0" fontId="73" fillId="54" borderId="0" applyNumberFormat="0" applyBorder="0" applyAlignment="0" applyProtection="0"/>
    <xf numFmtId="0" fontId="73" fillId="57" borderId="0" applyNumberFormat="0" applyBorder="0" applyAlignment="0" applyProtection="0"/>
    <xf numFmtId="0" fontId="73" fillId="58" borderId="0" applyNumberFormat="0" applyBorder="0" applyAlignment="0" applyProtection="0"/>
    <xf numFmtId="0" fontId="73" fillId="59" borderId="0" applyNumberFormat="0" applyBorder="0" applyAlignment="0" applyProtection="0"/>
    <xf numFmtId="0" fontId="73" fillId="60" borderId="0" applyNumberFormat="0" applyBorder="0" applyAlignment="0" applyProtection="0"/>
    <xf numFmtId="0" fontId="73" fillId="61" borderId="0" applyNumberFormat="0" applyBorder="0" applyAlignment="0" applyProtection="0"/>
    <xf numFmtId="0" fontId="73" fillId="62" borderId="0" applyNumberFormat="0" applyBorder="0" applyAlignment="0" applyProtection="0"/>
    <xf numFmtId="0" fontId="73" fillId="57" borderId="0" applyNumberFormat="0" applyBorder="0" applyAlignment="0" applyProtection="0"/>
    <xf numFmtId="0" fontId="73" fillId="58" borderId="0" applyNumberFormat="0" applyBorder="0" applyAlignment="0" applyProtection="0"/>
    <xf numFmtId="0" fontId="73" fillId="63" borderId="0" applyNumberFormat="0" applyBorder="0" applyAlignment="0" applyProtection="0"/>
    <xf numFmtId="0" fontId="74" fillId="47" borderId="0" applyNumberFormat="0" applyBorder="0" applyAlignment="0" applyProtection="0"/>
    <xf numFmtId="0" fontId="75" fillId="45" borderId="74" applyNumberFormat="0" applyAlignment="0" applyProtection="0"/>
    <xf numFmtId="0" fontId="76" fillId="64" borderId="75" applyNumberFormat="0" applyAlignment="0" applyProtection="0"/>
    <xf numFmtId="0" fontId="77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9" fillId="48" borderId="0" applyNumberFormat="0" applyBorder="0" applyAlignment="0" applyProtection="0"/>
    <xf numFmtId="0" fontId="80" fillId="0" borderId="76" applyNumberFormat="0" applyFill="0" applyAlignment="0" applyProtection="0"/>
    <xf numFmtId="0" fontId="81" fillId="0" borderId="77" applyNumberFormat="0" applyFill="0" applyAlignment="0" applyProtection="0"/>
    <xf numFmtId="0" fontId="82" fillId="0" borderId="78" applyNumberFormat="0" applyFill="0" applyAlignment="0" applyProtection="0"/>
    <xf numFmtId="0" fontId="82" fillId="0" borderId="0" applyNumberFormat="0" applyFill="0" applyBorder="0" applyAlignment="0" applyProtection="0"/>
    <xf numFmtId="0" fontId="83" fillId="51" borderId="74" applyNumberFormat="0" applyAlignment="0" applyProtection="0"/>
    <xf numFmtId="43" fontId="71" fillId="0" borderId="0" applyFont="0" applyFill="0" applyBorder="0" applyAlignment="0" applyProtection="0"/>
    <xf numFmtId="0" fontId="84" fillId="0" borderId="79" applyNumberFormat="0" applyFill="0" applyAlignment="0" applyProtection="0"/>
    <xf numFmtId="0" fontId="16" fillId="65" borderId="80" applyNumberFormat="0" applyFont="0" applyAlignment="0" applyProtection="0"/>
    <xf numFmtId="0" fontId="85" fillId="45" borderId="81" applyNumberFormat="0" applyAlignment="0" applyProtection="0"/>
    <xf numFmtId="9" fontId="71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82" applyNumberFormat="0" applyFill="0" applyAlignment="0" applyProtection="0"/>
    <xf numFmtId="0" fontId="88" fillId="0" borderId="0" applyNumberFormat="0" applyFill="0" applyBorder="0" applyAlignment="0" applyProtection="0"/>
    <xf numFmtId="0" fontId="89" fillId="0" borderId="83" applyNumberFormat="0" applyFill="0" applyProtection="0">
      <alignment horizontal="center" vertical="center"/>
    </xf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89" fillId="0" borderId="83" applyNumberFormat="0" applyFill="0" applyAlignment="0" applyProtection="0"/>
    <xf numFmtId="0" fontId="89" fillId="0" borderId="83" applyNumberFormat="0" applyFill="0" applyAlignment="0" applyProtection="0"/>
    <xf numFmtId="3" fontId="89" fillId="0" borderId="83" applyNumberFormat="0" applyFill="0" applyAlignment="0" applyProtection="0"/>
    <xf numFmtId="0" fontId="89" fillId="0" borderId="83" applyNumberFormat="0" applyFill="0" applyAlignment="0" applyProtection="0"/>
    <xf numFmtId="0" fontId="89" fillId="0" borderId="83" applyNumberFormat="0" applyFill="0" applyAlignment="0" applyProtection="0"/>
    <xf numFmtId="0" fontId="89" fillId="0" borderId="83" applyNumberFormat="0" applyFill="0" applyAlignment="0" applyProtection="0"/>
    <xf numFmtId="0" fontId="89" fillId="0" borderId="83" applyNumberFormat="0" applyFill="0" applyAlignment="0" applyProtection="0"/>
    <xf numFmtId="0" fontId="89" fillId="0" borderId="83" applyNumberFormat="0" applyFill="0" applyAlignment="0" applyProtection="0"/>
    <xf numFmtId="3" fontId="90" fillId="0" borderId="0" applyNumberFormat="0" applyBorder="0" applyAlignment="0" applyProtection="0"/>
    <xf numFmtId="3" fontId="90" fillId="0" borderId="0" applyNumberFormat="0" applyBorder="0" applyAlignment="0" applyProtection="0"/>
    <xf numFmtId="3" fontId="90" fillId="0" borderId="0" applyNumberFormat="0" applyBorder="0" applyAlignment="0" applyProtection="0"/>
    <xf numFmtId="3" fontId="90" fillId="0" borderId="0" applyNumberFormat="0" applyBorder="0" applyAlignment="0" applyProtection="0"/>
    <xf numFmtId="3" fontId="90" fillId="0" borderId="0" applyNumberFormat="0" applyBorder="0" applyAlignment="0" applyProtection="0"/>
    <xf numFmtId="3" fontId="90" fillId="0" borderId="84" applyNumberFormat="0" applyBorder="0" applyAlignment="0" applyProtection="0"/>
    <xf numFmtId="3" fontId="90" fillId="0" borderId="84" applyNumberFormat="0" applyBorder="0" applyAlignment="0" applyProtection="0"/>
    <xf numFmtId="3" fontId="90" fillId="0" borderId="84" applyNumberFormat="0" applyBorder="0" applyAlignment="0" applyProtection="0"/>
    <xf numFmtId="0" fontId="90" fillId="0" borderId="84" applyNumberFormat="0" applyFill="0" applyAlignment="0" applyProtection="0"/>
    <xf numFmtId="0" fontId="90" fillId="0" borderId="84" applyNumberFormat="0" applyFill="0" applyAlignment="0" applyProtection="0"/>
    <xf numFmtId="3" fontId="91" fillId="0" borderId="84"/>
    <xf numFmtId="3" fontId="92" fillId="0" borderId="84"/>
    <xf numFmtId="3" fontId="89" fillId="0" borderId="83" applyFill="0" applyAlignment="0" applyProtection="0"/>
    <xf numFmtId="3" fontId="89" fillId="0" borderId="83" applyFill="0" applyAlignment="0" applyProtection="0"/>
    <xf numFmtId="3" fontId="89" fillId="0" borderId="83" applyFill="0" applyAlignment="0" applyProtection="0"/>
    <xf numFmtId="3" fontId="89" fillId="0" borderId="83" applyFill="0" applyAlignment="0" applyProtection="0"/>
    <xf numFmtId="0" fontId="89" fillId="0" borderId="83" applyFill="0" applyAlignment="0" applyProtection="0"/>
    <xf numFmtId="3" fontId="89" fillId="0" borderId="83" applyFill="0" applyAlignment="0" applyProtection="0"/>
    <xf numFmtId="0" fontId="89" fillId="0" borderId="85">
      <alignment horizontal="center" vertical="center"/>
    </xf>
    <xf numFmtId="0" fontId="89" fillId="0" borderId="85">
      <alignment horizontal="center" vertical="center"/>
    </xf>
    <xf numFmtId="3" fontId="90" fillId="0" borderId="84" applyFont="0" applyFill="0" applyAlignment="0" applyProtection="0"/>
    <xf numFmtId="0" fontId="90" fillId="0" borderId="84" applyFill="0" applyAlignment="0" applyProtection="0"/>
    <xf numFmtId="0" fontId="89" fillId="0" borderId="83" applyFill="0" applyAlignment="0" applyProtection="0"/>
    <xf numFmtId="3" fontId="89" fillId="0" borderId="83" applyFill="0" applyAlignment="0" applyProtection="0"/>
    <xf numFmtId="0" fontId="89" fillId="0" borderId="83" applyFill="0" applyAlignment="0" applyProtection="0"/>
    <xf numFmtId="0" fontId="89" fillId="0" borderId="83" applyFill="0" applyAlignment="0" applyProtection="0"/>
    <xf numFmtId="0" fontId="89" fillId="0" borderId="83" applyFill="0" applyAlignment="0" applyProtection="0"/>
    <xf numFmtId="0" fontId="89" fillId="0" borderId="83" applyFill="0" applyAlignment="0" applyProtection="0"/>
    <xf numFmtId="0" fontId="89" fillId="0" borderId="86">
      <alignment horizontal="left" vertical="center"/>
    </xf>
    <xf numFmtId="3" fontId="89" fillId="0" borderId="83" applyFill="0" applyAlignment="0" applyProtection="0"/>
    <xf numFmtId="0" fontId="28" fillId="40" borderId="0">
      <alignment horizontal="left" vertical="center"/>
    </xf>
    <xf numFmtId="0" fontId="28" fillId="41" borderId="0">
      <alignment horizontal="left" vertical="top"/>
    </xf>
    <xf numFmtId="0" fontId="41" fillId="41" borderId="0">
      <alignment horizontal="left" vertical="top"/>
    </xf>
    <xf numFmtId="0" fontId="28" fillId="40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9" fillId="44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4" borderId="0">
      <alignment horizontal="right" vertical="top"/>
    </xf>
  </cellStyleXfs>
  <cellXfs count="226">
    <xf numFmtId="0" fontId="0" fillId="0" borderId="0" xfId="0"/>
    <xf numFmtId="0" fontId="0" fillId="0" borderId="0" xfId="0" applyFont="1" applyBorder="1"/>
    <xf numFmtId="49" fontId="0" fillId="0" borderId="0" xfId="0" applyNumberFormat="1"/>
    <xf numFmtId="0" fontId="0" fillId="0" borderId="0" xfId="0" applyFont="1" applyBorder="1" applyAlignment="1">
      <alignment horizontal="centerContinuous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Continuous"/>
    </xf>
    <xf numFmtId="0" fontId="32" fillId="0" borderId="0" xfId="0" applyFont="1" applyBorder="1" applyAlignment="1">
      <alignment horizontal="centerContinuous"/>
    </xf>
    <xf numFmtId="0" fontId="32" fillId="0" borderId="0" xfId="0" applyFont="1" applyBorder="1"/>
    <xf numFmtId="0" fontId="30" fillId="0" borderId="0" xfId="0" applyFont="1" applyBorder="1" applyAlignment="1">
      <alignment horizontal="left"/>
    </xf>
    <xf numFmtId="0" fontId="30" fillId="0" borderId="0" xfId="0" applyFont="1" applyBorder="1" applyAlignment="1">
      <alignment horizontal="centerContinuous"/>
    </xf>
    <xf numFmtId="0" fontId="33" fillId="43" borderId="0" xfId="0" applyFont="1" applyFill="1" applyBorder="1" applyAlignment="1">
      <alignment horizontal="center"/>
    </xf>
    <xf numFmtId="0" fontId="33" fillId="43" borderId="28" xfId="0" applyFont="1" applyFill="1" applyBorder="1" applyAlignment="1">
      <alignment horizontal="center"/>
    </xf>
    <xf numFmtId="0" fontId="33" fillId="43" borderId="29" xfId="0" applyFont="1" applyFill="1" applyBorder="1" applyAlignment="1">
      <alignment horizontal="center"/>
    </xf>
    <xf numFmtId="0" fontId="33" fillId="43" borderId="30" xfId="0" applyFont="1" applyFill="1" applyBorder="1" applyAlignment="1">
      <alignment horizontal="center"/>
    </xf>
    <xf numFmtId="0" fontId="33" fillId="43" borderId="32" xfId="0" applyFont="1" applyFill="1" applyBorder="1" applyAlignment="1">
      <alignment horizontal="center"/>
    </xf>
    <xf numFmtId="0" fontId="33" fillId="43" borderId="33" xfId="0" applyFont="1" applyFill="1" applyBorder="1" applyAlignment="1">
      <alignment horizontal="center"/>
    </xf>
    <xf numFmtId="0" fontId="33" fillId="43" borderId="31" xfId="0" applyFont="1" applyFill="1" applyBorder="1"/>
    <xf numFmtId="0" fontId="33" fillId="43" borderId="34" xfId="0" applyFont="1" applyFill="1" applyBorder="1" applyAlignment="1">
      <alignment horizontal="center"/>
    </xf>
    <xf numFmtId="0" fontId="33" fillId="43" borderId="35" xfId="0" applyFont="1" applyFill="1" applyBorder="1" applyAlignment="1">
      <alignment horizontal="center"/>
    </xf>
    <xf numFmtId="0" fontId="30" fillId="0" borderId="34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0" fillId="0" borderId="35" xfId="0" applyFont="1" applyFill="1" applyBorder="1" applyAlignment="1">
      <alignment horizontal="center"/>
    </xf>
    <xf numFmtId="0" fontId="31" fillId="0" borderId="0" xfId="0" applyFont="1" applyFill="1" applyBorder="1"/>
    <xf numFmtId="0" fontId="35" fillId="0" borderId="0" xfId="0" applyFont="1" applyBorder="1" applyAlignment="1">
      <alignment horizontal="left"/>
    </xf>
    <xf numFmtId="0" fontId="38" fillId="0" borderId="34" xfId="0" applyFont="1" applyFill="1" applyBorder="1" applyAlignment="1">
      <alignment horizontal="left"/>
    </xf>
    <xf numFmtId="0" fontId="40" fillId="0" borderId="34" xfId="0" applyFont="1" applyBorder="1"/>
    <xf numFmtId="0" fontId="42" fillId="0" borderId="0" xfId="0" applyFont="1"/>
    <xf numFmtId="3" fontId="43" fillId="0" borderId="0" xfId="0" applyNumberFormat="1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165" fontId="43" fillId="0" borderId="0" xfId="1" applyNumberFormat="1" applyFont="1" applyFill="1" applyBorder="1" applyAlignment="1">
      <alignment horizontal="center"/>
    </xf>
    <xf numFmtId="3" fontId="38" fillId="0" borderId="0" xfId="0" applyNumberFormat="1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165" fontId="38" fillId="0" borderId="0" xfId="1" applyNumberFormat="1" applyFont="1" applyFill="1" applyBorder="1" applyAlignment="1">
      <alignment horizontal="center"/>
    </xf>
    <xf numFmtId="0" fontId="44" fillId="0" borderId="0" xfId="0" applyFont="1"/>
    <xf numFmtId="0" fontId="38" fillId="0" borderId="0" xfId="0" applyFont="1" applyFill="1" applyBorder="1" applyAlignment="1">
      <alignment horizontal="left"/>
    </xf>
    <xf numFmtId="0" fontId="46" fillId="0" borderId="0" xfId="0" applyFont="1" applyBorder="1" applyAlignment="1">
      <alignment horizontal="left"/>
    </xf>
    <xf numFmtId="0" fontId="47" fillId="0" borderId="0" xfId="0" applyFont="1"/>
    <xf numFmtId="17" fontId="48" fillId="0" borderId="0" xfId="0" applyNumberFormat="1" applyFont="1"/>
    <xf numFmtId="0" fontId="49" fillId="0" borderId="0" xfId="0" applyFont="1"/>
    <xf numFmtId="3" fontId="50" fillId="0" borderId="0" xfId="0" applyNumberFormat="1" applyFont="1" applyFill="1" applyBorder="1" applyAlignment="1">
      <alignment horizontal="right" vertical="top"/>
    </xf>
    <xf numFmtId="49" fontId="50" fillId="0" borderId="0" xfId="0" applyNumberFormat="1" applyFont="1" applyFill="1" applyBorder="1" applyAlignment="1">
      <alignment vertical="top" wrapText="1"/>
    </xf>
    <xf numFmtId="0" fontId="51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48" fillId="0" borderId="0" xfId="0" applyNumberFormat="1" applyFont="1"/>
    <xf numFmtId="165" fontId="0" fillId="0" borderId="0" xfId="0" applyNumberFormat="1"/>
    <xf numFmtId="49" fontId="52" fillId="0" borderId="0" xfId="0" applyNumberFormat="1" applyFont="1" applyFill="1" applyBorder="1" applyAlignment="1">
      <alignment vertical="top" wrapText="1"/>
    </xf>
    <xf numFmtId="3" fontId="52" fillId="0" borderId="0" xfId="0" applyNumberFormat="1" applyFont="1" applyFill="1" applyBorder="1" applyAlignment="1">
      <alignment horizontal="right" vertical="top"/>
    </xf>
    <xf numFmtId="165" fontId="53" fillId="0" borderId="0" xfId="0" applyNumberFormat="1" applyFont="1"/>
    <xf numFmtId="3" fontId="54" fillId="0" borderId="0" xfId="0" applyNumberFormat="1" applyFont="1" applyAlignment="1">
      <alignment wrapText="1"/>
    </xf>
    <xf numFmtId="3" fontId="53" fillId="0" borderId="0" xfId="0" applyNumberFormat="1" applyFont="1" applyAlignment="1">
      <alignment wrapText="1"/>
    </xf>
    <xf numFmtId="0" fontId="55" fillId="0" borderId="0" xfId="0" applyFont="1"/>
    <xf numFmtId="0" fontId="56" fillId="0" borderId="0" xfId="0" applyFont="1" applyBorder="1" applyAlignment="1">
      <alignment horizontal="center"/>
    </xf>
    <xf numFmtId="0" fontId="56" fillId="0" borderId="67" xfId="0" applyFont="1" applyBorder="1"/>
    <xf numFmtId="0" fontId="56" fillId="0" borderId="68" xfId="0" applyFont="1" applyBorder="1" applyAlignment="1">
      <alignment horizontal="center"/>
    </xf>
    <xf numFmtId="3" fontId="0" fillId="0" borderId="0" xfId="0" applyNumberFormat="1" applyBorder="1"/>
    <xf numFmtId="165" fontId="56" fillId="0" borderId="0" xfId="0" applyNumberFormat="1" applyFont="1" applyBorder="1"/>
    <xf numFmtId="0" fontId="56" fillId="0" borderId="69" xfId="0" applyFont="1" applyBorder="1"/>
    <xf numFmtId="3" fontId="56" fillId="0" borderId="0" xfId="0" applyNumberFormat="1" applyFont="1" applyBorder="1"/>
    <xf numFmtId="0" fontId="56" fillId="0" borderId="70" xfId="0" applyFont="1" applyBorder="1"/>
    <xf numFmtId="3" fontId="56" fillId="0" borderId="71" xfId="0" applyNumberFormat="1" applyFont="1" applyBorder="1"/>
    <xf numFmtId="3" fontId="53" fillId="0" borderId="0" xfId="0" applyNumberFormat="1" applyFont="1"/>
    <xf numFmtId="0" fontId="0" fillId="0" borderId="0" xfId="0" applyFill="1"/>
    <xf numFmtId="0" fontId="57" fillId="0" borderId="0" xfId="0" applyFont="1"/>
    <xf numFmtId="0" fontId="58" fillId="0" borderId="0" xfId="0" applyFont="1"/>
    <xf numFmtId="17" fontId="0" fillId="0" borderId="0" xfId="0" applyNumberFormat="1" applyAlignment="1">
      <alignment horizontal="center" wrapText="1"/>
    </xf>
    <xf numFmtId="165" fontId="48" fillId="0" borderId="0" xfId="1" applyNumberFormat="1" applyFont="1"/>
    <xf numFmtId="165" fontId="43" fillId="0" borderId="35" xfId="1" applyNumberFormat="1" applyFont="1" applyFill="1" applyBorder="1" applyAlignment="1">
      <alignment horizontal="center"/>
    </xf>
    <xf numFmtId="165" fontId="38" fillId="0" borderId="35" xfId="1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left"/>
    </xf>
    <xf numFmtId="0" fontId="39" fillId="0" borderId="0" xfId="0" applyFont="1" applyBorder="1"/>
    <xf numFmtId="0" fontId="61" fillId="0" borderId="0" xfId="0" applyFont="1" applyBorder="1"/>
    <xf numFmtId="168" fontId="45" fillId="0" borderId="73" xfId="0" applyNumberFormat="1" applyFont="1" applyBorder="1"/>
    <xf numFmtId="168" fontId="45" fillId="0" borderId="72" xfId="0" applyNumberFormat="1" applyFont="1" applyBorder="1"/>
    <xf numFmtId="17" fontId="48" fillId="0" borderId="0" xfId="0" applyNumberFormat="1" applyFont="1" applyAlignment="1">
      <alignment horizontal="center"/>
    </xf>
    <xf numFmtId="17" fontId="36" fillId="0" borderId="0" xfId="0" applyNumberFormat="1" applyFont="1" applyBorder="1" applyAlignment="1">
      <alignment horizontal="centerContinuous"/>
    </xf>
    <xf numFmtId="0" fontId="29" fillId="40" borderId="11" xfId="243" applyBorder="1">
      <alignment horizontal="center" vertical="top"/>
    </xf>
    <xf numFmtId="0" fontId="28" fillId="41" borderId="37" xfId="244" applyBorder="1">
      <alignment horizontal="left" vertical="top"/>
    </xf>
    <xf numFmtId="0" fontId="28" fillId="41" borderId="16" xfId="244" applyBorder="1">
      <alignment horizontal="left" vertical="top"/>
    </xf>
    <xf numFmtId="0" fontId="28" fillId="41" borderId="17" xfId="244" applyBorder="1">
      <alignment horizontal="left" vertical="top"/>
    </xf>
    <xf numFmtId="0" fontId="29" fillId="42" borderId="16" xfId="245" applyBorder="1">
      <alignment horizontal="left" vertical="top"/>
    </xf>
    <xf numFmtId="0" fontId="28" fillId="41" borderId="12" xfId="244" applyBorder="1">
      <alignment horizontal="left" vertical="top"/>
    </xf>
    <xf numFmtId="0" fontId="28" fillId="41" borderId="15" xfId="244" applyBorder="1">
      <alignment horizontal="left" vertical="top"/>
    </xf>
    <xf numFmtId="0" fontId="28" fillId="41" borderId="38" xfId="244" applyBorder="1">
      <alignment horizontal="left" vertical="top"/>
    </xf>
    <xf numFmtId="0" fontId="28" fillId="41" borderId="18" xfId="244" applyBorder="1">
      <alignment horizontal="left" vertical="top"/>
    </xf>
    <xf numFmtId="0" fontId="29" fillId="44" borderId="13" xfId="246" applyBorder="1">
      <alignment horizontal="left" vertical="top"/>
    </xf>
    <xf numFmtId="0" fontId="29" fillId="44" borderId="17" xfId="246" applyBorder="1">
      <alignment horizontal="left" vertical="top"/>
    </xf>
    <xf numFmtId="0" fontId="29" fillId="42" borderId="15" xfId="245" applyBorder="1">
      <alignment horizontal="left" vertical="top"/>
    </xf>
    <xf numFmtId="3" fontId="28" fillId="40" borderId="26" xfId="247" applyNumberFormat="1" applyBorder="1">
      <alignment horizontal="right" vertical="top"/>
    </xf>
    <xf numFmtId="17" fontId="44" fillId="0" borderId="0" xfId="0" applyNumberFormat="1" applyFont="1"/>
    <xf numFmtId="0" fontId="43" fillId="0" borderId="35" xfId="0" applyFont="1" applyFill="1" applyBorder="1" applyAlignment="1">
      <alignment horizontal="left"/>
    </xf>
    <xf numFmtId="0" fontId="38" fillId="0" borderId="35" xfId="0" applyFont="1" applyFill="1" applyBorder="1" applyAlignment="1">
      <alignment horizontal="left"/>
    </xf>
    <xf numFmtId="0" fontId="93" fillId="0" borderId="0" xfId="0" applyFont="1"/>
    <xf numFmtId="0" fontId="3" fillId="0" borderId="28" xfId="0" applyFont="1" applyFill="1" applyBorder="1" applyAlignment="1">
      <alignment wrapText="1"/>
    </xf>
    <xf numFmtId="167" fontId="3" fillId="0" borderId="29" xfId="3" applyNumberFormat="1" applyFont="1" applyFill="1" applyBorder="1" applyAlignment="1">
      <alignment vertical="center"/>
    </xf>
    <xf numFmtId="0" fontId="0" fillId="0" borderId="29" xfId="0" applyFont="1" applyFill="1" applyBorder="1"/>
    <xf numFmtId="3" fontId="0" fillId="0" borderId="29" xfId="0" applyNumberFormat="1" applyFont="1" applyFill="1" applyBorder="1" applyAlignment="1">
      <alignment vertical="center"/>
    </xf>
    <xf numFmtId="166" fontId="31" fillId="0" borderId="30" xfId="0" applyNumberFormat="1" applyFont="1" applyFill="1" applyBorder="1" applyAlignment="1">
      <alignment vertical="center"/>
    </xf>
    <xf numFmtId="0" fontId="40" fillId="0" borderId="34" xfId="0" applyFont="1" applyFill="1" applyBorder="1"/>
    <xf numFmtId="167" fontId="40" fillId="0" borderId="0" xfId="3" applyNumberFormat="1" applyFont="1" applyFill="1" applyBorder="1" applyAlignment="1">
      <alignment vertical="center"/>
    </xf>
    <xf numFmtId="9" fontId="40" fillId="0" borderId="0" xfId="1" applyNumberFormat="1" applyFont="1" applyFill="1" applyBorder="1"/>
    <xf numFmtId="9" fontId="40" fillId="0" borderId="35" xfId="1" applyNumberFormat="1" applyFont="1" applyFill="1" applyBorder="1"/>
    <xf numFmtId="0" fontId="39" fillId="0" borderId="34" xfId="0" applyFont="1" applyFill="1" applyBorder="1"/>
    <xf numFmtId="167" fontId="39" fillId="0" borderId="0" xfId="3" applyNumberFormat="1" applyFont="1" applyFill="1" applyBorder="1" applyAlignment="1">
      <alignment vertical="center"/>
    </xf>
    <xf numFmtId="165" fontId="39" fillId="0" borderId="0" xfId="1" applyNumberFormat="1" applyFont="1" applyFill="1" applyBorder="1"/>
    <xf numFmtId="165" fontId="39" fillId="0" borderId="35" xfId="1" applyNumberFormat="1" applyFont="1" applyFill="1" applyBorder="1"/>
    <xf numFmtId="0" fontId="39" fillId="0" borderId="34" xfId="0" applyFont="1" applyFill="1" applyBorder="1" applyAlignment="1">
      <alignment vertical="center" wrapText="1"/>
    </xf>
    <xf numFmtId="0" fontId="39" fillId="0" borderId="34" xfId="0" applyFont="1" applyFill="1" applyBorder="1" applyAlignment="1">
      <alignment wrapText="1"/>
    </xf>
    <xf numFmtId="165" fontId="39" fillId="0" borderId="0" xfId="1" applyNumberFormat="1" applyFont="1" applyFill="1" applyBorder="1" applyAlignment="1">
      <alignment vertical="center"/>
    </xf>
    <xf numFmtId="165" fontId="39" fillId="0" borderId="35" xfId="1" applyNumberFormat="1" applyFont="1" applyFill="1" applyBorder="1" applyAlignment="1">
      <alignment vertical="center"/>
    </xf>
    <xf numFmtId="165" fontId="0" fillId="0" borderId="0" xfId="0" applyNumberFormat="1" applyFont="1" applyBorder="1"/>
    <xf numFmtId="165" fontId="0" fillId="0" borderId="0" xfId="0" applyNumberFormat="1" applyFont="1" applyBorder="1" applyAlignment="1">
      <alignment vertical="center"/>
    </xf>
    <xf numFmtId="165" fontId="1" fillId="0" borderId="10" xfId="1" applyNumberFormat="1" applyFont="1" applyBorder="1"/>
    <xf numFmtId="17" fontId="0" fillId="0" borderId="0" xfId="0" applyNumberFormat="1" applyBorder="1"/>
    <xf numFmtId="165" fontId="1" fillId="0" borderId="0" xfId="1" applyNumberFormat="1" applyFont="1" applyBorder="1"/>
    <xf numFmtId="17" fontId="0" fillId="0" borderId="10" xfId="0" applyNumberFormat="1" applyBorder="1"/>
    <xf numFmtId="0" fontId="28" fillId="40" borderId="0" xfId="391">
      <alignment horizontal="left" vertical="center"/>
    </xf>
    <xf numFmtId="0" fontId="28" fillId="41" borderId="36" xfId="392" applyBorder="1">
      <alignment horizontal="left" vertical="top"/>
    </xf>
    <xf numFmtId="0" fontId="28" fillId="41" borderId="14" xfId="392" applyBorder="1">
      <alignment horizontal="left" vertical="top"/>
    </xf>
    <xf numFmtId="0" fontId="28" fillId="41" borderId="17" xfId="392" applyBorder="1">
      <alignment horizontal="left" vertical="top"/>
    </xf>
    <xf numFmtId="0" fontId="28" fillId="41" borderId="38" xfId="392" applyBorder="1">
      <alignment horizontal="left" vertical="top"/>
    </xf>
    <xf numFmtId="0" fontId="41" fillId="41" borderId="41" xfId="393" applyBorder="1">
      <alignment horizontal="left" vertical="top"/>
    </xf>
    <xf numFmtId="0" fontId="41" fillId="41" borderId="45" xfId="393" applyBorder="1">
      <alignment horizontal="left" vertical="top"/>
    </xf>
    <xf numFmtId="0" fontId="28" fillId="41" borderId="46" xfId="392" applyBorder="1">
      <alignment horizontal="left" vertical="top"/>
    </xf>
    <xf numFmtId="0" fontId="41" fillId="41" borderId="48" xfId="393" applyBorder="1">
      <alignment horizontal="left" vertical="top"/>
    </xf>
    <xf numFmtId="3" fontId="28" fillId="40" borderId="39" xfId="394" applyNumberFormat="1" applyBorder="1">
      <alignment horizontal="right" vertical="top"/>
    </xf>
    <xf numFmtId="3" fontId="28" fillId="40" borderId="40" xfId="394" applyNumberFormat="1" applyBorder="1">
      <alignment horizontal="right" vertical="top"/>
    </xf>
    <xf numFmtId="3" fontId="28" fillId="40" borderId="43" xfId="394" applyNumberFormat="1" applyBorder="1">
      <alignment horizontal="right" vertical="top"/>
    </xf>
    <xf numFmtId="3" fontId="28" fillId="40" borderId="44" xfId="394" applyNumberFormat="1" applyBorder="1">
      <alignment horizontal="right" vertical="top"/>
    </xf>
    <xf numFmtId="171" fontId="28" fillId="40" borderId="43" xfId="394" applyNumberFormat="1" applyBorder="1">
      <alignment horizontal="right" vertical="top"/>
    </xf>
    <xf numFmtId="171" fontId="28" fillId="40" borderId="44" xfId="394" applyNumberFormat="1" applyBorder="1">
      <alignment horizontal="right" vertical="top"/>
    </xf>
    <xf numFmtId="3" fontId="28" fillId="40" borderId="47" xfId="394" applyNumberFormat="1" applyBorder="1">
      <alignment horizontal="right" vertical="top"/>
    </xf>
    <xf numFmtId="172" fontId="28" fillId="40" borderId="47" xfId="394" applyNumberFormat="1" applyBorder="1">
      <alignment horizontal="right" vertical="top"/>
    </xf>
    <xf numFmtId="172" fontId="28" fillId="40" borderId="44" xfId="394" applyNumberFormat="1" applyBorder="1">
      <alignment horizontal="right" vertical="top"/>
    </xf>
    <xf numFmtId="172" fontId="28" fillId="40" borderId="42" xfId="394" applyNumberFormat="1" applyBorder="1">
      <alignment horizontal="right" vertical="top"/>
    </xf>
    <xf numFmtId="172" fontId="28" fillId="40" borderId="20" xfId="394" applyNumberFormat="1" applyBorder="1">
      <alignment horizontal="right" vertical="top"/>
    </xf>
    <xf numFmtId="0" fontId="28" fillId="41" borderId="17" xfId="396" applyBorder="1">
      <alignment horizontal="left" vertical="top"/>
    </xf>
    <xf numFmtId="0" fontId="29" fillId="40" borderId="23" xfId="395" applyBorder="1">
      <alignment horizontal="center" vertical="top"/>
    </xf>
    <xf numFmtId="0" fontId="28" fillId="41" borderId="15" xfId="396" applyBorder="1">
      <alignment horizontal="left" vertical="top"/>
    </xf>
    <xf numFmtId="0" fontId="28" fillId="41" borderId="24" xfId="396" applyBorder="1">
      <alignment horizontal="left" vertical="top"/>
    </xf>
    <xf numFmtId="0" fontId="28" fillId="41" borderId="18" xfId="396" applyBorder="1">
      <alignment horizontal="left" vertical="top"/>
    </xf>
    <xf numFmtId="0" fontId="28" fillId="41" borderId="25" xfId="396" applyBorder="1">
      <alignment horizontal="left" vertical="top"/>
    </xf>
    <xf numFmtId="0" fontId="29" fillId="42" borderId="18" xfId="397" applyBorder="1">
      <alignment horizontal="left" vertical="top"/>
    </xf>
    <xf numFmtId="3" fontId="28" fillId="40" borderId="26" xfId="398" applyNumberFormat="1" applyBorder="1">
      <alignment horizontal="right" vertical="top"/>
    </xf>
    <xf numFmtId="3" fontId="28" fillId="40" borderId="19" xfId="398" applyNumberFormat="1" applyBorder="1">
      <alignment horizontal="right" vertical="top"/>
    </xf>
    <xf numFmtId="3" fontId="28" fillId="40" borderId="21" xfId="398" applyNumberFormat="1" applyBorder="1">
      <alignment horizontal="right" vertical="top"/>
    </xf>
    <xf numFmtId="3" fontId="29" fillId="42" borderId="49" xfId="399" applyNumberFormat="1" applyBorder="1">
      <alignment horizontal="right" vertical="top"/>
    </xf>
    <xf numFmtId="3" fontId="28" fillId="40" borderId="51" xfId="398" applyNumberFormat="1" applyBorder="1">
      <alignment horizontal="right" vertical="top"/>
    </xf>
    <xf numFmtId="3" fontId="28" fillId="40" borderId="40" xfId="398" applyNumberFormat="1" applyBorder="1">
      <alignment horizontal="right" vertical="top"/>
    </xf>
    <xf numFmtId="3" fontId="28" fillId="40" borderId="27" xfId="398" applyNumberFormat="1" applyBorder="1">
      <alignment horizontal="right" vertical="top"/>
    </xf>
    <xf numFmtId="3" fontId="28" fillId="40" borderId="20" xfId="398" applyNumberFormat="1" applyBorder="1">
      <alignment horizontal="right" vertical="top"/>
    </xf>
    <xf numFmtId="3" fontId="28" fillId="40" borderId="22" xfId="398" applyNumberFormat="1" applyBorder="1">
      <alignment horizontal="right" vertical="top"/>
    </xf>
    <xf numFmtId="3" fontId="29" fillId="42" borderId="52" xfId="399" applyNumberFormat="1" applyBorder="1">
      <alignment horizontal="right" vertical="top"/>
    </xf>
    <xf numFmtId="3" fontId="28" fillId="40" borderId="54" xfId="398" applyNumberFormat="1" applyBorder="1">
      <alignment horizontal="right" vertical="top"/>
    </xf>
    <xf numFmtId="3" fontId="28" fillId="40" borderId="44" xfId="398" applyNumberFormat="1" applyBorder="1">
      <alignment horizontal="right" vertical="top"/>
    </xf>
    <xf numFmtId="172" fontId="28" fillId="40" borderId="27" xfId="398" applyNumberFormat="1" applyBorder="1">
      <alignment horizontal="right" vertical="top"/>
    </xf>
    <xf numFmtId="172" fontId="28" fillId="40" borderId="20" xfId="398" applyNumberFormat="1" applyBorder="1">
      <alignment horizontal="right" vertical="top"/>
    </xf>
    <xf numFmtId="172" fontId="28" fillId="40" borderId="22" xfId="398" applyNumberFormat="1" applyBorder="1">
      <alignment horizontal="right" vertical="top"/>
    </xf>
    <xf numFmtId="172" fontId="29" fillId="42" borderId="52" xfId="399" applyNumberFormat="1" applyBorder="1">
      <alignment horizontal="right" vertical="top"/>
    </xf>
    <xf numFmtId="172" fontId="28" fillId="40" borderId="53" xfId="398" applyNumberFormat="1" applyBorder="1">
      <alignment horizontal="right" vertical="top"/>
    </xf>
    <xf numFmtId="0" fontId="28" fillId="41" borderId="17" xfId="401" applyBorder="1">
      <alignment horizontal="left" vertical="top"/>
    </xf>
    <xf numFmtId="0" fontId="29" fillId="40" borderId="23" xfId="400" applyBorder="1">
      <alignment horizontal="center" vertical="top"/>
    </xf>
    <xf numFmtId="0" fontId="28" fillId="41" borderId="15" xfId="401" applyBorder="1">
      <alignment horizontal="left" vertical="top"/>
    </xf>
    <xf numFmtId="0" fontId="28" fillId="41" borderId="24" xfId="401" applyBorder="1">
      <alignment horizontal="left" vertical="top"/>
    </xf>
    <xf numFmtId="0" fontId="28" fillId="41" borderId="18" xfId="401" applyBorder="1">
      <alignment horizontal="left" vertical="top"/>
    </xf>
    <xf numFmtId="0" fontId="28" fillId="41" borderId="25" xfId="401" applyBorder="1">
      <alignment horizontal="left" vertical="top"/>
    </xf>
    <xf numFmtId="0" fontId="29" fillId="42" borderId="18" xfId="402" applyBorder="1">
      <alignment horizontal="left" vertical="top"/>
    </xf>
    <xf numFmtId="3" fontId="28" fillId="40" borderId="26" xfId="403" applyNumberFormat="1" applyBorder="1">
      <alignment horizontal="right" vertical="top"/>
    </xf>
    <xf numFmtId="3" fontId="28" fillId="40" borderId="19" xfId="403" applyNumberFormat="1" applyBorder="1">
      <alignment horizontal="right" vertical="top"/>
    </xf>
    <xf numFmtId="3" fontId="28" fillId="40" borderId="21" xfId="403" applyNumberFormat="1" applyBorder="1">
      <alignment horizontal="right" vertical="top"/>
    </xf>
    <xf numFmtId="3" fontId="29" fillId="42" borderId="49" xfId="404" applyNumberFormat="1" applyBorder="1">
      <alignment horizontal="right" vertical="top"/>
    </xf>
    <xf numFmtId="3" fontId="28" fillId="40" borderId="51" xfId="403" applyNumberFormat="1" applyBorder="1">
      <alignment horizontal="right" vertical="top"/>
    </xf>
    <xf numFmtId="3" fontId="28" fillId="40" borderId="40" xfId="403" applyNumberFormat="1" applyBorder="1">
      <alignment horizontal="right" vertical="top"/>
    </xf>
    <xf numFmtId="3" fontId="28" fillId="40" borderId="27" xfId="403" applyNumberFormat="1" applyBorder="1">
      <alignment horizontal="right" vertical="top"/>
    </xf>
    <xf numFmtId="3" fontId="28" fillId="40" borderId="20" xfId="403" applyNumberFormat="1" applyBorder="1">
      <alignment horizontal="right" vertical="top"/>
    </xf>
    <xf numFmtId="3" fontId="28" fillId="40" borderId="22" xfId="403" applyNumberFormat="1" applyBorder="1">
      <alignment horizontal="right" vertical="top"/>
    </xf>
    <xf numFmtId="3" fontId="29" fillId="42" borderId="52" xfId="404" applyNumberFormat="1" applyBorder="1">
      <alignment horizontal="right" vertical="top"/>
    </xf>
    <xf numFmtId="3" fontId="28" fillId="40" borderId="54" xfId="403" applyNumberFormat="1" applyBorder="1">
      <alignment horizontal="right" vertical="top"/>
    </xf>
    <xf numFmtId="3" fontId="28" fillId="40" borderId="44" xfId="403" applyNumberFormat="1" applyBorder="1">
      <alignment horizontal="right" vertical="top"/>
    </xf>
    <xf numFmtId="172" fontId="28" fillId="40" borderId="27" xfId="403" applyNumberFormat="1" applyBorder="1">
      <alignment horizontal="right" vertical="top"/>
    </xf>
    <xf numFmtId="172" fontId="28" fillId="40" borderId="20" xfId="403" applyNumberFormat="1" applyBorder="1">
      <alignment horizontal="right" vertical="top"/>
    </xf>
    <xf numFmtId="172" fontId="28" fillId="40" borderId="22" xfId="403" applyNumberFormat="1" applyBorder="1">
      <alignment horizontal="right" vertical="top"/>
    </xf>
    <xf numFmtId="172" fontId="29" fillId="42" borderId="52" xfId="404" applyNumberFormat="1" applyBorder="1">
      <alignment horizontal="right" vertical="top"/>
    </xf>
    <xf numFmtId="172" fontId="28" fillId="40" borderId="53" xfId="403" applyNumberFormat="1" applyBorder="1">
      <alignment horizontal="right" vertical="top"/>
    </xf>
    <xf numFmtId="0" fontId="29" fillId="40" borderId="11" xfId="405" applyBorder="1">
      <alignment horizontal="center" vertical="top"/>
    </xf>
    <xf numFmtId="0" fontId="28" fillId="41" borderId="37" xfId="406" applyBorder="1">
      <alignment horizontal="left" vertical="top"/>
    </xf>
    <xf numFmtId="0" fontId="28" fillId="41" borderId="16" xfId="406" applyBorder="1">
      <alignment horizontal="left" vertical="top"/>
    </xf>
    <xf numFmtId="0" fontId="28" fillId="41" borderId="17" xfId="406" applyBorder="1">
      <alignment horizontal="left" vertical="top"/>
    </xf>
    <xf numFmtId="0" fontId="29" fillId="42" borderId="16" xfId="407" applyBorder="1">
      <alignment horizontal="left" vertical="top"/>
    </xf>
    <xf numFmtId="0" fontId="28" fillId="41" borderId="12" xfId="406" applyBorder="1">
      <alignment horizontal="left" vertical="top"/>
    </xf>
    <xf numFmtId="0" fontId="28" fillId="41" borderId="15" xfId="406" applyBorder="1">
      <alignment horizontal="left" vertical="top"/>
    </xf>
    <xf numFmtId="0" fontId="28" fillId="41" borderId="18" xfId="406" applyBorder="1">
      <alignment horizontal="left" vertical="top"/>
    </xf>
    <xf numFmtId="0" fontId="28" fillId="41" borderId="38" xfId="406" applyBorder="1">
      <alignment horizontal="left" vertical="top"/>
    </xf>
    <xf numFmtId="0" fontId="29" fillId="44" borderId="17" xfId="408" applyBorder="1">
      <alignment horizontal="left" vertical="top"/>
    </xf>
    <xf numFmtId="0" fontId="29" fillId="44" borderId="13" xfId="408" applyBorder="1">
      <alignment horizontal="left" vertical="top"/>
    </xf>
    <xf numFmtId="0" fontId="29" fillId="42" borderId="15" xfId="407" applyBorder="1">
      <alignment horizontal="left" vertical="top"/>
    </xf>
    <xf numFmtId="3" fontId="28" fillId="40" borderId="26" xfId="409" applyNumberFormat="1" applyBorder="1">
      <alignment horizontal="right" vertical="top"/>
    </xf>
    <xf numFmtId="3" fontId="28" fillId="40" borderId="19" xfId="409" applyNumberFormat="1" applyBorder="1">
      <alignment horizontal="right" vertical="top"/>
    </xf>
    <xf numFmtId="3" fontId="29" fillId="44" borderId="57" xfId="411" applyNumberFormat="1" applyBorder="1">
      <alignment horizontal="right" vertical="top"/>
    </xf>
    <xf numFmtId="3" fontId="28" fillId="40" borderId="50" xfId="409" applyNumberFormat="1" applyBorder="1">
      <alignment horizontal="right" vertical="top"/>
    </xf>
    <xf numFmtId="3" fontId="29" fillId="44" borderId="55" xfId="411" applyNumberFormat="1" applyBorder="1">
      <alignment horizontal="right" vertical="top"/>
    </xf>
    <xf numFmtId="3" fontId="29" fillId="44" borderId="59" xfId="411" applyNumberFormat="1" applyBorder="1">
      <alignment horizontal="right" vertical="top"/>
    </xf>
    <xf numFmtId="3" fontId="29" fillId="44" borderId="61" xfId="411" applyNumberFormat="1" applyBorder="1">
      <alignment horizontal="right" vertical="top"/>
    </xf>
    <xf numFmtId="3" fontId="29" fillId="42" borderId="62" xfId="410" applyNumberFormat="1" applyBorder="1">
      <alignment horizontal="right" vertical="top"/>
    </xf>
    <xf numFmtId="3" fontId="28" fillId="40" borderId="47" xfId="409" applyNumberFormat="1" applyBorder="1">
      <alignment horizontal="right" vertical="top"/>
    </xf>
    <xf numFmtId="3" fontId="28" fillId="40" borderId="44" xfId="409" applyNumberFormat="1" applyBorder="1">
      <alignment horizontal="right" vertical="top"/>
    </xf>
    <xf numFmtId="3" fontId="29" fillId="44" borderId="58" xfId="411" applyNumberFormat="1" applyBorder="1">
      <alignment horizontal="right" vertical="top"/>
    </xf>
    <xf numFmtId="3" fontId="28" fillId="40" borderId="54" xfId="409" applyNumberFormat="1" applyBorder="1">
      <alignment horizontal="right" vertical="top"/>
    </xf>
    <xf numFmtId="3" fontId="29" fillId="44" borderId="56" xfId="411" applyNumberFormat="1" applyBorder="1">
      <alignment horizontal="right" vertical="top"/>
    </xf>
    <xf numFmtId="3" fontId="29" fillId="44" borderId="60" xfId="411" applyNumberFormat="1" applyBorder="1">
      <alignment horizontal="right" vertical="top"/>
    </xf>
    <xf numFmtId="3" fontId="29" fillId="44" borderId="63" xfId="411" applyNumberFormat="1" applyBorder="1">
      <alignment horizontal="right" vertical="top"/>
    </xf>
    <xf numFmtId="3" fontId="29" fillId="42" borderId="64" xfId="410" applyNumberFormat="1" applyBorder="1">
      <alignment horizontal="right" vertical="top"/>
    </xf>
    <xf numFmtId="3" fontId="29" fillId="42" borderId="65" xfId="410" applyNumberFormat="1" applyBorder="1">
      <alignment horizontal="right" vertical="top"/>
    </xf>
    <xf numFmtId="3" fontId="29" fillId="42" borderId="66" xfId="410" applyNumberFormat="1" applyBorder="1">
      <alignment horizontal="right" vertical="top"/>
    </xf>
    <xf numFmtId="3" fontId="29" fillId="42" borderId="60" xfId="410" applyNumberFormat="1" applyBorder="1">
      <alignment horizontal="right" vertical="top"/>
    </xf>
    <xf numFmtId="0" fontId="94" fillId="0" borderId="0" xfId="0" applyFont="1" applyBorder="1"/>
    <xf numFmtId="0" fontId="0" fillId="0" borderId="87" xfId="0" applyBorder="1"/>
    <xf numFmtId="17" fontId="0" fillId="0" borderId="87" xfId="0" applyNumberFormat="1" applyBorder="1"/>
    <xf numFmtId="165" fontId="1" fillId="0" borderId="87" xfId="1" applyNumberFormat="1" applyFont="1" applyBorder="1"/>
    <xf numFmtId="165" fontId="1" fillId="0" borderId="87" xfId="1" applyNumberFormat="1" applyFont="1" applyFill="1" applyBorder="1"/>
    <xf numFmtId="0" fontId="36" fillId="0" borderId="0" xfId="0" applyFont="1" applyBorder="1" applyAlignment="1">
      <alignment horizontal="center" wrapText="1"/>
    </xf>
    <xf numFmtId="0" fontId="39" fillId="0" borderId="0" xfId="0" applyFont="1" applyBorder="1" applyAlignment="1">
      <alignment horizontal="left" wrapText="1"/>
    </xf>
    <xf numFmtId="0" fontId="39" fillId="0" borderId="0" xfId="0" applyFont="1" applyFill="1" applyBorder="1" applyAlignment="1">
      <alignment horizontal="left" wrapText="1"/>
    </xf>
    <xf numFmtId="0" fontId="37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38" fillId="0" borderId="0" xfId="0" applyFont="1" applyFill="1" applyBorder="1" applyAlignment="1">
      <alignment horizontal="center"/>
    </xf>
  </cellXfs>
  <cellStyles count="412">
    <cellStyle name="_Rid_1_S34" xfId="75" xr:uid="{00000000-0005-0000-0000-000000000000}"/>
    <cellStyle name="_Rid_1_S36" xfId="77" xr:uid="{00000000-0005-0000-0000-000001000000}"/>
    <cellStyle name="_Rid_1_S38" xfId="76" xr:uid="{00000000-0005-0000-0000-000002000000}"/>
    <cellStyle name="_Rid_1_S43_S42" xfId="78" xr:uid="{00000000-0005-0000-0000-000003000000}"/>
    <cellStyle name="_Rid_1_S45_S44" xfId="79" xr:uid="{00000000-0005-0000-0000-000004000000}"/>
    <cellStyle name="_Rid_121_S23" xfId="235" xr:uid="{00000000-0005-0000-0000-000005000000}"/>
    <cellStyle name="_Rid_121_S26" xfId="234" xr:uid="{00000000-0005-0000-0000-000006000000}"/>
    <cellStyle name="_Rid_121_S27" xfId="233" xr:uid="{00000000-0005-0000-0000-000007000000}"/>
    <cellStyle name="_Rid_121_S38_S37" xfId="230" xr:uid="{00000000-0005-0000-0000-000008000000}"/>
    <cellStyle name="_Rid_122_S21" xfId="232" xr:uid="{00000000-0005-0000-0000-000009000000}"/>
    <cellStyle name="_Rid_122_S22" xfId="231" xr:uid="{00000000-0005-0000-0000-00000A000000}"/>
    <cellStyle name="_Rid_122_S27_S26" xfId="237" xr:uid="{00000000-0005-0000-0000-00000B000000}"/>
    <cellStyle name="_Rid_122_S35" xfId="229" xr:uid="{00000000-0005-0000-0000-00000C000000}"/>
    <cellStyle name="_Rid_122_S37_S36" xfId="236" xr:uid="{00000000-0005-0000-0000-00000D000000}"/>
    <cellStyle name="_Rid_123_S26" xfId="238" xr:uid="{00000000-0005-0000-0000-00000E000000}"/>
    <cellStyle name="_Rid_123_S27" xfId="239" xr:uid="{00000000-0005-0000-0000-00000F000000}"/>
    <cellStyle name="_Rid_123_S32_S31" xfId="241" xr:uid="{00000000-0005-0000-0000-000010000000}"/>
    <cellStyle name="_Rid_123_S40" xfId="240" xr:uid="{00000000-0005-0000-0000-000011000000}"/>
    <cellStyle name="_Rid_123_S42_S41" xfId="242" xr:uid="{00000000-0005-0000-0000-000012000000}"/>
    <cellStyle name="_Rid_124_S17" xfId="243" xr:uid="{00000000-0005-0000-0000-000013000000}"/>
    <cellStyle name="_Rid_124_S18" xfId="244" xr:uid="{00000000-0005-0000-0000-000014000000}"/>
    <cellStyle name="_Rid_124_S19" xfId="245" xr:uid="{00000000-0005-0000-0000-000015000000}"/>
    <cellStyle name="_Rid_124_S26_S25" xfId="247" xr:uid="{00000000-0005-0000-0000-000016000000}"/>
    <cellStyle name="_Rid_124_S28_S27" xfId="248" xr:uid="{00000000-0005-0000-0000-000017000000}"/>
    <cellStyle name="_Rid_124_S31" xfId="246" xr:uid="{00000000-0005-0000-0000-000018000000}"/>
    <cellStyle name="_Rid_124_S33_S32" xfId="249" xr:uid="{00000000-0005-0000-0000-000019000000}"/>
    <cellStyle name="_Rid_148_S23" xfId="391" xr:uid="{AFC46D2D-8AD2-44AB-9120-E376CFF36563}"/>
    <cellStyle name="_Rid_148_S26" xfId="392" xr:uid="{20386899-9F18-4EE7-8D9F-50A43A098310}"/>
    <cellStyle name="_Rid_148_S27" xfId="393" xr:uid="{34EBDF37-F685-4774-B10A-651CBB07F53B}"/>
    <cellStyle name="_Rid_148_S38_S37" xfId="394" xr:uid="{E890ECA3-C9F8-4FDB-B808-1952DCE3D499}"/>
    <cellStyle name="_Rid_149_S21" xfId="395" xr:uid="{B4AE5C78-0369-441D-B3B9-37684AA20901}"/>
    <cellStyle name="_Rid_149_S22" xfId="396" xr:uid="{1C4BC71C-744D-4E19-B3F3-87F8ECB92053}"/>
    <cellStyle name="_Rid_149_S27_S26" xfId="398" xr:uid="{B124C374-A972-4C6C-97E3-09669F86C4BD}"/>
    <cellStyle name="_Rid_149_S35" xfId="397" xr:uid="{0B96EB3A-9B9E-4832-90B5-7F85ED502428}"/>
    <cellStyle name="_Rid_149_S37_S36" xfId="399" xr:uid="{25329AB0-0AC2-4AA5-B7E3-D1E67A21435A}"/>
    <cellStyle name="_Rid_15_S27" xfId="109" xr:uid="{00000000-0005-0000-0000-00001A000000}"/>
    <cellStyle name="_Rid_15_S28" xfId="110" xr:uid="{00000000-0005-0000-0000-00001B000000}"/>
    <cellStyle name="_Rid_15_S29" xfId="111" xr:uid="{00000000-0005-0000-0000-00001C000000}"/>
    <cellStyle name="_Rid_15_S34_S33" xfId="112" xr:uid="{00000000-0005-0000-0000-00001D000000}"/>
    <cellStyle name="_Rid_15_S36_S35" xfId="113" xr:uid="{00000000-0005-0000-0000-00001E000000}"/>
    <cellStyle name="_Rid_150_S26" xfId="400" xr:uid="{8E61839C-68F3-416A-918E-22B2546197FC}"/>
    <cellStyle name="_Rid_150_S27" xfId="401" xr:uid="{B748CD65-FCDC-4297-A51A-659D85DA53B8}"/>
    <cellStyle name="_Rid_150_S32_S31" xfId="403" xr:uid="{774733D5-3DC8-441D-88AF-BFA274EB65B3}"/>
    <cellStyle name="_Rid_150_S40" xfId="402" xr:uid="{90574D0D-A551-4256-AD54-B1BE5DE2F42C}"/>
    <cellStyle name="_Rid_150_S42_S41" xfId="404" xr:uid="{998839FC-118E-4E59-9FD0-5DE32B89EA18}"/>
    <cellStyle name="_Rid_151_S17" xfId="405" xr:uid="{2D2C5501-C892-421A-92C2-C6D556216CBF}"/>
    <cellStyle name="_Rid_151_S18" xfId="406" xr:uid="{59FAE9B8-5E2A-49CE-A42E-DE2D5BE37524}"/>
    <cellStyle name="_Rid_151_S19" xfId="407" xr:uid="{CB85B3FD-98FC-4598-9852-7385E3E7C208}"/>
    <cellStyle name="_Rid_151_S26_S25" xfId="409" xr:uid="{04452A14-CE0F-4FF1-8098-9CD432032305}"/>
    <cellStyle name="_Rid_151_S28_S27" xfId="410" xr:uid="{989071CC-8721-4822-B7B6-CE6484B5CF58}"/>
    <cellStyle name="_Rid_151_S31" xfId="408" xr:uid="{579A3F8F-4ABF-4AF6-A265-BA1E870BF721}"/>
    <cellStyle name="_Rid_151_S33_S32" xfId="411" xr:uid="{559861A3-76E3-4BFB-A76C-7A5F59F3AD76}"/>
    <cellStyle name="_Rid_2_S32" xfId="80" xr:uid="{00000000-0005-0000-0000-00001F000000}"/>
    <cellStyle name="_Rid_2_S33" xfId="81" xr:uid="{00000000-0005-0000-0000-000020000000}"/>
    <cellStyle name="_Rid_2_S34" xfId="82" xr:uid="{00000000-0005-0000-0000-000021000000}"/>
    <cellStyle name="_Rid_2_S39_S38" xfId="83" xr:uid="{00000000-0005-0000-0000-000022000000}"/>
    <cellStyle name="_Rid_2_S41_S40" xfId="84" xr:uid="{00000000-0005-0000-0000-000023000000}"/>
    <cellStyle name="_Rid_24_S44" xfId="114" xr:uid="{00000000-0005-0000-0000-000024000000}"/>
    <cellStyle name="_Rid_24_S46" xfId="116" xr:uid="{00000000-0005-0000-0000-000025000000}"/>
    <cellStyle name="_Rid_24_S48" xfId="115" xr:uid="{00000000-0005-0000-0000-000026000000}"/>
    <cellStyle name="_Rid_24_S53_S52" xfId="117" xr:uid="{00000000-0005-0000-0000-000027000000}"/>
    <cellStyle name="_Rid_24_S55_S54" xfId="118" xr:uid="{00000000-0005-0000-0000-000028000000}"/>
    <cellStyle name="_Rid_3_S27" xfId="85" xr:uid="{00000000-0005-0000-0000-000029000000}"/>
    <cellStyle name="_Rid_3_S28" xfId="86" xr:uid="{00000000-0005-0000-0000-00002A000000}"/>
    <cellStyle name="_Rid_3_S29" xfId="87" xr:uid="{00000000-0005-0000-0000-00002B000000}"/>
    <cellStyle name="_Rid_3_S34_S33" xfId="88" xr:uid="{00000000-0005-0000-0000-00002C000000}"/>
    <cellStyle name="_Rid_3_S36_S35" xfId="89" xr:uid="{00000000-0005-0000-0000-00002D000000}"/>
    <cellStyle name="_Rid_34_S34" xfId="119" xr:uid="{00000000-0005-0000-0000-00002E000000}"/>
    <cellStyle name="_Rid_34_S36" xfId="121" xr:uid="{00000000-0005-0000-0000-00002F000000}"/>
    <cellStyle name="_Rid_34_S38" xfId="120" xr:uid="{00000000-0005-0000-0000-000030000000}"/>
    <cellStyle name="_Rid_34_S43_S42" xfId="122" xr:uid="{00000000-0005-0000-0000-000031000000}"/>
    <cellStyle name="_Rid_34_S45_S44" xfId="123" xr:uid="{00000000-0005-0000-0000-000032000000}"/>
    <cellStyle name="_Rid_4_S29" xfId="90" xr:uid="{00000000-0005-0000-0000-000033000000}"/>
    <cellStyle name="_Rid_4_S31" xfId="92" xr:uid="{00000000-0005-0000-0000-000034000000}"/>
    <cellStyle name="_Rid_4_S33" xfId="91" xr:uid="{00000000-0005-0000-0000-000035000000}"/>
    <cellStyle name="_Rid_4_S38_S37" xfId="93" xr:uid="{00000000-0005-0000-0000-000036000000}"/>
    <cellStyle name="_Rid_4_S40_S39" xfId="94" xr:uid="{00000000-0005-0000-0000-000037000000}"/>
    <cellStyle name="_Rid_48_S34" xfId="124" xr:uid="{00000000-0005-0000-0000-000038000000}"/>
    <cellStyle name="_Rid_48_S36" xfId="126" xr:uid="{00000000-0005-0000-0000-000039000000}"/>
    <cellStyle name="_Rid_48_S38" xfId="125" xr:uid="{00000000-0005-0000-0000-00003A000000}"/>
    <cellStyle name="_Rid_48_S43_S42" xfId="127" xr:uid="{00000000-0005-0000-0000-00003B000000}"/>
    <cellStyle name="_Rid_48_S45_S44" xfId="128" xr:uid="{00000000-0005-0000-0000-00003C000000}"/>
    <cellStyle name="_Rid_49_S32" xfId="129" xr:uid="{00000000-0005-0000-0000-00003D000000}"/>
    <cellStyle name="_Rid_49_S33" xfId="130" xr:uid="{00000000-0005-0000-0000-00003E000000}"/>
    <cellStyle name="_Rid_49_S34" xfId="131" xr:uid="{00000000-0005-0000-0000-00003F000000}"/>
    <cellStyle name="_Rid_49_S39_S38" xfId="132" xr:uid="{00000000-0005-0000-0000-000040000000}"/>
    <cellStyle name="_Rid_49_S41_S40" xfId="133" xr:uid="{00000000-0005-0000-0000-000041000000}"/>
    <cellStyle name="_Rid_5_S29" xfId="95" xr:uid="{00000000-0005-0000-0000-000042000000}"/>
    <cellStyle name="_Rid_5_S31" xfId="97" xr:uid="{00000000-0005-0000-0000-000043000000}"/>
    <cellStyle name="_Rid_5_S33" xfId="96" xr:uid="{00000000-0005-0000-0000-000044000000}"/>
    <cellStyle name="_Rid_5_S38_S37" xfId="98" xr:uid="{00000000-0005-0000-0000-000045000000}"/>
    <cellStyle name="_Rid_5_S40_S39" xfId="99" xr:uid="{00000000-0005-0000-0000-000046000000}"/>
    <cellStyle name="_Rid_50_S27" xfId="134" xr:uid="{00000000-0005-0000-0000-000047000000}"/>
    <cellStyle name="_Rid_50_S28" xfId="135" xr:uid="{00000000-0005-0000-0000-000048000000}"/>
    <cellStyle name="_Rid_50_S29" xfId="136" xr:uid="{00000000-0005-0000-0000-000049000000}"/>
    <cellStyle name="_Rid_50_S34_S33" xfId="137" xr:uid="{00000000-0005-0000-0000-00004A000000}"/>
    <cellStyle name="_Rid_50_S36_S35" xfId="138" xr:uid="{00000000-0005-0000-0000-00004B000000}"/>
    <cellStyle name="_Rid_51_S27" xfId="139" xr:uid="{00000000-0005-0000-0000-00004C000000}"/>
    <cellStyle name="_Rid_51_S28" xfId="140" xr:uid="{00000000-0005-0000-0000-00004D000000}"/>
    <cellStyle name="_Rid_51_S29" xfId="141" xr:uid="{00000000-0005-0000-0000-00004E000000}"/>
    <cellStyle name="_Rid_51_S34_S33" xfId="142" xr:uid="{00000000-0005-0000-0000-00004F000000}"/>
    <cellStyle name="_Rid_51_S36_S35" xfId="143" xr:uid="{00000000-0005-0000-0000-000050000000}"/>
    <cellStyle name="_Rid_52_S34" xfId="144" xr:uid="{00000000-0005-0000-0000-000051000000}"/>
    <cellStyle name="_Rid_52_S36" xfId="146" xr:uid="{00000000-0005-0000-0000-000052000000}"/>
    <cellStyle name="_Rid_52_S38" xfId="145" xr:uid="{00000000-0005-0000-0000-000053000000}"/>
    <cellStyle name="_Rid_52_S43_S42" xfId="147" xr:uid="{00000000-0005-0000-0000-000054000000}"/>
    <cellStyle name="_Rid_52_S45_S44" xfId="148" xr:uid="{00000000-0005-0000-0000-000055000000}"/>
    <cellStyle name="_Rid_53_S44" xfId="149" xr:uid="{00000000-0005-0000-0000-000056000000}"/>
    <cellStyle name="_Rid_53_S46" xfId="151" xr:uid="{00000000-0005-0000-0000-000057000000}"/>
    <cellStyle name="_Rid_53_S48" xfId="150" xr:uid="{00000000-0005-0000-0000-000058000000}"/>
    <cellStyle name="_Rid_53_S53_S52" xfId="152" xr:uid="{00000000-0005-0000-0000-000059000000}"/>
    <cellStyle name="_Rid_53_S55_S54" xfId="153" xr:uid="{00000000-0005-0000-0000-00005A000000}"/>
    <cellStyle name="_Rid_54_S34" xfId="154" xr:uid="{00000000-0005-0000-0000-00005B000000}"/>
    <cellStyle name="_Rid_54_S36" xfId="156" xr:uid="{00000000-0005-0000-0000-00005C000000}"/>
    <cellStyle name="_Rid_54_S38" xfId="155" xr:uid="{00000000-0005-0000-0000-00005D000000}"/>
    <cellStyle name="_Rid_54_S43_S42" xfId="157" xr:uid="{00000000-0005-0000-0000-00005E000000}"/>
    <cellStyle name="_Rid_54_S45_S44" xfId="158" xr:uid="{00000000-0005-0000-0000-00005F000000}"/>
    <cellStyle name="_Rid_55_S34" xfId="159" xr:uid="{00000000-0005-0000-0000-000060000000}"/>
    <cellStyle name="_Rid_55_S36" xfId="161" xr:uid="{00000000-0005-0000-0000-000061000000}"/>
    <cellStyle name="_Rid_55_S38" xfId="160" xr:uid="{00000000-0005-0000-0000-000062000000}"/>
    <cellStyle name="_Rid_55_S43_S42" xfId="162" xr:uid="{00000000-0005-0000-0000-000063000000}"/>
    <cellStyle name="_Rid_55_S45_S44" xfId="163" xr:uid="{00000000-0005-0000-0000-000064000000}"/>
    <cellStyle name="_Rid_56_S34" xfId="164" xr:uid="{00000000-0005-0000-0000-000065000000}"/>
    <cellStyle name="_Rid_56_S36" xfId="166" xr:uid="{00000000-0005-0000-0000-000066000000}"/>
    <cellStyle name="_Rid_56_S38" xfId="165" xr:uid="{00000000-0005-0000-0000-000067000000}"/>
    <cellStyle name="_Rid_56_S43_S42" xfId="167" xr:uid="{00000000-0005-0000-0000-000068000000}"/>
    <cellStyle name="_Rid_56_S45_S44" xfId="168" xr:uid="{00000000-0005-0000-0000-000069000000}"/>
    <cellStyle name="_Rid_57_S34" xfId="169" xr:uid="{00000000-0005-0000-0000-00006A000000}"/>
    <cellStyle name="_Rid_57_S36" xfId="171" xr:uid="{00000000-0005-0000-0000-00006B000000}"/>
    <cellStyle name="_Rid_57_S38" xfId="170" xr:uid="{00000000-0005-0000-0000-00006C000000}"/>
    <cellStyle name="_Rid_57_S43_S42" xfId="172" xr:uid="{00000000-0005-0000-0000-00006D000000}"/>
    <cellStyle name="_Rid_57_S45_S44" xfId="173" xr:uid="{00000000-0005-0000-0000-00006E000000}"/>
    <cellStyle name="_Rid_58_S29" xfId="174" xr:uid="{00000000-0005-0000-0000-00006F000000}"/>
    <cellStyle name="_Rid_58_S31" xfId="176" xr:uid="{00000000-0005-0000-0000-000070000000}"/>
    <cellStyle name="_Rid_58_S33" xfId="175" xr:uid="{00000000-0005-0000-0000-000071000000}"/>
    <cellStyle name="_Rid_58_S38_S37" xfId="177" xr:uid="{00000000-0005-0000-0000-000072000000}"/>
    <cellStyle name="_Rid_58_S40_S39" xfId="178" xr:uid="{00000000-0005-0000-0000-000073000000}"/>
    <cellStyle name="_Rid_59_S24" xfId="179" xr:uid="{00000000-0005-0000-0000-000074000000}"/>
    <cellStyle name="_Rid_59_S26" xfId="181" xr:uid="{00000000-0005-0000-0000-000075000000}"/>
    <cellStyle name="_Rid_59_S28" xfId="180" xr:uid="{00000000-0005-0000-0000-000076000000}"/>
    <cellStyle name="_Rid_59_S33_S32" xfId="182" xr:uid="{00000000-0005-0000-0000-000077000000}"/>
    <cellStyle name="_Rid_59_S35_S34" xfId="183" xr:uid="{00000000-0005-0000-0000-000078000000}"/>
    <cellStyle name="_Rid_6_S34" xfId="100" xr:uid="{00000000-0005-0000-0000-000079000000}"/>
    <cellStyle name="_Rid_6_S36" xfId="102" xr:uid="{00000000-0005-0000-0000-00007A000000}"/>
    <cellStyle name="_Rid_6_S38" xfId="101" xr:uid="{00000000-0005-0000-0000-00007B000000}"/>
    <cellStyle name="_Rid_6_S43_S42" xfId="103" xr:uid="{00000000-0005-0000-0000-00007C000000}"/>
    <cellStyle name="_Rid_60_S29" xfId="184" xr:uid="{00000000-0005-0000-0000-00007D000000}"/>
    <cellStyle name="_Rid_60_S31" xfId="186" xr:uid="{00000000-0005-0000-0000-00007E000000}"/>
    <cellStyle name="_Rid_60_S33" xfId="185" xr:uid="{00000000-0005-0000-0000-00007F000000}"/>
    <cellStyle name="_Rid_60_S38_S37" xfId="187" xr:uid="{00000000-0005-0000-0000-000080000000}"/>
    <cellStyle name="_Rid_60_S40_S39" xfId="188" xr:uid="{00000000-0005-0000-0000-000081000000}"/>
    <cellStyle name="_Rid_61_S34" xfId="189" xr:uid="{00000000-0005-0000-0000-000082000000}"/>
    <cellStyle name="_Rid_61_S36" xfId="191" xr:uid="{00000000-0005-0000-0000-000083000000}"/>
    <cellStyle name="_Rid_61_S38" xfId="190" xr:uid="{00000000-0005-0000-0000-000084000000}"/>
    <cellStyle name="_Rid_61_S43_S42" xfId="192" xr:uid="{00000000-0005-0000-0000-000085000000}"/>
    <cellStyle name="_Rid_61_S45_S44" xfId="193" xr:uid="{00000000-0005-0000-0000-000086000000}"/>
    <cellStyle name="_Rid_62_S28" xfId="194" xr:uid="{00000000-0005-0000-0000-000087000000}"/>
    <cellStyle name="_Rid_62_S30" xfId="196" xr:uid="{00000000-0005-0000-0000-000088000000}"/>
    <cellStyle name="_Rid_62_S32" xfId="195" xr:uid="{00000000-0005-0000-0000-000089000000}"/>
    <cellStyle name="_Rid_62_S37_S36" xfId="197" xr:uid="{00000000-0005-0000-0000-00008A000000}"/>
    <cellStyle name="_Rid_62_S39_S38" xfId="198" xr:uid="{00000000-0005-0000-0000-00008B000000}"/>
    <cellStyle name="_Rid_64_S28" xfId="199" xr:uid="{00000000-0005-0000-0000-00008C000000}"/>
    <cellStyle name="_Rid_64_S30" xfId="201" xr:uid="{00000000-0005-0000-0000-00008D000000}"/>
    <cellStyle name="_Rid_64_S32" xfId="200" xr:uid="{00000000-0005-0000-0000-00008E000000}"/>
    <cellStyle name="_Rid_64_S37_S36" xfId="202" xr:uid="{00000000-0005-0000-0000-00008F000000}"/>
    <cellStyle name="_Rid_64_S39_S38" xfId="203" xr:uid="{00000000-0005-0000-0000-000090000000}"/>
    <cellStyle name="_Rid_65_S32" xfId="204" xr:uid="{00000000-0005-0000-0000-000091000000}"/>
    <cellStyle name="_Rid_65_S33" xfId="205" xr:uid="{00000000-0005-0000-0000-000092000000}"/>
    <cellStyle name="_Rid_65_S34" xfId="206" xr:uid="{00000000-0005-0000-0000-000093000000}"/>
    <cellStyle name="_Rid_65_S39_S38" xfId="207" xr:uid="{00000000-0005-0000-0000-000094000000}"/>
    <cellStyle name="_Rid_65_S41_S40" xfId="208" xr:uid="{00000000-0005-0000-0000-000095000000}"/>
    <cellStyle name="_Rid_66_S29" xfId="209" xr:uid="{00000000-0005-0000-0000-000096000000}"/>
    <cellStyle name="_Rid_66_S31" xfId="211" xr:uid="{00000000-0005-0000-0000-000097000000}"/>
    <cellStyle name="_Rid_66_S33" xfId="210" xr:uid="{00000000-0005-0000-0000-000098000000}"/>
    <cellStyle name="_Rid_66_S38_S37" xfId="212" xr:uid="{00000000-0005-0000-0000-000099000000}"/>
    <cellStyle name="_Rid_66_S40_S39" xfId="213" xr:uid="{00000000-0005-0000-0000-00009A000000}"/>
    <cellStyle name="_Rid_67_S34" xfId="214" xr:uid="{00000000-0005-0000-0000-00009B000000}"/>
    <cellStyle name="_Rid_67_S36" xfId="216" xr:uid="{00000000-0005-0000-0000-00009C000000}"/>
    <cellStyle name="_Rid_67_S38" xfId="215" xr:uid="{00000000-0005-0000-0000-00009D000000}"/>
    <cellStyle name="_Rid_67_S43_S42" xfId="217" xr:uid="{00000000-0005-0000-0000-00009E000000}"/>
    <cellStyle name="_Rid_67_S45_S44" xfId="218" xr:uid="{00000000-0005-0000-0000-00009F000000}"/>
    <cellStyle name="_Rid_68_S34" xfId="219" xr:uid="{00000000-0005-0000-0000-0000A0000000}"/>
    <cellStyle name="_Rid_68_S36" xfId="221" xr:uid="{00000000-0005-0000-0000-0000A1000000}"/>
    <cellStyle name="_Rid_68_S38" xfId="220" xr:uid="{00000000-0005-0000-0000-0000A2000000}"/>
    <cellStyle name="_Rid_68_S43_S42" xfId="222" xr:uid="{00000000-0005-0000-0000-0000A3000000}"/>
    <cellStyle name="_Rid_68_S45_S44" xfId="223" xr:uid="{00000000-0005-0000-0000-0000A4000000}"/>
    <cellStyle name="_Rid_69_S27" xfId="224" xr:uid="{00000000-0005-0000-0000-0000A5000000}"/>
    <cellStyle name="_Rid_69_S28" xfId="225" xr:uid="{00000000-0005-0000-0000-0000A6000000}"/>
    <cellStyle name="_Rid_69_S29" xfId="226" xr:uid="{00000000-0005-0000-0000-0000A7000000}"/>
    <cellStyle name="_Rid_69_S34_S33" xfId="227" xr:uid="{00000000-0005-0000-0000-0000A8000000}"/>
    <cellStyle name="_Rid_69_S36_S35" xfId="228" xr:uid="{00000000-0005-0000-0000-0000A9000000}"/>
    <cellStyle name="_Rid_7_S34" xfId="104" xr:uid="{00000000-0005-0000-0000-0000AA000000}"/>
    <cellStyle name="_Rid_7_S36" xfId="106" xr:uid="{00000000-0005-0000-0000-0000AB000000}"/>
    <cellStyle name="_Rid_7_S38" xfId="105" xr:uid="{00000000-0005-0000-0000-0000AC000000}"/>
    <cellStyle name="_Rid_7_S43_S42" xfId="107" xr:uid="{00000000-0005-0000-0000-0000AD000000}"/>
    <cellStyle name="_Rid_7_S45_S44" xfId="108" xr:uid="{00000000-0005-0000-0000-0000AE000000}"/>
    <cellStyle name="20 % - Akzent1 2" xfId="5" xr:uid="{00000000-0005-0000-0000-0000AF000000}"/>
    <cellStyle name="20 % - Akzent2 2" xfId="6" xr:uid="{00000000-0005-0000-0000-0000B0000000}"/>
    <cellStyle name="20 % - Akzent3 2" xfId="7" xr:uid="{00000000-0005-0000-0000-0000B1000000}"/>
    <cellStyle name="20 % - Akzent4 2" xfId="8" xr:uid="{00000000-0005-0000-0000-0000B2000000}"/>
    <cellStyle name="20 % - Akzent5 2" xfId="9" xr:uid="{00000000-0005-0000-0000-0000B3000000}"/>
    <cellStyle name="20 % - Akzent6 2" xfId="10" xr:uid="{00000000-0005-0000-0000-0000B4000000}"/>
    <cellStyle name="20% - Accent1" xfId="283" xr:uid="{00000000-0005-0000-0000-0000B5000000}"/>
    <cellStyle name="20% - Accent2" xfId="284" xr:uid="{00000000-0005-0000-0000-0000B6000000}"/>
    <cellStyle name="20% - Accent3" xfId="285" xr:uid="{00000000-0005-0000-0000-0000B7000000}"/>
    <cellStyle name="20% - Accent4" xfId="286" xr:uid="{00000000-0005-0000-0000-0000B8000000}"/>
    <cellStyle name="20% - Accent5" xfId="287" xr:uid="{00000000-0005-0000-0000-0000B9000000}"/>
    <cellStyle name="20% - Accent6" xfId="288" xr:uid="{00000000-0005-0000-0000-0000BA000000}"/>
    <cellStyle name="20% - Akzent1" xfId="289" xr:uid="{00000000-0005-0000-0000-0000BB000000}"/>
    <cellStyle name="20% - Akzent2" xfId="290" xr:uid="{00000000-0005-0000-0000-0000BC000000}"/>
    <cellStyle name="20% - Akzent3" xfId="291" xr:uid="{00000000-0005-0000-0000-0000BD000000}"/>
    <cellStyle name="20% - Akzent4" xfId="292" xr:uid="{00000000-0005-0000-0000-0000BE000000}"/>
    <cellStyle name="20% - Akzent5" xfId="293" xr:uid="{00000000-0005-0000-0000-0000BF000000}"/>
    <cellStyle name="20% - Akzent6" xfId="294" xr:uid="{00000000-0005-0000-0000-0000C0000000}"/>
    <cellStyle name="40 % - Akzent1 2" xfId="11" xr:uid="{00000000-0005-0000-0000-0000C1000000}"/>
    <cellStyle name="40 % - Akzent2 2" xfId="12" xr:uid="{00000000-0005-0000-0000-0000C2000000}"/>
    <cellStyle name="40 % - Akzent3 2" xfId="13" xr:uid="{00000000-0005-0000-0000-0000C3000000}"/>
    <cellStyle name="40 % - Akzent4 2" xfId="14" xr:uid="{00000000-0005-0000-0000-0000C4000000}"/>
    <cellStyle name="40 % - Akzent5 2" xfId="15" xr:uid="{00000000-0005-0000-0000-0000C5000000}"/>
    <cellStyle name="40 % - Akzent6 2" xfId="16" xr:uid="{00000000-0005-0000-0000-0000C6000000}"/>
    <cellStyle name="40% - Accent1" xfId="295" xr:uid="{00000000-0005-0000-0000-0000C7000000}"/>
    <cellStyle name="40% - Accent2" xfId="296" xr:uid="{00000000-0005-0000-0000-0000C8000000}"/>
    <cellStyle name="40% - Accent3" xfId="297" xr:uid="{00000000-0005-0000-0000-0000C9000000}"/>
    <cellStyle name="40% - Accent4" xfId="298" xr:uid="{00000000-0005-0000-0000-0000CA000000}"/>
    <cellStyle name="40% - Accent5" xfId="299" xr:uid="{00000000-0005-0000-0000-0000CB000000}"/>
    <cellStyle name="40% - Accent6" xfId="300" xr:uid="{00000000-0005-0000-0000-0000CC000000}"/>
    <cellStyle name="40% - Akzent1" xfId="301" xr:uid="{00000000-0005-0000-0000-0000CD000000}"/>
    <cellStyle name="40% - Akzent2" xfId="302" xr:uid="{00000000-0005-0000-0000-0000CE000000}"/>
    <cellStyle name="40% - Akzent3" xfId="303" xr:uid="{00000000-0005-0000-0000-0000CF000000}"/>
    <cellStyle name="40% - Akzent4" xfId="304" xr:uid="{00000000-0005-0000-0000-0000D0000000}"/>
    <cellStyle name="40% - Akzent5" xfId="305" xr:uid="{00000000-0005-0000-0000-0000D1000000}"/>
    <cellStyle name="40% - Akzent6" xfId="306" xr:uid="{00000000-0005-0000-0000-0000D2000000}"/>
    <cellStyle name="60 % - Akzent1 2" xfId="17" xr:uid="{00000000-0005-0000-0000-0000D3000000}"/>
    <cellStyle name="60 % - Akzent2 2" xfId="18" xr:uid="{00000000-0005-0000-0000-0000D4000000}"/>
    <cellStyle name="60 % - Akzent3 2" xfId="19" xr:uid="{00000000-0005-0000-0000-0000D5000000}"/>
    <cellStyle name="60 % - Akzent4 2" xfId="20" xr:uid="{00000000-0005-0000-0000-0000D6000000}"/>
    <cellStyle name="60 % - Akzent5 2" xfId="21" xr:uid="{00000000-0005-0000-0000-0000D7000000}"/>
    <cellStyle name="60 % - Akzent6 2" xfId="22" xr:uid="{00000000-0005-0000-0000-0000D8000000}"/>
    <cellStyle name="60% - Accent1" xfId="307" xr:uid="{00000000-0005-0000-0000-0000D9000000}"/>
    <cellStyle name="60% - Accent2" xfId="308" xr:uid="{00000000-0005-0000-0000-0000DA000000}"/>
    <cellStyle name="60% - Accent3" xfId="309" xr:uid="{00000000-0005-0000-0000-0000DB000000}"/>
    <cellStyle name="60% - Accent4" xfId="310" xr:uid="{00000000-0005-0000-0000-0000DC000000}"/>
    <cellStyle name="60% - Accent5" xfId="311" xr:uid="{00000000-0005-0000-0000-0000DD000000}"/>
    <cellStyle name="60% - Accent6" xfId="312" xr:uid="{00000000-0005-0000-0000-0000DE000000}"/>
    <cellStyle name="60% - Akzent1" xfId="313" xr:uid="{00000000-0005-0000-0000-0000DF000000}"/>
    <cellStyle name="60% - Akzent2" xfId="314" xr:uid="{00000000-0005-0000-0000-0000E0000000}"/>
    <cellStyle name="60% - Akzent3" xfId="315" xr:uid="{00000000-0005-0000-0000-0000E1000000}"/>
    <cellStyle name="60% - Akzent4" xfId="316" xr:uid="{00000000-0005-0000-0000-0000E2000000}"/>
    <cellStyle name="60% - Akzent5" xfId="317" xr:uid="{00000000-0005-0000-0000-0000E3000000}"/>
    <cellStyle name="60% - Akzent6" xfId="318" xr:uid="{00000000-0005-0000-0000-0000E4000000}"/>
    <cellStyle name="Accent1" xfId="319" xr:uid="{00000000-0005-0000-0000-0000E5000000}"/>
    <cellStyle name="Accent2" xfId="320" xr:uid="{00000000-0005-0000-0000-0000E6000000}"/>
    <cellStyle name="Accent3" xfId="321" xr:uid="{00000000-0005-0000-0000-0000E7000000}"/>
    <cellStyle name="Accent4" xfId="322" xr:uid="{00000000-0005-0000-0000-0000E8000000}"/>
    <cellStyle name="Accent5" xfId="323" xr:uid="{00000000-0005-0000-0000-0000E9000000}"/>
    <cellStyle name="Accent6" xfId="324" xr:uid="{00000000-0005-0000-0000-0000EA000000}"/>
    <cellStyle name="AF Column - IBM Cognos" xfId="344" xr:uid="{00000000-0005-0000-0000-0000EB000000}"/>
    <cellStyle name="AF Data - IBM Cognos" xfId="345" xr:uid="{00000000-0005-0000-0000-0000EC000000}"/>
    <cellStyle name="AF Data 0 - IBM Cognos" xfId="346" xr:uid="{00000000-0005-0000-0000-0000ED000000}"/>
    <cellStyle name="AF Data 1 - IBM Cognos" xfId="347" xr:uid="{00000000-0005-0000-0000-0000EE000000}"/>
    <cellStyle name="AF Data 2 - IBM Cognos" xfId="348" xr:uid="{00000000-0005-0000-0000-0000EF000000}"/>
    <cellStyle name="AF Data 3 - IBM Cognos" xfId="349" xr:uid="{00000000-0005-0000-0000-0000F0000000}"/>
    <cellStyle name="AF Data 4 - IBM Cognos" xfId="350" xr:uid="{00000000-0005-0000-0000-0000F1000000}"/>
    <cellStyle name="AF Data 5 - IBM Cognos" xfId="351" xr:uid="{00000000-0005-0000-0000-0000F2000000}"/>
    <cellStyle name="AF Data Leaf - IBM Cognos" xfId="352" xr:uid="{00000000-0005-0000-0000-0000F3000000}"/>
    <cellStyle name="AF Header - IBM Cognos" xfId="353" xr:uid="{00000000-0005-0000-0000-0000F4000000}"/>
    <cellStyle name="AF Header 0 - IBM Cognos" xfId="354" xr:uid="{00000000-0005-0000-0000-0000F5000000}"/>
    <cellStyle name="AF Header 1 - IBM Cognos" xfId="355" xr:uid="{00000000-0005-0000-0000-0000F6000000}"/>
    <cellStyle name="AF Header 2 - IBM Cognos" xfId="356" xr:uid="{00000000-0005-0000-0000-0000F7000000}"/>
    <cellStyle name="AF Header 3 - IBM Cognos" xfId="357" xr:uid="{00000000-0005-0000-0000-0000F8000000}"/>
    <cellStyle name="AF Header 4 - IBM Cognos" xfId="358" xr:uid="{00000000-0005-0000-0000-0000F9000000}"/>
    <cellStyle name="AF Header 5 - IBM Cognos" xfId="359" xr:uid="{00000000-0005-0000-0000-0000FA000000}"/>
    <cellStyle name="AF Header Leaf - IBM Cognos" xfId="360" xr:uid="{00000000-0005-0000-0000-0000FB000000}"/>
    <cellStyle name="AF Row - IBM Cognos" xfId="361" xr:uid="{00000000-0005-0000-0000-0000FC000000}"/>
    <cellStyle name="AF Row 0 - IBM Cognos" xfId="362" xr:uid="{00000000-0005-0000-0000-0000FD000000}"/>
    <cellStyle name="AF Row 1 - IBM Cognos" xfId="363" xr:uid="{00000000-0005-0000-0000-0000FE000000}"/>
    <cellStyle name="AF Row 2 - IBM Cognos" xfId="364" xr:uid="{00000000-0005-0000-0000-0000FF000000}"/>
    <cellStyle name="AF Row 3 - IBM Cognos" xfId="365" xr:uid="{00000000-0005-0000-0000-000000010000}"/>
    <cellStyle name="AF Row 4 - IBM Cognos" xfId="366" xr:uid="{00000000-0005-0000-0000-000001010000}"/>
    <cellStyle name="AF Row 5 - IBM Cognos" xfId="367" xr:uid="{00000000-0005-0000-0000-000002010000}"/>
    <cellStyle name="AF Row Leaf - IBM Cognos" xfId="368" xr:uid="{00000000-0005-0000-0000-000003010000}"/>
    <cellStyle name="AF Subnm - IBM Cognos" xfId="369" xr:uid="{00000000-0005-0000-0000-000004010000}"/>
    <cellStyle name="AF Title - IBM Cognos" xfId="370" xr:uid="{00000000-0005-0000-0000-000005010000}"/>
    <cellStyle name="Akzent1 2" xfId="23" xr:uid="{00000000-0005-0000-0000-000006010000}"/>
    <cellStyle name="Akzent2 2" xfId="24" xr:uid="{00000000-0005-0000-0000-000007010000}"/>
    <cellStyle name="Akzent3 2" xfId="25" xr:uid="{00000000-0005-0000-0000-000008010000}"/>
    <cellStyle name="Akzent4 2" xfId="26" xr:uid="{00000000-0005-0000-0000-000009010000}"/>
    <cellStyle name="Akzent5 2" xfId="27" xr:uid="{00000000-0005-0000-0000-00000A010000}"/>
    <cellStyle name="Akzent6 2" xfId="28" xr:uid="{00000000-0005-0000-0000-00000B010000}"/>
    <cellStyle name="Ausgabe 2" xfId="29" xr:uid="{00000000-0005-0000-0000-00000C010000}"/>
    <cellStyle name="AZ1" xfId="251" xr:uid="{00000000-0005-0000-0000-00000D010000}"/>
    <cellStyle name="Bad" xfId="325" xr:uid="{00000000-0005-0000-0000-00000E010000}"/>
    <cellStyle name="Berechnung 2" xfId="30" xr:uid="{00000000-0005-0000-0000-00000F010000}"/>
    <cellStyle name="Calculated Column - IBM Cognos" xfId="67" xr:uid="{00000000-0005-0000-0000-000010010000}"/>
    <cellStyle name="Calculated Column - IBM Cognos 2" xfId="273" xr:uid="{00000000-0005-0000-0000-000011010000}"/>
    <cellStyle name="Calculated Column Name - IBM Cognos" xfId="65" xr:uid="{00000000-0005-0000-0000-000012010000}"/>
    <cellStyle name="Calculated Column Name - IBM Cognos 2" xfId="271" xr:uid="{00000000-0005-0000-0000-000013010000}"/>
    <cellStyle name="Calculated Row - IBM Cognos" xfId="68" xr:uid="{00000000-0005-0000-0000-000014010000}"/>
    <cellStyle name="Calculated Row - IBM Cognos 2" xfId="274" xr:uid="{00000000-0005-0000-0000-000015010000}"/>
    <cellStyle name="Calculated Row Name - IBM Cognos" xfId="66" xr:uid="{00000000-0005-0000-0000-000016010000}"/>
    <cellStyle name="Calculated Row Name - IBM Cognos 2" xfId="272" xr:uid="{00000000-0005-0000-0000-000017010000}"/>
    <cellStyle name="Calculation" xfId="326" xr:uid="{00000000-0005-0000-0000-000018010000}"/>
    <cellStyle name="Check Cell" xfId="327" xr:uid="{00000000-0005-0000-0000-000019010000}"/>
    <cellStyle name="Column Name - IBM Cognos" xfId="53" xr:uid="{00000000-0005-0000-0000-00001A010000}"/>
    <cellStyle name="Column Name - IBM Cognos 2" xfId="259" xr:uid="{00000000-0005-0000-0000-00001B010000}"/>
    <cellStyle name="Column Template - IBM Cognos" xfId="56" xr:uid="{00000000-0005-0000-0000-00001C010000}"/>
    <cellStyle name="Column Template - IBM Cognos 2" xfId="262" xr:uid="{00000000-0005-0000-0000-00001D010000}"/>
    <cellStyle name="Differs From Base - IBM Cognos" xfId="74" xr:uid="{00000000-0005-0000-0000-00001E010000}"/>
    <cellStyle name="Differs From Base - IBM Cognos 2" xfId="280" xr:uid="{00000000-0005-0000-0000-00001F010000}"/>
    <cellStyle name="DQR Column 0 - IBM Cognos" xfId="373" xr:uid="{209FA7B1-37C1-408D-A363-A4E16AC7AA45}"/>
    <cellStyle name="DQR Column 1 - IBM Cognos" xfId="374" xr:uid="{2281654A-D3CD-41BF-8F56-F535F32517D7}"/>
    <cellStyle name="DQR Column 2 - IBM Cognos" xfId="375" xr:uid="{97302A8D-B5DC-4616-8444-8635CBEC5B99}"/>
    <cellStyle name="DQR Column 3 - IBM Cognos" xfId="376" xr:uid="{1BB0B734-A4C0-46AF-A968-C244459A891D}"/>
    <cellStyle name="DQR Column 4 - IBM Cognos" xfId="377" xr:uid="{6ABAB967-4F7F-406F-B130-51FD5188BD5B}"/>
    <cellStyle name="DQR Column 5 - IBM Cognos" xfId="378" xr:uid="{8E884065-69C7-494B-91C2-52CE301F4329}"/>
    <cellStyle name="DQR Column Default - IBM Cognos" xfId="379" xr:uid="{FDDB89DC-8B5E-4577-A450-4489A6BF07A4}"/>
    <cellStyle name="DQR Column Leaf - IBM Cognos" xfId="380" xr:uid="{06A83262-7EFB-4350-BD7D-3F91443B5389}"/>
    <cellStyle name="DQR Data Default - IBM Cognos" xfId="381" xr:uid="{D178F76F-CD6A-46B6-9830-23E60DA54F2E}"/>
    <cellStyle name="DQR Default - IBM Cognos" xfId="382" xr:uid="{7F21371E-603F-4428-8C2F-74212507171B}"/>
    <cellStyle name="DQR Row 0 - IBM Cognos" xfId="383" xr:uid="{683D9135-8135-4316-83C0-CC070F8B6F3F}"/>
    <cellStyle name="DQR Row 1 - IBM Cognos" xfId="384" xr:uid="{021F788B-4DF7-4E68-8C3F-57C25B4E1FB5}"/>
    <cellStyle name="DQR Row 2 - IBM Cognos" xfId="385" xr:uid="{1C85F5B2-CCEA-4A52-805B-804D7FDA8687}"/>
    <cellStyle name="DQR Row 3 - IBM Cognos" xfId="386" xr:uid="{1C389F76-79F3-4BFA-A963-B14FAD778CE0}"/>
    <cellStyle name="DQR Row 4 - IBM Cognos" xfId="387" xr:uid="{BA30544C-17DA-4FB7-B00E-89B333A7B079}"/>
    <cellStyle name="DQR Row 5 - IBM Cognos" xfId="388" xr:uid="{3A63D844-5A31-46BC-9ED9-8D275566F20F}"/>
    <cellStyle name="DQR Row Default - IBM Cognos" xfId="389" xr:uid="{D16F46B8-FC26-42F5-A58F-A32E844E7BBD}"/>
    <cellStyle name="DQR Row Leaf - IBM Cognos" xfId="390" xr:uid="{261598CC-7431-4F73-971A-41F3CE3F6CF2}"/>
    <cellStyle name="Edit - IBM Cognos" xfId="371" xr:uid="{00000000-0005-0000-0000-000020010000}"/>
    <cellStyle name="Eingabe 2" xfId="31" xr:uid="{00000000-0005-0000-0000-000021010000}"/>
    <cellStyle name="Ergebnis 2" xfId="32" xr:uid="{00000000-0005-0000-0000-000022010000}"/>
    <cellStyle name="Erklärender Text 2" xfId="33" xr:uid="{00000000-0005-0000-0000-000023010000}"/>
    <cellStyle name="Euro" xfId="328" xr:uid="{00000000-0005-0000-0000-000024010000}"/>
    <cellStyle name="Explanatory Text" xfId="329" xr:uid="{00000000-0005-0000-0000-000025010000}"/>
    <cellStyle name="Formula - IBM Cognos" xfId="372" xr:uid="{00000000-0005-0000-0000-000026010000}"/>
    <cellStyle name="Good" xfId="330" xr:uid="{00000000-0005-0000-0000-000027010000}"/>
    <cellStyle name="Group Name - IBM Cognos" xfId="64" xr:uid="{00000000-0005-0000-0000-000028010000}"/>
    <cellStyle name="Group Name - IBM Cognos 2" xfId="270" xr:uid="{00000000-0005-0000-0000-000029010000}"/>
    <cellStyle name="Gut 2" xfId="34" xr:uid="{00000000-0005-0000-0000-00002A010000}"/>
    <cellStyle name="Heading 1" xfId="331" xr:uid="{00000000-0005-0000-0000-00002B010000}"/>
    <cellStyle name="Heading 2" xfId="332" xr:uid="{00000000-0005-0000-0000-00002C010000}"/>
    <cellStyle name="Heading 3" xfId="333" xr:uid="{00000000-0005-0000-0000-00002D010000}"/>
    <cellStyle name="Heading 4" xfId="334" xr:uid="{00000000-0005-0000-0000-00002E010000}"/>
    <cellStyle name="Hold Values - IBM Cognos" xfId="70" xr:uid="{00000000-0005-0000-0000-00002F010000}"/>
    <cellStyle name="Hold Values - IBM Cognos 2" xfId="276" xr:uid="{00000000-0005-0000-0000-000030010000}"/>
    <cellStyle name="Input" xfId="335" xr:uid="{00000000-0005-0000-0000-000031010000}"/>
    <cellStyle name="Komma 2" xfId="336" xr:uid="{00000000-0005-0000-0000-000032010000}"/>
    <cellStyle name="Linked Cell" xfId="337" xr:uid="{00000000-0005-0000-0000-000033010000}"/>
    <cellStyle name="List Name - IBM Cognos" xfId="63" xr:uid="{00000000-0005-0000-0000-000034010000}"/>
    <cellStyle name="List Name - IBM Cognos 2" xfId="269" xr:uid="{00000000-0005-0000-0000-000035010000}"/>
    <cellStyle name="Locked - IBM Cognos" xfId="73" xr:uid="{00000000-0005-0000-0000-000036010000}"/>
    <cellStyle name="Locked - IBM Cognos 2" xfId="279" xr:uid="{00000000-0005-0000-0000-000037010000}"/>
    <cellStyle name="Measure - IBM Cognos" xfId="57" xr:uid="{00000000-0005-0000-0000-000038010000}"/>
    <cellStyle name="Measure - IBM Cognos 2" xfId="263" xr:uid="{00000000-0005-0000-0000-000039010000}"/>
    <cellStyle name="Measure Header - IBM Cognos" xfId="58" xr:uid="{00000000-0005-0000-0000-00003A010000}"/>
    <cellStyle name="Measure Header - IBM Cognos 2" xfId="264" xr:uid="{00000000-0005-0000-0000-00003B010000}"/>
    <cellStyle name="Measure Name - IBM Cognos" xfId="59" xr:uid="{00000000-0005-0000-0000-00003C010000}"/>
    <cellStyle name="Measure Name - IBM Cognos 2" xfId="265" xr:uid="{00000000-0005-0000-0000-00003D010000}"/>
    <cellStyle name="Measure Summary - IBM Cognos" xfId="60" xr:uid="{00000000-0005-0000-0000-00003E010000}"/>
    <cellStyle name="Measure Summary - IBM Cognos 2" xfId="266" xr:uid="{00000000-0005-0000-0000-00003F010000}"/>
    <cellStyle name="Measure Summary TM1 - IBM Cognos" xfId="62" xr:uid="{00000000-0005-0000-0000-000040010000}"/>
    <cellStyle name="Measure Summary TM1 - IBM Cognos 2" xfId="268" xr:uid="{00000000-0005-0000-0000-000041010000}"/>
    <cellStyle name="Measure Template - IBM Cognos" xfId="61" xr:uid="{00000000-0005-0000-0000-000042010000}"/>
    <cellStyle name="Measure Template - IBM Cognos 2" xfId="267" xr:uid="{00000000-0005-0000-0000-000043010000}"/>
    <cellStyle name="More - IBM Cognos" xfId="69" xr:uid="{00000000-0005-0000-0000-000044010000}"/>
    <cellStyle name="More - IBM Cognos 2" xfId="275" xr:uid="{00000000-0005-0000-0000-000045010000}"/>
    <cellStyle name="Neutral 2" xfId="35" xr:uid="{00000000-0005-0000-0000-000046010000}"/>
    <cellStyle name="Note" xfId="338" xr:uid="{00000000-0005-0000-0000-000047010000}"/>
    <cellStyle name="Notiz 2" xfId="36" xr:uid="{00000000-0005-0000-0000-000048010000}"/>
    <cellStyle name="Output" xfId="339" xr:uid="{00000000-0005-0000-0000-000049010000}"/>
    <cellStyle name="Pending Change - IBM Cognos" xfId="71" xr:uid="{00000000-0005-0000-0000-00004A010000}"/>
    <cellStyle name="Pending Change - IBM Cognos 2" xfId="277" xr:uid="{00000000-0005-0000-0000-00004B010000}"/>
    <cellStyle name="Prozent" xfId="1" builtinId="5"/>
    <cellStyle name="Prozent 2" xfId="2" xr:uid="{00000000-0005-0000-0000-00004D010000}"/>
    <cellStyle name="Prozent 2 2" xfId="340" xr:uid="{00000000-0005-0000-0000-00004E010000}"/>
    <cellStyle name="Prozent 3" xfId="250" xr:uid="{00000000-0005-0000-0000-00004F010000}"/>
    <cellStyle name="PZ1" xfId="252" xr:uid="{00000000-0005-0000-0000-000050010000}"/>
    <cellStyle name="Row Name - IBM Cognos" xfId="49" xr:uid="{00000000-0005-0000-0000-000051010000}"/>
    <cellStyle name="Row Name - IBM Cognos 2" xfId="255" xr:uid="{00000000-0005-0000-0000-000052010000}"/>
    <cellStyle name="Row Template - IBM Cognos" xfId="52" xr:uid="{00000000-0005-0000-0000-000053010000}"/>
    <cellStyle name="Row Template - IBM Cognos 2" xfId="258" xr:uid="{00000000-0005-0000-0000-000054010000}"/>
    <cellStyle name="Schlecht 2" xfId="37" xr:uid="{00000000-0005-0000-0000-000055010000}"/>
    <cellStyle name="Standard" xfId="0" builtinId="0" customBuiltin="1"/>
    <cellStyle name="Standard 2" xfId="3" xr:uid="{00000000-0005-0000-0000-000057010000}"/>
    <cellStyle name="Standard 2 2" xfId="281" xr:uid="{00000000-0005-0000-0000-000058010000}"/>
    <cellStyle name="Standard 2 3" xfId="254" xr:uid="{00000000-0005-0000-0000-000059010000}"/>
    <cellStyle name="Standard 29" xfId="38" xr:uid="{00000000-0005-0000-0000-00005A010000}"/>
    <cellStyle name="Standard 29 2" xfId="39" xr:uid="{00000000-0005-0000-0000-00005B010000}"/>
    <cellStyle name="Standard 3" xfId="40" xr:uid="{00000000-0005-0000-0000-00005C010000}"/>
    <cellStyle name="Standard 3 2" xfId="253" xr:uid="{00000000-0005-0000-0000-00005D010000}"/>
    <cellStyle name="Standard 4" xfId="41" xr:uid="{00000000-0005-0000-0000-00005E010000}"/>
    <cellStyle name="Standard 4 2" xfId="282" xr:uid="{00000000-0005-0000-0000-00005F010000}"/>
    <cellStyle name="Summary Column Name - IBM Cognos" xfId="54" xr:uid="{00000000-0005-0000-0000-000060010000}"/>
    <cellStyle name="Summary Column Name - IBM Cognos 2" xfId="260" xr:uid="{00000000-0005-0000-0000-000061010000}"/>
    <cellStyle name="Summary Column Name TM1 - IBM Cognos" xfId="55" xr:uid="{00000000-0005-0000-0000-000062010000}"/>
    <cellStyle name="Summary Column Name TM1 - IBM Cognos 2" xfId="261" xr:uid="{00000000-0005-0000-0000-000063010000}"/>
    <cellStyle name="Summary Row Name - IBM Cognos" xfId="50" xr:uid="{00000000-0005-0000-0000-000064010000}"/>
    <cellStyle name="Summary Row Name - IBM Cognos 2" xfId="256" xr:uid="{00000000-0005-0000-0000-000065010000}"/>
    <cellStyle name="Summary Row Name TM1 - IBM Cognos" xfId="51" xr:uid="{00000000-0005-0000-0000-000066010000}"/>
    <cellStyle name="Summary Row Name TM1 - IBM Cognos 2" xfId="257" xr:uid="{00000000-0005-0000-0000-000067010000}"/>
    <cellStyle name="Title" xfId="341" xr:uid="{00000000-0005-0000-0000-000068010000}"/>
    <cellStyle name="Total" xfId="342" xr:uid="{00000000-0005-0000-0000-000069010000}"/>
    <cellStyle name="Überschrift 1 2" xfId="42" xr:uid="{00000000-0005-0000-0000-00006A010000}"/>
    <cellStyle name="Überschrift 2 2" xfId="43" xr:uid="{00000000-0005-0000-0000-00006B010000}"/>
    <cellStyle name="Überschrift 3 2" xfId="44" xr:uid="{00000000-0005-0000-0000-00006C010000}"/>
    <cellStyle name="Überschrift 4 2" xfId="45" xr:uid="{00000000-0005-0000-0000-00006D010000}"/>
    <cellStyle name="Unsaved Change - IBM Cognos" xfId="72" xr:uid="{00000000-0005-0000-0000-00006E010000}"/>
    <cellStyle name="Unsaved Change - IBM Cognos 2" xfId="278" xr:uid="{00000000-0005-0000-0000-00006F010000}"/>
    <cellStyle name="Verknüpfte Zelle 2" xfId="46" xr:uid="{00000000-0005-0000-0000-000070010000}"/>
    <cellStyle name="Währung 2" xfId="4" xr:uid="{00000000-0005-0000-0000-000071010000}"/>
    <cellStyle name="Warnender Text 2" xfId="47" xr:uid="{00000000-0005-0000-0000-000072010000}"/>
    <cellStyle name="Warning Text" xfId="343" xr:uid="{00000000-0005-0000-0000-000073010000}"/>
    <cellStyle name="Zelle überprüfen 2" xfId="48" xr:uid="{00000000-0005-0000-0000-000074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FFDFDF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FF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221453287197231"/>
          <c:y val="0.13589777618633861"/>
          <c:w val="0.67993079584775085"/>
          <c:h val="0.725642842655355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Diagramm_Ausbildung!$C$27</c:f>
              <c:strCache>
                <c:ptCount val="1"/>
                <c:pt idx="0">
                  <c:v>Frauen    N = 56.217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Diagramm_Ausbildung!$B$28:$B$33</c:f>
              <c:strCache>
                <c:ptCount val="6"/>
                <c:pt idx="0">
                  <c:v>Pflichtschule</c:v>
                </c:pt>
                <c:pt idx="1">
                  <c:v>Lehre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Uni, FH, Akademie</c:v>
                </c:pt>
              </c:strCache>
            </c:strRef>
          </c:cat>
          <c:val>
            <c:numRef>
              <c:f>Diagramm_Ausbildung!$C$28:$C$33</c:f>
              <c:numCache>
                <c:formatCode>0.0%</c:formatCode>
                <c:ptCount val="6"/>
                <c:pt idx="0">
                  <c:v>0.44356689257697851</c:v>
                </c:pt>
                <c:pt idx="1">
                  <c:v>0.14556095131365956</c:v>
                </c:pt>
                <c:pt idx="2">
                  <c:v>5.0625255705569493E-2</c:v>
                </c:pt>
                <c:pt idx="3">
                  <c:v>0.10004091289111834</c:v>
                </c:pt>
                <c:pt idx="4">
                  <c:v>6.8235587099987546E-2</c:v>
                </c:pt>
                <c:pt idx="5">
                  <c:v>0.18855506341498124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5-4449-B1E5-11A08AC50CBA}"/>
            </c:ext>
          </c:extLst>
        </c:ser>
        <c:ser>
          <c:idx val="1"/>
          <c:order val="1"/>
          <c:tx>
            <c:strRef>
              <c:f>Diagramm_Ausbildung!$D$27</c:f>
              <c:strCache>
                <c:ptCount val="1"/>
                <c:pt idx="0">
                  <c:v>Männer *)   N = 68.660</c:v>
                </c:pt>
              </c:strCache>
            </c:strRef>
          </c:tx>
          <c:spPr>
            <a:gradFill flip="none" rotWithShape="1">
              <a:gsLst>
                <a:gs pos="0">
                  <a:srgbClr val="1F497D">
                    <a:lumMod val="75000"/>
                    <a:shade val="30000"/>
                    <a:satMod val="115000"/>
                  </a:srgbClr>
                </a:gs>
                <a:gs pos="50000">
                  <a:srgbClr val="1F497D">
                    <a:lumMod val="75000"/>
                    <a:shade val="67500"/>
                    <a:satMod val="115000"/>
                  </a:srgbClr>
                </a:gs>
                <a:gs pos="100000">
                  <a:srgbClr val="1F497D">
                    <a:lumMod val="75000"/>
                    <a:shade val="100000"/>
                    <a:satMod val="115000"/>
                  </a:srgbClr>
                </a:gs>
              </a:gsLst>
              <a:lin ang="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Diagramm_Ausbildung!$B$28:$B$33</c:f>
              <c:strCache>
                <c:ptCount val="6"/>
                <c:pt idx="0">
                  <c:v>Pflichtschule</c:v>
                </c:pt>
                <c:pt idx="1">
                  <c:v>Lehre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Uni, FH, Akademie</c:v>
                </c:pt>
              </c:strCache>
            </c:strRef>
          </c:cat>
          <c:val>
            <c:numRef>
              <c:f>Diagramm_Ausbildung!$D$28:$D$33</c:f>
              <c:numCache>
                <c:formatCode>0.0%</c:formatCode>
                <c:ptCount val="6"/>
                <c:pt idx="0">
                  <c:v>0.47502184678124088</c:v>
                </c:pt>
                <c:pt idx="1">
                  <c:v>0.20923390620448587</c:v>
                </c:pt>
                <c:pt idx="2">
                  <c:v>3.7634721817652199E-2</c:v>
                </c:pt>
                <c:pt idx="3">
                  <c:v>9.0605884066414219E-2</c:v>
                </c:pt>
                <c:pt idx="4">
                  <c:v>6.4098456160792308E-2</c:v>
                </c:pt>
                <c:pt idx="5">
                  <c:v>0.12135158753277017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35-4449-B1E5-11A08AC50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8667648"/>
        <c:axId val="68677632"/>
      </c:barChart>
      <c:catAx>
        <c:axId val="68667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68677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8677632"/>
        <c:scaling>
          <c:orientation val="minMax"/>
        </c:scaling>
        <c:delete val="0"/>
        <c:axPos val="b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.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68667648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766844228389457"/>
          <c:y val="0.38461646140386296"/>
          <c:w val="0.30544363639387112"/>
          <c:h val="0.141164836789767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Diagramm_ALQ!$C$15</c:f>
              <c:strCache>
                <c:ptCount val="1"/>
                <c:pt idx="0">
                  <c:v>Sep 25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75000"/>
                    <a:shade val="30000"/>
                    <a:satMod val="115000"/>
                  </a:schemeClr>
                </a:gs>
                <a:gs pos="50000">
                  <a:schemeClr val="tx2">
                    <a:lumMod val="75000"/>
                    <a:shade val="67500"/>
                    <a:satMod val="115000"/>
                  </a:schemeClr>
                </a:gs>
                <a:gs pos="100000">
                  <a:schemeClr val="tx2">
                    <a:lumMod val="75000"/>
                    <a:shade val="100000"/>
                    <a:satMod val="115000"/>
                  </a:scheme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6.577963717954851E-3"/>
                  <c:y val="8.200961396679347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97-47E9-AC4D-2A0DE42C1A58}"/>
                </c:ext>
              </c:extLst>
            </c:dLbl>
            <c:dLbl>
              <c:idx val="1"/>
              <c:layout>
                <c:manualLayout>
                  <c:x val="2.1926545726516236E-3"/>
                  <c:y val="6.012327110796537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97-47E9-AC4D-2A0DE42C1A58}"/>
                </c:ext>
              </c:extLst>
            </c:dLbl>
            <c:dLbl>
              <c:idx val="2"/>
              <c:layout>
                <c:manualLayout>
                  <c:x val="0"/>
                  <c:y val="6.29673278897169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97-47E9-AC4D-2A0DE42C1A58}"/>
                </c:ext>
              </c:extLst>
            </c:dLbl>
            <c:dLbl>
              <c:idx val="3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97-47E9-AC4D-2A0DE42C1A58}"/>
                </c:ext>
              </c:extLst>
            </c:dLbl>
            <c:dLbl>
              <c:idx val="4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97-47E9-AC4D-2A0DE42C1A58}"/>
                </c:ext>
              </c:extLst>
            </c:dLbl>
            <c:dLbl>
              <c:idx val="5"/>
              <c:layout>
                <c:manualLayout>
                  <c:x val="0"/>
                  <c:y val="5.98189614952310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97-47E9-AC4D-2A0DE42C1A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Diagramm_ALQ!$C$16:$C$21</c:f>
              <c:numCache>
                <c:formatCode>0.0%</c:formatCode>
                <c:ptCount val="6"/>
                <c:pt idx="0">
                  <c:v>0.30516093321929966</c:v>
                </c:pt>
                <c:pt idx="1">
                  <c:v>0.11253530484322197</c:v>
                </c:pt>
                <c:pt idx="2">
                  <c:v>7.8280824562933921E-2</c:v>
                </c:pt>
                <c:pt idx="3">
                  <c:v>9.262335534969976E-2</c:v>
                </c:pt>
                <c:pt idx="4">
                  <c:v>7.1319000099313176E-2</c:v>
                </c:pt>
                <c:pt idx="5">
                  <c:v>5.2060660480631286E-2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97-47E9-AC4D-2A0DE42C1A58}"/>
            </c:ext>
          </c:extLst>
        </c:ser>
        <c:ser>
          <c:idx val="2"/>
          <c:order val="2"/>
          <c:tx>
            <c:strRef>
              <c:f>Diagramm_ALQ!$E$15</c:f>
              <c:strCache>
                <c:ptCount val="1"/>
                <c:pt idx="0">
                  <c:v>Sep 24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2.1926545726516236E-3"/>
                  <c:y val="5.473921377805302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97-47E9-AC4D-2A0DE42C1A58}"/>
                </c:ext>
              </c:extLst>
            </c:dLbl>
            <c:dLbl>
              <c:idx val="1"/>
              <c:layout>
                <c:manualLayout>
                  <c:x val="0"/>
                  <c:y val="7.556079346766032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97-47E9-AC4D-2A0DE42C1A58}"/>
                </c:ext>
              </c:extLst>
            </c:dLbl>
            <c:dLbl>
              <c:idx val="2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97-47E9-AC4D-2A0DE42C1A58}"/>
                </c:ext>
              </c:extLst>
            </c:dLbl>
            <c:dLbl>
              <c:idx val="3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197-47E9-AC4D-2A0DE42C1A58}"/>
                </c:ext>
              </c:extLst>
            </c:dLbl>
            <c:dLbl>
              <c:idx val="4"/>
              <c:layout>
                <c:manualLayout>
                  <c:x val="0"/>
                  <c:y val="7.241242707317448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97-47E9-AC4D-2A0DE42C1A58}"/>
                </c:ext>
              </c:extLst>
            </c:dLbl>
            <c:dLbl>
              <c:idx val="5"/>
              <c:layout>
                <c:manualLayout>
                  <c:x val="0"/>
                  <c:y val="5.66705951007452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197-47E9-AC4D-2A0DE42C1A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Diagramm_ALQ!$E$16:$E$21</c:f>
              <c:numCache>
                <c:formatCode>0.0%</c:formatCode>
                <c:ptCount val="6"/>
                <c:pt idx="0">
                  <c:v>0.29920040428868855</c:v>
                </c:pt>
                <c:pt idx="1">
                  <c:v>0.10731429574960892</c:v>
                </c:pt>
                <c:pt idx="2">
                  <c:v>7.4947268164527764E-2</c:v>
                </c:pt>
                <c:pt idx="3">
                  <c:v>8.7674086644973323E-2</c:v>
                </c:pt>
                <c:pt idx="4">
                  <c:v>6.4796372815410189E-2</c:v>
                </c:pt>
                <c:pt idx="5">
                  <c:v>4.5128393456097905E-2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197-47E9-AC4D-2A0DE42C1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033408"/>
        <c:axId val="72034944"/>
      </c:barChart>
      <c:lineChart>
        <c:grouping val="standard"/>
        <c:varyColors val="0"/>
        <c:ser>
          <c:idx val="1"/>
          <c:order val="1"/>
          <c:tx>
            <c:strRef>
              <c:f>Diagramm_ALQ!$D$15</c:f>
              <c:strCache>
                <c:ptCount val="1"/>
                <c:pt idx="0">
                  <c:v>ALQ-Gesamt</c:v>
                </c:pt>
              </c:strCache>
            </c:strRef>
          </c:tx>
          <c:spPr>
            <a:ln w="28575">
              <a:solidFill>
                <a:schemeClr val="tx2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197-47E9-AC4D-2A0DE42C1A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197-47E9-AC4D-2A0DE42C1A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197-47E9-AC4D-2A0DE42C1A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197-47E9-AC4D-2A0DE42C1A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197-47E9-AC4D-2A0DE42C1A58}"/>
                </c:ext>
              </c:extLst>
            </c:dLbl>
            <c:dLbl>
              <c:idx val="5"/>
              <c:layout>
                <c:manualLayout>
                  <c:x val="1.3155927435909582E-2"/>
                  <c:y val="-2.5381580111474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197-47E9-AC4D-2A0DE42C1A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Diagramm_ALQ!$D$16:$D$21</c:f>
              <c:numCache>
                <c:formatCode>0.0%</c:formatCode>
                <c:ptCount val="6"/>
                <c:pt idx="0">
                  <c:v>0.11717893018099999</c:v>
                </c:pt>
                <c:pt idx="1">
                  <c:v>0.11717893018099999</c:v>
                </c:pt>
                <c:pt idx="2">
                  <c:v>0.11717893018099999</c:v>
                </c:pt>
                <c:pt idx="3">
                  <c:v>0.11717893018099999</c:v>
                </c:pt>
                <c:pt idx="4">
                  <c:v>0.11717893018099999</c:v>
                </c:pt>
                <c:pt idx="5">
                  <c:v>0.11717893018099999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197-47E9-AC4D-2A0DE42C1A58}"/>
            </c:ext>
          </c:extLst>
        </c:ser>
        <c:ser>
          <c:idx val="3"/>
          <c:order val="3"/>
          <c:tx>
            <c:strRef>
              <c:f>Diagramm_ALQ!$F$15</c:f>
              <c:strCache>
                <c:ptCount val="1"/>
                <c:pt idx="0">
                  <c:v>ALQ-Gesamt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dash"/>
              <a:headEnd type="none"/>
              <a:tailEnd type="non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197-47E9-AC4D-2A0DE42C1A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197-47E9-AC4D-2A0DE42C1A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197-47E9-AC4D-2A0DE42C1A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197-47E9-AC4D-2A0DE42C1A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197-47E9-AC4D-2A0DE42C1A58}"/>
                </c:ext>
              </c:extLst>
            </c:dLbl>
            <c:dLbl>
              <c:idx val="5"/>
              <c:layout>
                <c:manualLayout>
                  <c:x val="9.0283846903678241E-3"/>
                  <c:y val="2.1766964522692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157890466027146E-2"/>
                      <c:h val="4.8554425078887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9197-47E9-AC4D-2A0DE42C1A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Diagramm_ALQ!$F$16:$F$21</c:f>
              <c:numCache>
                <c:formatCode>0.0%</c:formatCode>
                <c:ptCount val="6"/>
                <c:pt idx="0">
                  <c:v>0.111158146035</c:v>
                </c:pt>
                <c:pt idx="1">
                  <c:v>0.111158146035</c:v>
                </c:pt>
                <c:pt idx="2">
                  <c:v>0.111158146035</c:v>
                </c:pt>
                <c:pt idx="3">
                  <c:v>0.111158146035</c:v>
                </c:pt>
                <c:pt idx="4">
                  <c:v>0.111158146035</c:v>
                </c:pt>
                <c:pt idx="5">
                  <c:v>0.111158146035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9197-47E9-AC4D-2A0DE42C1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33408"/>
        <c:axId val="72034944"/>
      </c:lineChart>
      <c:catAx>
        <c:axId val="72033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2034944"/>
        <c:crosses val="autoZero"/>
        <c:auto val="1"/>
        <c:lblAlgn val="ctr"/>
        <c:lblOffset val="100"/>
        <c:noMultiLvlLbl val="0"/>
      </c:catAx>
      <c:valAx>
        <c:axId val="72034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1"/>
        <c:majorTickMark val="out"/>
        <c:minorTickMark val="none"/>
        <c:tickLblPos val="none"/>
        <c:spPr>
          <a:ln>
            <a:noFill/>
          </a:ln>
        </c:spPr>
        <c:crossAx val="720334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221453287197231"/>
          <c:y val="0.13589777618633861"/>
          <c:w val="0.67993079584775085"/>
          <c:h val="0.725642842655355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Diagramm_Ausbildung!$C$27</c:f>
              <c:strCache>
                <c:ptCount val="1"/>
                <c:pt idx="0">
                  <c:v>Frauen    N = 56.217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Diagramm_Ausbildung!$B$28:$B$33</c:f>
              <c:strCache>
                <c:ptCount val="6"/>
                <c:pt idx="0">
                  <c:v>Pflichtschule</c:v>
                </c:pt>
                <c:pt idx="1">
                  <c:v>Lehre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Uni, FH, Akademie</c:v>
                </c:pt>
              </c:strCache>
            </c:strRef>
          </c:cat>
          <c:val>
            <c:numRef>
              <c:f>Diagramm_Ausbildung!$C$28:$C$33</c:f>
              <c:numCache>
                <c:formatCode>0.0%</c:formatCode>
                <c:ptCount val="6"/>
                <c:pt idx="0">
                  <c:v>0.44356689257697851</c:v>
                </c:pt>
                <c:pt idx="1">
                  <c:v>0.14556095131365956</c:v>
                </c:pt>
                <c:pt idx="2">
                  <c:v>5.0625255705569493E-2</c:v>
                </c:pt>
                <c:pt idx="3">
                  <c:v>0.10004091289111834</c:v>
                </c:pt>
                <c:pt idx="4">
                  <c:v>6.8235587099987546E-2</c:v>
                </c:pt>
                <c:pt idx="5">
                  <c:v>0.18855506341498124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5-40F3-87F8-A48150F3AC4B}"/>
            </c:ext>
          </c:extLst>
        </c:ser>
        <c:ser>
          <c:idx val="1"/>
          <c:order val="1"/>
          <c:tx>
            <c:strRef>
              <c:f>Diagramm_Ausbildung!$D$27</c:f>
              <c:strCache>
                <c:ptCount val="1"/>
                <c:pt idx="0">
                  <c:v>Männer *)   N = 68.660</c:v>
                </c:pt>
              </c:strCache>
            </c:strRef>
          </c:tx>
          <c:spPr>
            <a:gradFill flip="none" rotWithShape="1">
              <a:gsLst>
                <a:gs pos="0">
                  <a:srgbClr val="1F497D">
                    <a:lumMod val="75000"/>
                    <a:shade val="30000"/>
                    <a:satMod val="115000"/>
                  </a:srgbClr>
                </a:gs>
                <a:gs pos="50000">
                  <a:srgbClr val="1F497D">
                    <a:lumMod val="75000"/>
                    <a:shade val="67500"/>
                    <a:satMod val="115000"/>
                  </a:srgbClr>
                </a:gs>
                <a:gs pos="100000">
                  <a:srgbClr val="1F497D">
                    <a:lumMod val="75000"/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Diagramm_Ausbildung!$B$28:$B$33</c:f>
              <c:strCache>
                <c:ptCount val="6"/>
                <c:pt idx="0">
                  <c:v>Pflichtschule</c:v>
                </c:pt>
                <c:pt idx="1">
                  <c:v>Lehre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Uni, FH, Akademie</c:v>
                </c:pt>
              </c:strCache>
            </c:strRef>
          </c:cat>
          <c:val>
            <c:numRef>
              <c:f>Diagramm_Ausbildung!$D$28:$D$33</c:f>
              <c:numCache>
                <c:formatCode>0.0%</c:formatCode>
                <c:ptCount val="6"/>
                <c:pt idx="0">
                  <c:v>0.47502184678124088</c:v>
                </c:pt>
                <c:pt idx="1">
                  <c:v>0.20923390620448587</c:v>
                </c:pt>
                <c:pt idx="2">
                  <c:v>3.7634721817652199E-2</c:v>
                </c:pt>
                <c:pt idx="3">
                  <c:v>9.0605884066414219E-2</c:v>
                </c:pt>
                <c:pt idx="4">
                  <c:v>6.4098456160792308E-2</c:v>
                </c:pt>
                <c:pt idx="5">
                  <c:v>0.12135158753277017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95-40F3-87F8-A48150F3A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73200000"/>
        <c:axId val="73201536"/>
      </c:barChart>
      <c:catAx>
        <c:axId val="73200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7320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201536"/>
        <c:scaling>
          <c:orientation val="minMax"/>
        </c:scaling>
        <c:delete val="0"/>
        <c:axPos val="b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.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73200000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9980800650183838"/>
          <c:y val="0.38461646140386296"/>
          <c:w val="0.30683288661027663"/>
          <c:h val="0.141164836789767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Diagramm_ALQ!$C$15</c:f>
              <c:strCache>
                <c:ptCount val="1"/>
                <c:pt idx="0">
                  <c:v>Sep 25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75000"/>
                    <a:shade val="30000"/>
                    <a:satMod val="115000"/>
                  </a:schemeClr>
                </a:gs>
                <a:gs pos="50000">
                  <a:schemeClr val="tx2">
                    <a:lumMod val="75000"/>
                    <a:shade val="67500"/>
                    <a:satMod val="115000"/>
                  </a:schemeClr>
                </a:gs>
                <a:gs pos="100000">
                  <a:schemeClr val="tx2">
                    <a:lumMod val="75000"/>
                    <a:shade val="100000"/>
                    <a:satMod val="115000"/>
                  </a:scheme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0"/>
                  <c:y val="8.500589265111786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21-4C4A-B150-D6ADDC495DE3}"/>
                </c:ext>
              </c:extLst>
            </c:dLbl>
            <c:dLbl>
              <c:idx val="1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21-4C4A-B150-D6ADDC495DE3}"/>
                </c:ext>
              </c:extLst>
            </c:dLbl>
            <c:dLbl>
              <c:idx val="2"/>
              <c:layout>
                <c:manualLayout>
                  <c:x val="0"/>
                  <c:y val="6.29673278897169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21-4C4A-B150-D6ADDC495DE3}"/>
                </c:ext>
              </c:extLst>
            </c:dLbl>
            <c:dLbl>
              <c:idx val="3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21-4C4A-B150-D6ADDC495DE3}"/>
                </c:ext>
              </c:extLst>
            </c:dLbl>
            <c:dLbl>
              <c:idx val="4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21-4C4A-B150-D6ADDC495DE3}"/>
                </c:ext>
              </c:extLst>
            </c:dLbl>
            <c:dLbl>
              <c:idx val="5"/>
              <c:layout>
                <c:manualLayout>
                  <c:x val="0"/>
                  <c:y val="5.98189614952310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21-4C4A-B150-D6ADDC495D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Diagramm_ALQ!$C$16:$C$21</c:f>
              <c:numCache>
                <c:formatCode>0.0%</c:formatCode>
                <c:ptCount val="6"/>
                <c:pt idx="0">
                  <c:v>0.30516093321929966</c:v>
                </c:pt>
                <c:pt idx="1">
                  <c:v>0.11253530484322197</c:v>
                </c:pt>
                <c:pt idx="2">
                  <c:v>7.8280824562933921E-2</c:v>
                </c:pt>
                <c:pt idx="3">
                  <c:v>9.262335534969976E-2</c:v>
                </c:pt>
                <c:pt idx="4">
                  <c:v>7.1319000099313176E-2</c:v>
                </c:pt>
                <c:pt idx="5">
                  <c:v>5.2060660480631286E-2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21-4C4A-B150-D6ADDC495DE3}"/>
            </c:ext>
          </c:extLst>
        </c:ser>
        <c:ser>
          <c:idx val="2"/>
          <c:order val="2"/>
          <c:tx>
            <c:strRef>
              <c:f>Diagramm_ALQ!$E$15</c:f>
              <c:strCache>
                <c:ptCount val="1"/>
                <c:pt idx="0">
                  <c:v>Sep 24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0"/>
                  <c:y val="7.870915986214620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21-4C4A-B150-D6ADDC495DE3}"/>
                </c:ext>
              </c:extLst>
            </c:dLbl>
            <c:dLbl>
              <c:idx val="1"/>
              <c:layout>
                <c:manualLayout>
                  <c:x val="0"/>
                  <c:y val="7.556079346766032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21-4C4A-B150-D6ADDC495DE3}"/>
                </c:ext>
              </c:extLst>
            </c:dLbl>
            <c:dLbl>
              <c:idx val="2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21-4C4A-B150-D6ADDC495DE3}"/>
                </c:ext>
              </c:extLst>
            </c:dLbl>
            <c:dLbl>
              <c:idx val="3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21-4C4A-B150-D6ADDC495DE3}"/>
                </c:ext>
              </c:extLst>
            </c:dLbl>
            <c:dLbl>
              <c:idx val="4"/>
              <c:layout>
                <c:manualLayout>
                  <c:x val="0"/>
                  <c:y val="7.241242707317448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21-4C4A-B150-D6ADDC495DE3}"/>
                </c:ext>
              </c:extLst>
            </c:dLbl>
            <c:dLbl>
              <c:idx val="5"/>
              <c:layout>
                <c:manualLayout>
                  <c:x val="0"/>
                  <c:y val="5.66705951007452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21-4C4A-B150-D6ADDC495D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Diagramm_ALQ!$E$16:$E$21</c:f>
              <c:numCache>
                <c:formatCode>0.0%</c:formatCode>
                <c:ptCount val="6"/>
                <c:pt idx="0">
                  <c:v>0.29920040428868855</c:v>
                </c:pt>
                <c:pt idx="1">
                  <c:v>0.10731429574960892</c:v>
                </c:pt>
                <c:pt idx="2">
                  <c:v>7.4947268164527764E-2</c:v>
                </c:pt>
                <c:pt idx="3">
                  <c:v>8.7674086644973323E-2</c:v>
                </c:pt>
                <c:pt idx="4">
                  <c:v>6.4796372815410189E-2</c:v>
                </c:pt>
                <c:pt idx="5">
                  <c:v>4.5128393456097905E-2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F21-4C4A-B150-D6ADDC495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9680"/>
        <c:axId val="73413760"/>
      </c:barChart>
      <c:lineChart>
        <c:grouping val="standard"/>
        <c:varyColors val="0"/>
        <c:ser>
          <c:idx val="1"/>
          <c:order val="1"/>
          <c:tx>
            <c:strRef>
              <c:f>Diagramm_ALQ!$D$15</c:f>
              <c:strCache>
                <c:ptCount val="1"/>
                <c:pt idx="0">
                  <c:v>ALQ-Gesamt</c:v>
                </c:pt>
              </c:strCache>
            </c:strRef>
          </c:tx>
          <c:spPr>
            <a:ln w="28575">
              <a:solidFill>
                <a:schemeClr val="tx2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21-4C4A-B150-D6ADDC495DE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21-4C4A-B150-D6ADDC495DE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21-4C4A-B150-D6ADDC495DE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21-4C4A-B150-D6ADDC495DE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21-4C4A-B150-D6ADDC495DE3}"/>
                </c:ext>
              </c:extLst>
            </c:dLbl>
            <c:dLbl>
              <c:idx val="5"/>
              <c:layout>
                <c:manualLayout>
                  <c:x val="5.0890853128037301E-3"/>
                  <c:y val="-2.6243971854861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21-4C4A-B150-D6ADDC495D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Diagramm_ALQ!$D$16:$D$21</c:f>
              <c:numCache>
                <c:formatCode>0.0%</c:formatCode>
                <c:ptCount val="6"/>
                <c:pt idx="0">
                  <c:v>0.11717893018099999</c:v>
                </c:pt>
                <c:pt idx="1">
                  <c:v>0.11717893018099999</c:v>
                </c:pt>
                <c:pt idx="2">
                  <c:v>0.11717893018099999</c:v>
                </c:pt>
                <c:pt idx="3">
                  <c:v>0.11717893018099999</c:v>
                </c:pt>
                <c:pt idx="4">
                  <c:v>0.11717893018099999</c:v>
                </c:pt>
                <c:pt idx="5">
                  <c:v>0.11717893018099999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8F21-4C4A-B150-D6ADDC495DE3}"/>
            </c:ext>
          </c:extLst>
        </c:ser>
        <c:ser>
          <c:idx val="3"/>
          <c:order val="3"/>
          <c:tx>
            <c:strRef>
              <c:f>Diagramm_ALQ!$F$15</c:f>
              <c:strCache>
                <c:ptCount val="1"/>
                <c:pt idx="0">
                  <c:v>ALQ-Gesamt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dash"/>
              <a:headEnd type="none"/>
              <a:tailEnd type="non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21-4C4A-B150-D6ADDC495DE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21-4C4A-B150-D6ADDC495DE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21-4C4A-B150-D6ADDC495DE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21-4C4A-B150-D6ADDC495DE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21-4C4A-B150-D6ADDC495DE3}"/>
                </c:ext>
              </c:extLst>
            </c:dLbl>
            <c:dLbl>
              <c:idx val="5"/>
              <c:layout>
                <c:manualLayout>
                  <c:x val="8.3822809056945877E-3"/>
                  <c:y val="1.8210901375426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21-4C4A-B150-D6ADDC495D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Diagramm_ALQ!$F$16:$F$21</c:f>
              <c:numCache>
                <c:formatCode>0.0%</c:formatCode>
                <c:ptCount val="6"/>
                <c:pt idx="0">
                  <c:v>0.111158146035</c:v>
                </c:pt>
                <c:pt idx="1">
                  <c:v>0.111158146035</c:v>
                </c:pt>
                <c:pt idx="2">
                  <c:v>0.111158146035</c:v>
                </c:pt>
                <c:pt idx="3">
                  <c:v>0.111158146035</c:v>
                </c:pt>
                <c:pt idx="4">
                  <c:v>0.111158146035</c:v>
                </c:pt>
                <c:pt idx="5">
                  <c:v>0.111158146035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F21-4C4A-B150-D6ADDC495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9680"/>
        <c:axId val="73413760"/>
      </c:lineChart>
      <c:catAx>
        <c:axId val="73399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3413760"/>
        <c:crosses val="autoZero"/>
        <c:auto val="1"/>
        <c:lblAlgn val="ctr"/>
        <c:lblOffset val="100"/>
        <c:noMultiLvlLbl val="0"/>
      </c:catAx>
      <c:valAx>
        <c:axId val="734137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1"/>
        <c:majorTickMark val="out"/>
        <c:minorTickMark val="none"/>
        <c:tickLblPos val="none"/>
        <c:spPr>
          <a:ln>
            <a:noFill/>
          </a:ln>
        </c:spPr>
        <c:crossAx val="733996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0</xdr:row>
      <xdr:rowOff>28575</xdr:rowOff>
    </xdr:from>
    <xdr:to>
      <xdr:col>4</xdr:col>
      <xdr:colOff>676275</xdr:colOff>
      <xdr:row>1</xdr:row>
      <xdr:rowOff>47624</xdr:rowOff>
    </xdr:to>
    <xdr:pic>
      <xdr:nvPicPr>
        <xdr:cNvPr id="4" name="Grafik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28575"/>
          <a:ext cx="13716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76201</xdr:colOff>
      <xdr:row>47</xdr:row>
      <xdr:rowOff>66675</xdr:rowOff>
    </xdr:from>
    <xdr:to>
      <xdr:col>4</xdr:col>
      <xdr:colOff>733426</xdr:colOff>
      <xdr:row>66</xdr:row>
      <xdr:rowOff>9525</xdr:rowOff>
    </xdr:to>
    <xdr:graphicFrame macro="">
      <xdr:nvGraphicFramePr>
        <xdr:cNvPr id="3" name="Diagramm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57151</xdr:colOff>
      <xdr:row>72</xdr:row>
      <xdr:rowOff>19050</xdr:rowOff>
    </xdr:from>
    <xdr:to>
      <xdr:col>4</xdr:col>
      <xdr:colOff>714376</xdr:colOff>
      <xdr:row>94</xdr:row>
      <xdr:rowOff>66675</xdr:rowOff>
    </xdr:to>
    <xdr:graphicFrame macro="">
      <xdr:nvGraphicFramePr>
        <xdr:cNvPr id="7" name="Diagramm 1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98</xdr:row>
      <xdr:rowOff>0</xdr:rowOff>
    </xdr:from>
    <xdr:to>
      <xdr:col>4</xdr:col>
      <xdr:colOff>705160</xdr:colOff>
      <xdr:row>117</xdr:row>
      <xdr:rowOff>121227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F131146-5185-E733-99EA-CED8EE409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1214773"/>
          <a:ext cx="5840001" cy="3740727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0.04622</cdr:x>
      <cdr:y>0.93849</cdr:y>
    </cdr:from>
    <cdr:to>
      <cdr:x>0.43661</cdr:x>
      <cdr:y>0.98721</cdr:y>
    </cdr:to>
    <cdr:sp macro="" textlink="">
      <cdr:nvSpPr>
        <cdr:cNvPr id="137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104" y="3498374"/>
          <a:ext cx="2152986" cy="181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AT" sz="1000" b="0" i="0" baseline="0">
              <a:effectLst/>
              <a:latin typeface="+mn-lt"/>
              <a:ea typeface="+mn-ea"/>
              <a:cs typeface="+mn-cs"/>
            </a:rPr>
            <a:t>(Rundungsdifferenzen möglich)</a:t>
          </a:r>
          <a:endParaRPr lang="de-AT">
            <a:effectLst/>
          </a:endParaRPr>
        </a:p>
        <a:p xmlns:a="http://schemas.openxmlformats.org/drawingml/2006/main">
          <a:pPr algn="l" rtl="0">
            <a:defRPr sz="1000"/>
          </a:pPr>
          <a:endParaRPr lang="de-AT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57</xdr:row>
      <xdr:rowOff>0</xdr:rowOff>
    </xdr:from>
    <xdr:to>
      <xdr:col>10</xdr:col>
      <xdr:colOff>333375</xdr:colOff>
      <xdr:row>94</xdr:row>
      <xdr:rowOff>66675</xdr:rowOff>
    </xdr:to>
    <xdr:graphicFrame macro="">
      <xdr:nvGraphicFramePr>
        <xdr:cNvPr id="3" name="Diagramm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0.04622</cdr:x>
      <cdr:y>0.93849</cdr:y>
    </cdr:from>
    <cdr:to>
      <cdr:x>0.43661</cdr:x>
      <cdr:y>0.98721</cdr:y>
    </cdr:to>
    <cdr:sp macro="" textlink="">
      <cdr:nvSpPr>
        <cdr:cNvPr id="137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104" y="3498374"/>
          <a:ext cx="2152986" cy="181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AT" sz="1000" b="0" i="0" baseline="0">
              <a:effectLst/>
              <a:latin typeface="+mn-lt"/>
              <a:ea typeface="+mn-ea"/>
              <a:cs typeface="+mn-cs"/>
            </a:rPr>
            <a:t>(Rundungsdifferenzen möglich)</a:t>
          </a:r>
          <a:endParaRPr lang="de-AT">
            <a:effectLst/>
          </a:endParaRPr>
        </a:p>
        <a:p xmlns:a="http://schemas.openxmlformats.org/drawingml/2006/main">
          <a:pPr algn="l" rtl="0">
            <a:defRPr sz="1000"/>
          </a:pPr>
          <a:endParaRPr lang="de-AT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9</xdr:col>
      <xdr:colOff>685800</xdr:colOff>
      <xdr:row>50</xdr:row>
      <xdr:rowOff>133349</xdr:rowOff>
    </xdr:to>
    <xdr:graphicFrame macro="">
      <xdr:nvGraphicFramePr>
        <xdr:cNvPr id="3" name="Diagramm 1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5" Type="http://schemas.openxmlformats.org/officeDocument/2006/relationships/customProperty" Target="../customProperty5.bin"/><Relationship Id="rId4" Type="http://schemas.openxmlformats.org/officeDocument/2006/relationships/customProperty" Target="../customProperty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customProperties>
    <customPr name="CafeStyleVersion" r:id="rId1"/>
    <customPr name="COCReportVersion" r:id="rId2"/>
    <customPr name="cognos_office_connection_reports" r:id="rId3"/>
    <customPr name="cognos_office_next_report_id" r:id="rId4"/>
    <customPr name="LastTupleSet_COR_Mappings" r:id="rId5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7"/>
  <sheetViews>
    <sheetView tabSelected="1" zoomScale="110" zoomScaleNormal="110" workbookViewId="0">
      <selection activeCell="C21" sqref="C21"/>
    </sheetView>
  </sheetViews>
  <sheetFormatPr baseColWidth="10" defaultRowHeight="15" x14ac:dyDescent="0.25"/>
  <cols>
    <col min="1" max="1" width="32.5703125" style="1" customWidth="1"/>
    <col min="2" max="2" width="17.7109375" style="1" customWidth="1"/>
    <col min="3" max="3" width="10.7109375" style="1" customWidth="1"/>
    <col min="4" max="4" width="16" style="1" customWidth="1"/>
    <col min="5" max="5" width="10.7109375" style="1" customWidth="1"/>
    <col min="6" max="16384" width="11.42578125" style="1"/>
  </cols>
  <sheetData>
    <row r="1" spans="1:5" ht="42" customHeight="1" x14ac:dyDescent="0.3">
      <c r="A1" s="220" t="s">
        <v>109</v>
      </c>
      <c r="B1" s="6"/>
      <c r="C1" s="6"/>
      <c r="D1" s="6"/>
      <c r="E1" s="6"/>
    </row>
    <row r="2" spans="1:5" ht="21" x14ac:dyDescent="0.35">
      <c r="A2" s="220"/>
      <c r="B2" s="75">
        <f>Diagramm_ALQ!B4</f>
        <v>45901</v>
      </c>
      <c r="D2" s="7"/>
      <c r="E2" s="6"/>
    </row>
    <row r="3" spans="1:5" ht="18.75" x14ac:dyDescent="0.3">
      <c r="A3" s="8"/>
      <c r="B3" s="9"/>
      <c r="D3" s="7"/>
      <c r="E3" s="6"/>
    </row>
    <row r="4" spans="1:5" ht="18.75" x14ac:dyDescent="0.3">
      <c r="A4" s="23" t="s">
        <v>13</v>
      </c>
      <c r="B4" s="9"/>
      <c r="D4" s="7"/>
      <c r="E4" s="6"/>
    </row>
    <row r="5" spans="1:5" ht="36" customHeight="1" x14ac:dyDescent="0.25">
      <c r="A5" s="223" t="s">
        <v>104</v>
      </c>
      <c r="B5" s="223"/>
      <c r="C5" s="223"/>
      <c r="D5" s="223"/>
      <c r="E5" s="223"/>
    </row>
    <row r="6" spans="1:5" ht="15.75" x14ac:dyDescent="0.25">
      <c r="A6" s="5"/>
      <c r="B6" s="3"/>
      <c r="C6" s="3"/>
      <c r="D6" s="3"/>
      <c r="E6" s="3"/>
    </row>
    <row r="7" spans="1:5" ht="18.75" x14ac:dyDescent="0.3">
      <c r="A7" s="35" t="s">
        <v>14</v>
      </c>
      <c r="B7" s="9"/>
      <c r="D7" s="7"/>
      <c r="E7" s="6"/>
    </row>
    <row r="8" spans="1:5" ht="15.75" x14ac:dyDescent="0.25">
      <c r="A8" s="5"/>
      <c r="B8" s="3"/>
      <c r="C8" s="3"/>
      <c r="D8" s="3"/>
      <c r="E8" s="3"/>
    </row>
    <row r="9" spans="1:5" ht="15.75" x14ac:dyDescent="0.25">
      <c r="A9" s="11"/>
      <c r="B9" s="12"/>
      <c r="C9" s="12"/>
      <c r="D9" s="12" t="s">
        <v>0</v>
      </c>
      <c r="E9" s="13"/>
    </row>
    <row r="10" spans="1:5" ht="15.75" x14ac:dyDescent="0.25">
      <c r="A10" s="17"/>
      <c r="B10" s="10" t="s">
        <v>19</v>
      </c>
      <c r="C10" s="10"/>
      <c r="D10" s="10" t="s">
        <v>12</v>
      </c>
      <c r="E10" s="18" t="s">
        <v>1</v>
      </c>
    </row>
    <row r="11" spans="1:5" s="22" customFormat="1" ht="15.75" x14ac:dyDescent="0.25">
      <c r="A11" s="19"/>
      <c r="B11" s="20"/>
      <c r="C11" s="20"/>
      <c r="D11" s="20"/>
      <c r="E11" s="21"/>
    </row>
    <row r="12" spans="1:5" s="22" customFormat="1" ht="15.75" x14ac:dyDescent="0.25">
      <c r="A12" s="25" t="s">
        <v>15</v>
      </c>
      <c r="B12" s="27">
        <f>DWH!E5</f>
        <v>124877</v>
      </c>
      <c r="C12" s="28"/>
      <c r="D12" s="27">
        <f>DWH!F5</f>
        <v>8287</v>
      </c>
      <c r="E12" s="67">
        <f>DWH!G5</f>
        <v>7.1078137061497598E-2</v>
      </c>
    </row>
    <row r="13" spans="1:5" s="22" customFormat="1" ht="15.75" x14ac:dyDescent="0.25">
      <c r="A13" s="24" t="s">
        <v>16</v>
      </c>
      <c r="B13" s="30">
        <f>DWH!E6</f>
        <v>56217</v>
      </c>
      <c r="C13" s="31"/>
      <c r="D13" s="30">
        <f>DWH!F6</f>
        <v>4936</v>
      </c>
      <c r="E13" s="68">
        <f>DWH!G6</f>
        <v>9.6253973206450696E-2</v>
      </c>
    </row>
    <row r="14" spans="1:5" s="22" customFormat="1" ht="15.75" x14ac:dyDescent="0.25">
      <c r="A14" s="24" t="s">
        <v>106</v>
      </c>
      <c r="B14" s="30">
        <f>DWH!E7</f>
        <v>68660</v>
      </c>
      <c r="C14" s="31"/>
      <c r="D14" s="30">
        <f>DWH!F7</f>
        <v>3351</v>
      </c>
      <c r="E14" s="68">
        <f>DWH!G7</f>
        <v>5.1309926656356697E-2</v>
      </c>
    </row>
    <row r="15" spans="1:5" s="22" customFormat="1" ht="15.75" x14ac:dyDescent="0.25">
      <c r="A15" s="25" t="s">
        <v>17</v>
      </c>
      <c r="B15" s="27">
        <f>DWH!B5</f>
        <v>940818</v>
      </c>
      <c r="C15" s="28"/>
      <c r="D15" s="27">
        <f>DWH!C5</f>
        <v>8542</v>
      </c>
      <c r="E15" s="67">
        <f>DWH!D5</f>
        <v>9.1625226864147508E-3</v>
      </c>
    </row>
    <row r="16" spans="1:5" s="22" customFormat="1" ht="15.75" x14ac:dyDescent="0.25">
      <c r="A16" s="24" t="s">
        <v>16</v>
      </c>
      <c r="B16" s="30">
        <f>DWH!B6</f>
        <v>456779</v>
      </c>
      <c r="C16" s="31"/>
      <c r="D16" s="30">
        <f>DWH!C6</f>
        <v>5927</v>
      </c>
      <c r="E16" s="68">
        <f>DWH!D6</f>
        <v>1.31462209328117E-2</v>
      </c>
    </row>
    <row r="17" spans="1:8" s="22" customFormat="1" ht="15.75" x14ac:dyDescent="0.25">
      <c r="A17" s="24" t="s">
        <v>106</v>
      </c>
      <c r="B17" s="30">
        <f>DWH!B7</f>
        <v>484039</v>
      </c>
      <c r="C17" s="31"/>
      <c r="D17" s="30">
        <f>DWH!C7</f>
        <v>2615</v>
      </c>
      <c r="E17" s="68">
        <f>DWH!D7</f>
        <v>5.4318023197846401E-3</v>
      </c>
    </row>
    <row r="18" spans="1:8" s="22" customFormat="1" ht="15.75" x14ac:dyDescent="0.25">
      <c r="A18" s="25" t="s">
        <v>18</v>
      </c>
      <c r="B18" s="29">
        <f>DWH!H5</f>
        <v>0.11717893018171199</v>
      </c>
      <c r="C18" s="28"/>
      <c r="D18" s="29">
        <f>DWH!I5</f>
        <v>6.0207841458984898E-3</v>
      </c>
      <c r="E18" s="90" t="s">
        <v>44</v>
      </c>
    </row>
    <row r="19" spans="1:8" s="22" customFormat="1" ht="15.75" x14ac:dyDescent="0.25">
      <c r="A19" s="24" t="s">
        <v>16</v>
      </c>
      <c r="B19" s="32">
        <f>DWH!H6</f>
        <v>0.109585649790642</v>
      </c>
      <c r="C19" s="31"/>
      <c r="D19" s="32">
        <f>DWH!I6</f>
        <v>7.4593207104975403E-3</v>
      </c>
      <c r="E19" s="91" t="s">
        <v>44</v>
      </c>
    </row>
    <row r="20" spans="1:8" s="22" customFormat="1" ht="15.75" x14ac:dyDescent="0.25">
      <c r="A20" s="24" t="s">
        <v>106</v>
      </c>
      <c r="B20" s="32">
        <f>DWH!H7</f>
        <v>0.124226749098515</v>
      </c>
      <c r="C20" s="31"/>
      <c r="D20" s="32">
        <f>DWH!I7</f>
        <v>4.7735607963636101E-3</v>
      </c>
      <c r="E20" s="91" t="s">
        <v>44</v>
      </c>
    </row>
    <row r="21" spans="1:8" s="22" customFormat="1" ht="15.75" x14ac:dyDescent="0.25">
      <c r="A21" s="34"/>
      <c r="B21" s="32"/>
      <c r="C21" s="31"/>
      <c r="D21" s="32"/>
      <c r="E21" s="31"/>
    </row>
    <row r="22" spans="1:8" s="22" customFormat="1" ht="15.75" x14ac:dyDescent="0.25">
      <c r="A22" s="34"/>
      <c r="B22" s="32"/>
      <c r="C22" s="31"/>
      <c r="D22" s="32"/>
      <c r="E22" s="31"/>
    </row>
    <row r="23" spans="1:8" ht="18.75" x14ac:dyDescent="0.3">
      <c r="A23" s="35"/>
      <c r="B23" s="9"/>
      <c r="D23" s="7"/>
      <c r="E23" s="6"/>
    </row>
    <row r="24" spans="1:8" s="22" customFormat="1" ht="15.75" x14ac:dyDescent="0.25">
      <c r="A24" s="69"/>
      <c r="B24" s="20"/>
      <c r="C24" s="20"/>
      <c r="D24" s="20"/>
      <c r="E24" s="20"/>
    </row>
    <row r="25" spans="1:8" s="22" customFormat="1" ht="15.75" x14ac:dyDescent="0.25">
      <c r="A25" s="69"/>
      <c r="B25" s="225" t="s">
        <v>20</v>
      </c>
      <c r="C25" s="225"/>
      <c r="D25" s="225" t="s">
        <v>21</v>
      </c>
      <c r="E25" s="225"/>
    </row>
    <row r="26" spans="1:8" s="22" customFormat="1" ht="15.75" x14ac:dyDescent="0.25">
      <c r="A26" s="20"/>
      <c r="B26" s="20"/>
      <c r="C26" s="20"/>
      <c r="D26" s="20"/>
      <c r="E26" s="20"/>
    </row>
    <row r="27" spans="1:8" ht="15.75" x14ac:dyDescent="0.25">
      <c r="A27" s="16"/>
      <c r="B27" s="14" t="s">
        <v>5</v>
      </c>
      <c r="C27" s="15" t="s">
        <v>22</v>
      </c>
      <c r="D27" s="14" t="s">
        <v>5</v>
      </c>
      <c r="E27" s="15" t="s">
        <v>22</v>
      </c>
    </row>
    <row r="28" spans="1:8" ht="15.75" x14ac:dyDescent="0.25">
      <c r="A28" s="93"/>
      <c r="B28" s="94"/>
      <c r="C28" s="95"/>
      <c r="D28" s="96"/>
      <c r="E28" s="97"/>
    </row>
    <row r="29" spans="1:8" x14ac:dyDescent="0.25">
      <c r="A29" s="98" t="s">
        <v>23</v>
      </c>
      <c r="B29" s="99">
        <f>DWH!B24</f>
        <v>124877</v>
      </c>
      <c r="C29" s="100">
        <f>DWH!E24</f>
        <v>1</v>
      </c>
      <c r="D29" s="99">
        <f>DWH!B41</f>
        <v>13454</v>
      </c>
      <c r="E29" s="101">
        <f>DWH!E41</f>
        <v>1</v>
      </c>
      <c r="G29" s="110"/>
    </row>
    <row r="30" spans="1:8" x14ac:dyDescent="0.25">
      <c r="A30" s="102" t="s">
        <v>24</v>
      </c>
      <c r="B30" s="103">
        <f>DWH!B12</f>
        <v>57551</v>
      </c>
      <c r="C30" s="104">
        <f>DWH!E12</f>
        <v>0.46086148770390062</v>
      </c>
      <c r="D30" s="103">
        <f>DWH!B29</f>
        <v>5154</v>
      </c>
      <c r="E30" s="105">
        <f>DWH!E29</f>
        <v>0.38308309796343093</v>
      </c>
      <c r="G30" s="110"/>
      <c r="H30" s="215" t="str">
        <f>TEXT(C30,"0,0%")</f>
        <v>46,1%</v>
      </c>
    </row>
    <row r="31" spans="1:8" s="4" customFormat="1" x14ac:dyDescent="0.25">
      <c r="A31" s="106" t="s">
        <v>25</v>
      </c>
      <c r="B31" s="103">
        <f>DWH!B13</f>
        <v>22549</v>
      </c>
      <c r="C31" s="104">
        <f>DWH!E13</f>
        <v>0.18056968056567663</v>
      </c>
      <c r="D31" s="103">
        <f>DWH!B30</f>
        <v>3959</v>
      </c>
      <c r="E31" s="105">
        <f>DWH!E30</f>
        <v>0.29426192953768399</v>
      </c>
      <c r="F31" s="111"/>
      <c r="G31" s="111"/>
      <c r="H31" s="215" t="str">
        <f>TEXT(C31,"0,0%")</f>
        <v>18,1%</v>
      </c>
    </row>
    <row r="32" spans="1:8" x14ac:dyDescent="0.25">
      <c r="A32" s="102" t="s">
        <v>26</v>
      </c>
      <c r="B32" s="103">
        <f>DWH!B14</f>
        <v>714</v>
      </c>
      <c r="C32" s="104">
        <f>DWH!E14</f>
        <v>5.7176261441258197E-3</v>
      </c>
      <c r="D32" s="103">
        <f>DWH!B31</f>
        <v>27</v>
      </c>
      <c r="E32" s="105">
        <f>DWH!E31</f>
        <v>2.0068381150587186E-3</v>
      </c>
      <c r="G32" s="110"/>
      <c r="H32" s="215" t="str">
        <f>TEXT(SUM(C30:C31),"0,0%")</f>
        <v>64,1%</v>
      </c>
    </row>
    <row r="33" spans="1:8" x14ac:dyDescent="0.25">
      <c r="A33" s="102" t="s">
        <v>27</v>
      </c>
      <c r="B33" s="103">
        <f>DWH!B15</f>
        <v>2209</v>
      </c>
      <c r="C33" s="104">
        <f>DWH!E15</f>
        <v>1.7689406375873861E-2</v>
      </c>
      <c r="D33" s="103">
        <f>DWH!B32</f>
        <v>37</v>
      </c>
      <c r="E33" s="105">
        <f>DWH!E32</f>
        <v>2.7501114910063922E-3</v>
      </c>
      <c r="H33" s="215" t="str">
        <f>TEXT(E31,"0,0%")</f>
        <v>29,4%</v>
      </c>
    </row>
    <row r="34" spans="1:8" x14ac:dyDescent="0.25">
      <c r="A34" s="102" t="s">
        <v>28</v>
      </c>
      <c r="B34" s="103">
        <f>DWH!B16</f>
        <v>2507</v>
      </c>
      <c r="C34" s="104">
        <f>DWH!E16</f>
        <v>2.0075754542469789E-2</v>
      </c>
      <c r="D34" s="103">
        <f>DWH!B33</f>
        <v>438</v>
      </c>
      <c r="E34" s="105">
        <f>DWH!E33</f>
        <v>3.25553738665081E-2</v>
      </c>
    </row>
    <row r="35" spans="1:8" x14ac:dyDescent="0.25">
      <c r="A35" s="102" t="s">
        <v>29</v>
      </c>
      <c r="B35" s="103">
        <f>DWH!B17</f>
        <v>11845</v>
      </c>
      <c r="C35" s="104">
        <f>DWH!E17</f>
        <v>9.4853335682311399E-2</v>
      </c>
      <c r="D35" s="103">
        <f>DWH!B34</f>
        <v>48</v>
      </c>
      <c r="E35" s="105">
        <f>DWH!E34</f>
        <v>3.567712204548833E-3</v>
      </c>
    </row>
    <row r="36" spans="1:8" x14ac:dyDescent="0.25">
      <c r="A36" s="102" t="s">
        <v>30</v>
      </c>
      <c r="B36" s="103">
        <f>DWH!B18</f>
        <v>2594</v>
      </c>
      <c r="C36" s="104">
        <f>DWH!E18</f>
        <v>2.0772440081039744E-2</v>
      </c>
      <c r="D36" s="103">
        <f>DWH!B35</f>
        <v>553</v>
      </c>
      <c r="E36" s="105">
        <f>DWH!E35</f>
        <v>4.1103017689906346E-2</v>
      </c>
    </row>
    <row r="37" spans="1:8" x14ac:dyDescent="0.25">
      <c r="A37" s="102" t="s">
        <v>31</v>
      </c>
      <c r="B37" s="103">
        <f>DWH!B19</f>
        <v>2177</v>
      </c>
      <c r="C37" s="104">
        <f>DWH!E19</f>
        <v>1.7433154223756176E-2</v>
      </c>
      <c r="D37" s="103">
        <f>DWH!B36</f>
        <v>227</v>
      </c>
      <c r="E37" s="105">
        <f>DWH!E36</f>
        <v>1.6872305634012191E-2</v>
      </c>
    </row>
    <row r="38" spans="1:8" x14ac:dyDescent="0.25">
      <c r="A38" s="102" t="s">
        <v>32</v>
      </c>
      <c r="B38" s="103">
        <f>DWH!B20</f>
        <v>3466</v>
      </c>
      <c r="C38" s="104">
        <f>DWH!E20</f>
        <v>2.7755311226246627E-2</v>
      </c>
      <c r="D38" s="103">
        <f>DWH!B37</f>
        <v>1798</v>
      </c>
      <c r="E38" s="105">
        <f>DWH!E37</f>
        <v>0.13364055299539171</v>
      </c>
    </row>
    <row r="39" spans="1:8" x14ac:dyDescent="0.25">
      <c r="A39" s="102" t="s">
        <v>33</v>
      </c>
      <c r="B39" s="103">
        <f>DWH!B21</f>
        <v>378</v>
      </c>
      <c r="C39" s="104">
        <f>DWH!E21</f>
        <v>3.02697854689014E-3</v>
      </c>
      <c r="D39" s="103">
        <f>DWH!B38</f>
        <v>61</v>
      </c>
      <c r="E39" s="105">
        <f>DWH!E38</f>
        <v>4.5339675932808089E-3</v>
      </c>
    </row>
    <row r="40" spans="1:8" x14ac:dyDescent="0.25">
      <c r="A40" s="102" t="s">
        <v>34</v>
      </c>
      <c r="B40" s="103">
        <f>DWH!B22</f>
        <v>1877</v>
      </c>
      <c r="C40" s="104">
        <f>DWH!E22</f>
        <v>1.5030790297652891E-2</v>
      </c>
      <c r="D40" s="103">
        <f>DWH!B39</f>
        <v>538</v>
      </c>
      <c r="E40" s="105">
        <f>DWH!E39</f>
        <v>3.9988107625984835E-2</v>
      </c>
    </row>
    <row r="41" spans="1:8" ht="26.25" x14ac:dyDescent="0.25">
      <c r="A41" s="107" t="s">
        <v>103</v>
      </c>
      <c r="B41" s="103">
        <f>DWH!B23</f>
        <v>16677</v>
      </c>
      <c r="C41" s="108">
        <f>DWH!E23</f>
        <v>0.13354741065208164</v>
      </c>
      <c r="D41" s="103">
        <f>DWH!B40</f>
        <v>614</v>
      </c>
      <c r="E41" s="109">
        <f>DWH!E40</f>
        <v>4.5636985283187159E-2</v>
      </c>
    </row>
    <row r="43" spans="1:8" ht="61.5" customHeight="1" x14ac:dyDescent="0.25">
      <c r="A43" s="224" t="str">
        <f>CONCATENATE(H30," der arbeitslosen Personen hat lediglich Pflichtschulausbildung, ",H31," verfügen über einen Lehrabschluss; in Summe weisen ",H32," aller arbeitslosen Personen maximal Lehrausbildung auf. Personen mit Lehrabschluss sind allerdings im Vorteil: ",H33," der (sofort verfügbaren) offenen Stellen verlangt diese Qualifikation.")</f>
        <v>46,1% der arbeitslosen Personen hat lediglich Pflichtschulausbildung, 18,1% verfügen über einen Lehrabschluss; in Summe weisen 64,1% aller arbeitslosen Personen maximal Lehrausbildung auf. Personen mit Lehrabschluss sind allerdings im Vorteil: 29,4% der (sofort verfügbaren) offenen Stellen verlangt diese Qualifikation.</v>
      </c>
      <c r="B43" s="224"/>
      <c r="C43" s="224"/>
      <c r="D43" s="224"/>
      <c r="E43" s="224"/>
    </row>
    <row r="46" spans="1:8" ht="18.75" x14ac:dyDescent="0.3">
      <c r="A46" s="35" t="s">
        <v>59</v>
      </c>
      <c r="B46" s="9"/>
      <c r="D46" s="7"/>
      <c r="E46" s="6"/>
    </row>
    <row r="62" spans="8:8" x14ac:dyDescent="0.25">
      <c r="H62" s="215" t="str">
        <f>TEXT(Diagramm_Ausbildung!D28,"0,0%")</f>
        <v>47,5%</v>
      </c>
    </row>
    <row r="63" spans="8:8" x14ac:dyDescent="0.25">
      <c r="H63" s="215" t="str">
        <f>TEXT(Diagramm_Ausbildung!C28,"0,0%")</f>
        <v>44,4%</v>
      </c>
    </row>
    <row r="64" spans="8:8" x14ac:dyDescent="0.25">
      <c r="H64" s="215" t="str">
        <f>TEXT(Diagramm_Ausbildung!C29,"0,0%")</f>
        <v>14,6%</v>
      </c>
    </row>
    <row r="65" spans="1:8" x14ac:dyDescent="0.25">
      <c r="H65" s="215" t="str">
        <f>TEXT(Diagramm_Ausbildung!D29,"0,0%")</f>
        <v>20,9%</v>
      </c>
    </row>
    <row r="68" spans="1:8" ht="60" customHeight="1" x14ac:dyDescent="0.25">
      <c r="A68" s="224" t="str">
        <f>CONCATENATE("Bei der differenzierten Betrachtung arbeitsloser Personen nach Geschlecht zeigt sich ein Unterschied beim Anteil von Personen mit Pflichtschulausbildung (Männer: ",H62,", Frauen: ",H63,"), noch deutlicher ist der Unterschied beim Anteil von Personen mit Lehrabschluss: ",H64," der arbeitslosen Frauen, aber ",H65," der arbeitslosen Männer haben eine Lehrausbildung absolviert.")</f>
        <v>Bei der differenzierten Betrachtung arbeitsloser Personen nach Geschlecht zeigt sich ein Unterschied beim Anteil von Personen mit Pflichtschulausbildung (Männer: 47,5%, Frauen: 44,4%), noch deutlicher ist der Unterschied beim Anteil von Personen mit Lehrabschluss: 14,6% der arbeitslosen Frauen, aber 20,9% der arbeitslosen Männer haben eine Lehrausbildung absolviert.</v>
      </c>
      <c r="B68" s="224"/>
      <c r="C68" s="224"/>
      <c r="D68" s="224"/>
      <c r="E68" s="224"/>
    </row>
    <row r="71" spans="1:8" ht="18.75" x14ac:dyDescent="0.3">
      <c r="A71" s="35" t="s">
        <v>91</v>
      </c>
      <c r="B71" s="9"/>
      <c r="D71" s="7"/>
      <c r="E71" s="6"/>
    </row>
    <row r="97" spans="1:5" ht="18.75" x14ac:dyDescent="0.3">
      <c r="A97" s="35" t="s">
        <v>92</v>
      </c>
      <c r="B97" s="9"/>
      <c r="D97" s="7"/>
      <c r="E97" s="6"/>
    </row>
    <row r="120" spans="1:5" ht="57" customHeight="1" x14ac:dyDescent="0.25">
      <c r="A120" s="221" t="s">
        <v>99</v>
      </c>
      <c r="B120" s="221"/>
      <c r="C120" s="221"/>
      <c r="D120" s="221"/>
      <c r="E120" s="221"/>
    </row>
    <row r="122" spans="1:5" x14ac:dyDescent="0.25">
      <c r="A122" s="71" t="s">
        <v>93</v>
      </c>
    </row>
    <row r="123" spans="1:5" ht="21.75" customHeight="1" x14ac:dyDescent="0.25">
      <c r="A123" s="70" t="s">
        <v>94</v>
      </c>
    </row>
    <row r="124" spans="1:5" ht="30.75" customHeight="1" x14ac:dyDescent="0.25">
      <c r="A124" s="221" t="s">
        <v>100</v>
      </c>
      <c r="B124" s="221"/>
      <c r="C124" s="221"/>
      <c r="D124" s="221"/>
      <c r="E124" s="221"/>
    </row>
    <row r="125" spans="1:5" ht="31.5" customHeight="1" x14ac:dyDescent="0.25">
      <c r="A125" s="222" t="s">
        <v>101</v>
      </c>
      <c r="B125" s="222"/>
      <c r="C125" s="222"/>
      <c r="D125" s="222"/>
      <c r="E125" s="222"/>
    </row>
    <row r="127" spans="1:5" x14ac:dyDescent="0.25">
      <c r="A127" s="1" t="s">
        <v>107</v>
      </c>
    </row>
  </sheetData>
  <mergeCells count="9">
    <mergeCell ref="A1:A2"/>
    <mergeCell ref="A124:E124"/>
    <mergeCell ref="A125:E125"/>
    <mergeCell ref="A5:E5"/>
    <mergeCell ref="A43:E43"/>
    <mergeCell ref="A68:E68"/>
    <mergeCell ref="B25:C25"/>
    <mergeCell ref="D25:E25"/>
    <mergeCell ref="A120:E120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7" orientation="portrait" r:id="rId1"/>
  <headerFooter>
    <oddFooter>&amp;L&amp;8&amp;K00-049&amp;Z&amp;F</oddFooter>
  </headerFooter>
  <rowBreaks count="2" manualBreakCount="2">
    <brk id="45" max="16383" man="1"/>
    <brk id="9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I64"/>
  <sheetViews>
    <sheetView workbookViewId="0">
      <selection activeCell="B29" sqref="B29:D41 A29:A41 B28:D28"/>
    </sheetView>
  </sheetViews>
  <sheetFormatPr baseColWidth="10" defaultRowHeight="15" x14ac:dyDescent="0.25"/>
  <sheetData>
    <row r="1" spans="1:9" ht="15.75" x14ac:dyDescent="0.25">
      <c r="A1" s="26" t="s">
        <v>35</v>
      </c>
    </row>
    <row r="3" spans="1:9" x14ac:dyDescent="0.25">
      <c r="A3" s="116"/>
      <c r="B3" s="117" t="s">
        <v>111</v>
      </c>
      <c r="C3" s="2"/>
      <c r="D3" s="2"/>
      <c r="E3" s="2"/>
      <c r="F3" s="2"/>
      <c r="G3" s="2"/>
      <c r="H3" s="2"/>
      <c r="I3" s="2"/>
    </row>
    <row r="4" spans="1:9" x14ac:dyDescent="0.25">
      <c r="B4" s="120" t="s">
        <v>36</v>
      </c>
      <c r="C4" s="121" t="s">
        <v>37</v>
      </c>
      <c r="D4" s="122" t="s">
        <v>38</v>
      </c>
      <c r="E4" s="123" t="s">
        <v>39</v>
      </c>
      <c r="F4" s="121" t="s">
        <v>40</v>
      </c>
      <c r="G4" s="122" t="s">
        <v>41</v>
      </c>
      <c r="H4" s="123" t="s">
        <v>42</v>
      </c>
      <c r="I4" s="124" t="s">
        <v>43</v>
      </c>
    </row>
    <row r="5" spans="1:9" x14ac:dyDescent="0.25">
      <c r="A5" s="118" t="s">
        <v>6</v>
      </c>
      <c r="B5" s="125">
        <v>940818</v>
      </c>
      <c r="C5" s="127">
        <v>8542</v>
      </c>
      <c r="D5" s="129">
        <v>9.1625226864147508E-3</v>
      </c>
      <c r="E5" s="131">
        <v>124877</v>
      </c>
      <c r="F5" s="127">
        <v>8287</v>
      </c>
      <c r="G5" s="129">
        <v>7.1078137061497598E-2</v>
      </c>
      <c r="H5" s="132">
        <v>0.11717893018171199</v>
      </c>
      <c r="I5" s="134">
        <v>6.0207841458984898E-3</v>
      </c>
    </row>
    <row r="6" spans="1:9" x14ac:dyDescent="0.25">
      <c r="A6" s="119" t="s">
        <v>4</v>
      </c>
      <c r="B6" s="126">
        <v>456779</v>
      </c>
      <c r="C6" s="128">
        <v>5927</v>
      </c>
      <c r="D6" s="130">
        <v>1.31462209328117E-2</v>
      </c>
      <c r="E6" s="128">
        <v>56217</v>
      </c>
      <c r="F6" s="128">
        <v>4936</v>
      </c>
      <c r="G6" s="130">
        <v>9.6253973206450696E-2</v>
      </c>
      <c r="H6" s="133">
        <v>0.109585649790642</v>
      </c>
      <c r="I6" s="135">
        <v>7.4593207104975403E-3</v>
      </c>
    </row>
    <row r="7" spans="1:9" x14ac:dyDescent="0.25">
      <c r="A7" s="119" t="s">
        <v>105</v>
      </c>
      <c r="B7" s="126">
        <v>484039</v>
      </c>
      <c r="C7" s="128">
        <v>2615</v>
      </c>
      <c r="D7" s="130">
        <v>5.4318023197846401E-3</v>
      </c>
      <c r="E7" s="128">
        <v>68660</v>
      </c>
      <c r="F7" s="128">
        <v>3351</v>
      </c>
      <c r="G7" s="130">
        <v>5.1309926656356697E-2</v>
      </c>
      <c r="H7" s="133">
        <v>0.124226749098515</v>
      </c>
      <c r="I7" s="135">
        <v>4.7735607963636101E-3</v>
      </c>
    </row>
    <row r="9" spans="1:9" ht="15.75" x14ac:dyDescent="0.25">
      <c r="A9" s="26" t="s">
        <v>45</v>
      </c>
    </row>
    <row r="10" spans="1:9" ht="15.75" x14ac:dyDescent="0.25">
      <c r="E10" s="33" t="s">
        <v>56</v>
      </c>
    </row>
    <row r="11" spans="1:9" ht="15.75" x14ac:dyDescent="0.25">
      <c r="A11" s="137" t="s">
        <v>5</v>
      </c>
      <c r="B11" s="141" t="s">
        <v>95</v>
      </c>
      <c r="C11" s="140" t="s">
        <v>96</v>
      </c>
      <c r="D11" s="138" t="s">
        <v>97</v>
      </c>
      <c r="E11" s="33"/>
    </row>
    <row r="12" spans="1:9" x14ac:dyDescent="0.25">
      <c r="A12" s="139" t="s">
        <v>7</v>
      </c>
      <c r="B12" s="143">
        <v>57551</v>
      </c>
      <c r="C12" s="149">
        <v>2112</v>
      </c>
      <c r="D12" s="155">
        <v>3.8095925251176999E-2</v>
      </c>
      <c r="E12" s="72">
        <f>B12/$B$24</f>
        <v>0.46086148770390062</v>
      </c>
    </row>
    <row r="13" spans="1:9" x14ac:dyDescent="0.25">
      <c r="A13" s="136" t="s">
        <v>8</v>
      </c>
      <c r="B13" s="144">
        <v>22549</v>
      </c>
      <c r="C13" s="150">
        <v>1366</v>
      </c>
      <c r="D13" s="156">
        <v>6.4485672473209604E-2</v>
      </c>
      <c r="E13" s="73">
        <f t="shared" ref="E13:E24" si="0">B13/$B$24</f>
        <v>0.18056968056567663</v>
      </c>
    </row>
    <row r="14" spans="1:9" x14ac:dyDescent="0.25">
      <c r="A14" s="136" t="s">
        <v>46</v>
      </c>
      <c r="B14" s="144">
        <v>714</v>
      </c>
      <c r="C14" s="150">
        <v>24</v>
      </c>
      <c r="D14" s="156">
        <v>3.4782608695652202E-2</v>
      </c>
      <c r="E14" s="73">
        <f t="shared" si="0"/>
        <v>5.7176261441258197E-3</v>
      </c>
    </row>
    <row r="15" spans="1:9" x14ac:dyDescent="0.25">
      <c r="A15" s="136" t="s">
        <v>47</v>
      </c>
      <c r="B15" s="144">
        <v>2209</v>
      </c>
      <c r="C15" s="150">
        <v>224</v>
      </c>
      <c r="D15" s="156">
        <v>0.112846347607053</v>
      </c>
      <c r="E15" s="73">
        <f t="shared" si="0"/>
        <v>1.7689406375873861E-2</v>
      </c>
    </row>
    <row r="16" spans="1:9" x14ac:dyDescent="0.25">
      <c r="A16" s="136" t="s">
        <v>48</v>
      </c>
      <c r="B16" s="144">
        <v>2507</v>
      </c>
      <c r="C16" s="150">
        <v>49</v>
      </c>
      <c r="D16" s="156">
        <v>1.9934906427990201E-2</v>
      </c>
      <c r="E16" s="72">
        <f t="shared" si="0"/>
        <v>2.0075754542469789E-2</v>
      </c>
    </row>
    <row r="17" spans="1:5" x14ac:dyDescent="0.25">
      <c r="A17" s="136" t="s">
        <v>49</v>
      </c>
      <c r="B17" s="144">
        <v>11845</v>
      </c>
      <c r="C17" s="150">
        <v>795</v>
      </c>
      <c r="D17" s="156">
        <v>7.1945701357466099E-2</v>
      </c>
      <c r="E17" s="73">
        <f t="shared" si="0"/>
        <v>9.4853335682311399E-2</v>
      </c>
    </row>
    <row r="18" spans="1:5" x14ac:dyDescent="0.25">
      <c r="A18" s="136" t="s">
        <v>50</v>
      </c>
      <c r="B18" s="144">
        <v>2594</v>
      </c>
      <c r="C18" s="150">
        <v>348</v>
      </c>
      <c r="D18" s="156">
        <v>0.15494211932324101</v>
      </c>
      <c r="E18" s="73">
        <f t="shared" si="0"/>
        <v>2.0772440081039744E-2</v>
      </c>
    </row>
    <row r="19" spans="1:5" x14ac:dyDescent="0.25">
      <c r="A19" s="136" t="s">
        <v>51</v>
      </c>
      <c r="B19" s="144">
        <v>2177</v>
      </c>
      <c r="C19" s="150">
        <v>263</v>
      </c>
      <c r="D19" s="156">
        <v>0.13740856844305099</v>
      </c>
      <c r="E19" s="73">
        <f t="shared" si="0"/>
        <v>1.7433154223756176E-2</v>
      </c>
    </row>
    <row r="20" spans="1:5" x14ac:dyDescent="0.25">
      <c r="A20" s="140" t="s">
        <v>52</v>
      </c>
      <c r="B20" s="145">
        <v>3466</v>
      </c>
      <c r="C20" s="151">
        <v>262</v>
      </c>
      <c r="D20" s="157">
        <v>8.1772784019974995E-2</v>
      </c>
      <c r="E20" s="72">
        <f t="shared" si="0"/>
        <v>2.7755311226246627E-2</v>
      </c>
    </row>
    <row r="21" spans="1:5" x14ac:dyDescent="0.25">
      <c r="A21" s="142" t="s">
        <v>53</v>
      </c>
      <c r="B21" s="146">
        <v>378</v>
      </c>
      <c r="C21" s="152">
        <v>25</v>
      </c>
      <c r="D21" s="158">
        <v>7.0821529745042494E-2</v>
      </c>
      <c r="E21" s="73">
        <f t="shared" si="0"/>
        <v>3.02697854689014E-3</v>
      </c>
    </row>
    <row r="22" spans="1:5" x14ac:dyDescent="0.25">
      <c r="A22" s="136" t="s">
        <v>54</v>
      </c>
      <c r="B22" s="147">
        <v>1877</v>
      </c>
      <c r="C22" s="153">
        <v>305</v>
      </c>
      <c r="D22" s="159">
        <v>0.194020356234097</v>
      </c>
      <c r="E22" s="73">
        <f t="shared" si="0"/>
        <v>1.5030790297652891E-2</v>
      </c>
    </row>
    <row r="23" spans="1:5" x14ac:dyDescent="0.25">
      <c r="A23" s="136" t="s">
        <v>55</v>
      </c>
      <c r="B23" s="148">
        <v>16677</v>
      </c>
      <c r="C23" s="154">
        <v>2458</v>
      </c>
      <c r="D23" s="156">
        <v>0.172867290245446</v>
      </c>
      <c r="E23" s="73">
        <f t="shared" si="0"/>
        <v>0.13354741065208164</v>
      </c>
    </row>
    <row r="24" spans="1:5" x14ac:dyDescent="0.25">
      <c r="A24" s="136" t="s">
        <v>11</v>
      </c>
      <c r="B24" s="148">
        <v>124877</v>
      </c>
      <c r="C24" s="154">
        <v>8287</v>
      </c>
      <c r="D24" s="156">
        <v>7.1078137061497598E-2</v>
      </c>
      <c r="E24" s="72">
        <f t="shared" si="0"/>
        <v>1</v>
      </c>
    </row>
    <row r="26" spans="1:5" ht="15.75" x14ac:dyDescent="0.25">
      <c r="A26" s="26" t="s">
        <v>57</v>
      </c>
    </row>
    <row r="27" spans="1:5" ht="15.75" x14ac:dyDescent="0.25">
      <c r="E27" s="33" t="s">
        <v>56</v>
      </c>
    </row>
    <row r="28" spans="1:5" x14ac:dyDescent="0.25">
      <c r="A28" s="161" t="s">
        <v>5</v>
      </c>
      <c r="B28" s="165" t="s">
        <v>98</v>
      </c>
      <c r="C28" s="164" t="s">
        <v>96</v>
      </c>
      <c r="D28" s="162" t="s">
        <v>97</v>
      </c>
    </row>
    <row r="29" spans="1:5" x14ac:dyDescent="0.25">
      <c r="A29" s="163" t="s">
        <v>7</v>
      </c>
      <c r="B29" s="167">
        <v>5154</v>
      </c>
      <c r="C29" s="173">
        <v>-2140</v>
      </c>
      <c r="D29" s="179">
        <v>-0.293391828900466</v>
      </c>
      <c r="E29" s="72">
        <f>B29/$B$41</f>
        <v>0.38308309796343093</v>
      </c>
    </row>
    <row r="30" spans="1:5" x14ac:dyDescent="0.25">
      <c r="A30" s="160" t="s">
        <v>8</v>
      </c>
      <c r="B30" s="168">
        <v>3959</v>
      </c>
      <c r="C30" s="174">
        <v>-817</v>
      </c>
      <c r="D30" s="180">
        <v>-0.17106365159129</v>
      </c>
      <c r="E30" s="73">
        <f t="shared" ref="E30:E41" si="1">B30/$B$41</f>
        <v>0.29426192953768399</v>
      </c>
    </row>
    <row r="31" spans="1:5" x14ac:dyDescent="0.25">
      <c r="A31" s="160" t="s">
        <v>46</v>
      </c>
      <c r="B31" s="168">
        <v>27</v>
      </c>
      <c r="C31" s="174">
        <v>-11</v>
      </c>
      <c r="D31" s="180">
        <v>-0.28947368421052599</v>
      </c>
      <c r="E31" s="73">
        <f t="shared" si="1"/>
        <v>2.0068381150587186E-3</v>
      </c>
    </row>
    <row r="32" spans="1:5" x14ac:dyDescent="0.25">
      <c r="A32" s="160" t="s">
        <v>47</v>
      </c>
      <c r="B32" s="168">
        <v>37</v>
      </c>
      <c r="C32" s="174">
        <v>0</v>
      </c>
      <c r="D32" s="180">
        <v>0</v>
      </c>
      <c r="E32" s="73">
        <f t="shared" si="1"/>
        <v>2.7501114910063922E-3</v>
      </c>
    </row>
    <row r="33" spans="1:5" x14ac:dyDescent="0.25">
      <c r="A33" s="160" t="s">
        <v>48</v>
      </c>
      <c r="B33" s="168">
        <v>438</v>
      </c>
      <c r="C33" s="174">
        <v>-487</v>
      </c>
      <c r="D33" s="180">
        <v>-0.52648648648648599</v>
      </c>
      <c r="E33" s="72">
        <f t="shared" si="1"/>
        <v>3.25553738665081E-2</v>
      </c>
    </row>
    <row r="34" spans="1:5" x14ac:dyDescent="0.25">
      <c r="A34" s="160" t="s">
        <v>49</v>
      </c>
      <c r="B34" s="168">
        <v>48</v>
      </c>
      <c r="C34" s="174">
        <v>-17</v>
      </c>
      <c r="D34" s="180">
        <v>-0.261538461538462</v>
      </c>
      <c r="E34" s="73">
        <f t="shared" si="1"/>
        <v>3.567712204548833E-3</v>
      </c>
    </row>
    <row r="35" spans="1:5" x14ac:dyDescent="0.25">
      <c r="A35" s="160" t="s">
        <v>50</v>
      </c>
      <c r="B35" s="168">
        <v>553</v>
      </c>
      <c r="C35" s="174">
        <v>-133</v>
      </c>
      <c r="D35" s="180">
        <v>-0.19387755102040799</v>
      </c>
      <c r="E35" s="73">
        <f t="shared" si="1"/>
        <v>4.1103017689906346E-2</v>
      </c>
    </row>
    <row r="36" spans="1:5" x14ac:dyDescent="0.25">
      <c r="A36" s="160" t="s">
        <v>51</v>
      </c>
      <c r="B36" s="168">
        <v>227</v>
      </c>
      <c r="C36" s="174">
        <v>-35</v>
      </c>
      <c r="D36" s="180">
        <v>-0.13358778625954201</v>
      </c>
      <c r="E36" s="73">
        <f t="shared" si="1"/>
        <v>1.6872305634012191E-2</v>
      </c>
    </row>
    <row r="37" spans="1:5" x14ac:dyDescent="0.25">
      <c r="A37" s="164" t="s">
        <v>52</v>
      </c>
      <c r="B37" s="169">
        <v>1798</v>
      </c>
      <c r="C37" s="175">
        <v>-10</v>
      </c>
      <c r="D37" s="181">
        <v>-5.5309734513274301E-3</v>
      </c>
      <c r="E37" s="72">
        <f t="shared" si="1"/>
        <v>0.13364055299539171</v>
      </c>
    </row>
    <row r="38" spans="1:5" x14ac:dyDescent="0.25">
      <c r="A38" s="166" t="s">
        <v>53</v>
      </c>
      <c r="B38" s="170">
        <v>61</v>
      </c>
      <c r="C38" s="176">
        <v>-40</v>
      </c>
      <c r="D38" s="182">
        <v>-0.396039603960396</v>
      </c>
      <c r="E38" s="73">
        <f t="shared" si="1"/>
        <v>4.5339675932808089E-3</v>
      </c>
    </row>
    <row r="39" spans="1:5" x14ac:dyDescent="0.25">
      <c r="A39" s="160" t="s">
        <v>58</v>
      </c>
      <c r="B39" s="171">
        <v>538</v>
      </c>
      <c r="C39" s="177">
        <v>-94</v>
      </c>
      <c r="D39" s="183">
        <v>-0.14873417721519</v>
      </c>
      <c r="E39" s="73">
        <f t="shared" si="1"/>
        <v>3.9988107625984835E-2</v>
      </c>
    </row>
    <row r="40" spans="1:5" x14ac:dyDescent="0.25">
      <c r="A40" s="160" t="s">
        <v>55</v>
      </c>
      <c r="B40" s="172">
        <v>614</v>
      </c>
      <c r="C40" s="178">
        <v>-70</v>
      </c>
      <c r="D40" s="180">
        <v>-0.10233918128654999</v>
      </c>
      <c r="E40" s="73">
        <f t="shared" si="1"/>
        <v>4.5636985283187159E-2</v>
      </c>
    </row>
    <row r="41" spans="1:5" x14ac:dyDescent="0.25">
      <c r="A41" s="160" t="s">
        <v>11</v>
      </c>
      <c r="B41" s="172">
        <v>13454</v>
      </c>
      <c r="C41" s="178">
        <v>-3854</v>
      </c>
      <c r="D41" s="180">
        <v>-0.22267159694938801</v>
      </c>
      <c r="E41" s="72">
        <f t="shared" si="1"/>
        <v>1</v>
      </c>
    </row>
    <row r="43" spans="1:5" ht="15.75" x14ac:dyDescent="0.25">
      <c r="A43" s="26" t="s">
        <v>60</v>
      </c>
      <c r="D43" t="s">
        <v>87</v>
      </c>
    </row>
    <row r="45" spans="1:5" x14ac:dyDescent="0.25">
      <c r="A45" s="184" t="s">
        <v>5</v>
      </c>
      <c r="C45" s="192" t="s">
        <v>4</v>
      </c>
      <c r="D45" s="191" t="s">
        <v>105</v>
      </c>
      <c r="E45" s="195" t="s">
        <v>6</v>
      </c>
    </row>
    <row r="46" spans="1:5" x14ac:dyDescent="0.25">
      <c r="A46" s="185" t="s">
        <v>2</v>
      </c>
      <c r="B46" s="189" t="s">
        <v>55</v>
      </c>
      <c r="C46" s="196">
        <v>7025</v>
      </c>
      <c r="D46" s="204">
        <v>5255</v>
      </c>
      <c r="E46" s="212">
        <v>12280</v>
      </c>
    </row>
    <row r="47" spans="1:5" x14ac:dyDescent="0.25">
      <c r="A47" s="2"/>
      <c r="B47" s="187" t="s">
        <v>61</v>
      </c>
      <c r="C47" s="197">
        <v>215</v>
      </c>
      <c r="D47" s="205">
        <v>163</v>
      </c>
      <c r="E47" s="213">
        <v>378</v>
      </c>
    </row>
    <row r="48" spans="1:5" x14ac:dyDescent="0.25">
      <c r="A48" s="2"/>
      <c r="B48" s="187" t="s">
        <v>58</v>
      </c>
      <c r="C48" s="197">
        <v>635</v>
      </c>
      <c r="D48" s="205">
        <v>601</v>
      </c>
      <c r="E48" s="213">
        <v>1236</v>
      </c>
    </row>
    <row r="49" spans="1:5" x14ac:dyDescent="0.25">
      <c r="A49" s="2"/>
      <c r="B49" s="187" t="s">
        <v>62</v>
      </c>
      <c r="C49" s="197">
        <v>2370</v>
      </c>
      <c r="D49" s="205">
        <v>2027</v>
      </c>
      <c r="E49" s="213">
        <v>4397</v>
      </c>
    </row>
    <row r="50" spans="1:5" x14ac:dyDescent="0.25">
      <c r="A50" s="2"/>
      <c r="B50" s="191" t="s">
        <v>63</v>
      </c>
      <c r="C50" s="197">
        <v>355</v>
      </c>
      <c r="D50" s="205">
        <v>286</v>
      </c>
      <c r="E50" s="213">
        <v>641</v>
      </c>
    </row>
    <row r="51" spans="1:5" x14ac:dyDescent="0.25">
      <c r="A51" s="2"/>
      <c r="B51" s="193" t="s">
        <v>2</v>
      </c>
      <c r="C51" s="198">
        <v>10600</v>
      </c>
      <c r="D51" s="206">
        <v>8332</v>
      </c>
      <c r="E51" s="206">
        <v>18932</v>
      </c>
    </row>
    <row r="52" spans="1:5" x14ac:dyDescent="0.25">
      <c r="A52" s="185" t="s">
        <v>10</v>
      </c>
      <c r="B52" s="189" t="s">
        <v>64</v>
      </c>
      <c r="C52" s="199">
        <v>5624</v>
      </c>
      <c r="D52" s="207">
        <v>6221</v>
      </c>
      <c r="E52" s="213">
        <v>11845</v>
      </c>
    </row>
    <row r="53" spans="1:5" x14ac:dyDescent="0.25">
      <c r="A53" s="2"/>
      <c r="B53" s="187" t="s">
        <v>65</v>
      </c>
      <c r="C53" s="197">
        <v>483</v>
      </c>
      <c r="D53" s="205">
        <v>2111</v>
      </c>
      <c r="E53" s="213">
        <v>2594</v>
      </c>
    </row>
    <row r="54" spans="1:5" x14ac:dyDescent="0.25">
      <c r="A54" s="2"/>
      <c r="B54" s="187" t="s">
        <v>66</v>
      </c>
      <c r="C54" s="197">
        <v>1368</v>
      </c>
      <c r="D54" s="205">
        <v>809</v>
      </c>
      <c r="E54" s="213">
        <v>2177</v>
      </c>
    </row>
    <row r="55" spans="1:5" x14ac:dyDescent="0.25">
      <c r="A55" s="2"/>
      <c r="B55" s="191" t="s">
        <v>67</v>
      </c>
      <c r="C55" s="197">
        <v>1985</v>
      </c>
      <c r="D55" s="205">
        <v>1481</v>
      </c>
      <c r="E55" s="213">
        <v>3466</v>
      </c>
    </row>
    <row r="56" spans="1:5" x14ac:dyDescent="0.25">
      <c r="A56" s="2"/>
      <c r="B56" s="193" t="s">
        <v>10</v>
      </c>
      <c r="C56" s="198">
        <v>9460</v>
      </c>
      <c r="D56" s="206">
        <v>10622</v>
      </c>
      <c r="E56" s="206">
        <v>20082</v>
      </c>
    </row>
    <row r="57" spans="1:5" x14ac:dyDescent="0.25">
      <c r="A57" s="185" t="s">
        <v>9</v>
      </c>
      <c r="B57" s="189" t="s">
        <v>68</v>
      </c>
      <c r="C57" s="199">
        <v>1426</v>
      </c>
      <c r="D57" s="207">
        <v>1081</v>
      </c>
      <c r="E57" s="213">
        <v>2507</v>
      </c>
    </row>
    <row r="58" spans="1:5" x14ac:dyDescent="0.25">
      <c r="A58" s="2"/>
      <c r="B58" s="187" t="s">
        <v>69</v>
      </c>
      <c r="C58" s="197">
        <v>1304</v>
      </c>
      <c r="D58" s="205">
        <v>905</v>
      </c>
      <c r="E58" s="213">
        <v>2209</v>
      </c>
    </row>
    <row r="59" spans="1:5" x14ac:dyDescent="0.25">
      <c r="A59" s="2"/>
      <c r="B59" s="191" t="s">
        <v>70</v>
      </c>
      <c r="C59" s="197">
        <v>116</v>
      </c>
      <c r="D59" s="205">
        <v>598</v>
      </c>
      <c r="E59" s="213">
        <v>714</v>
      </c>
    </row>
    <row r="60" spans="1:5" x14ac:dyDescent="0.25">
      <c r="A60" s="2"/>
      <c r="B60" s="194" t="s">
        <v>9</v>
      </c>
      <c r="C60" s="200">
        <v>2846</v>
      </c>
      <c r="D60" s="208">
        <v>2584</v>
      </c>
      <c r="E60" s="208">
        <v>5430</v>
      </c>
    </row>
    <row r="61" spans="1:5" x14ac:dyDescent="0.25">
      <c r="A61" s="185" t="s">
        <v>8</v>
      </c>
      <c r="B61" s="194" t="s">
        <v>8</v>
      </c>
      <c r="C61" s="201">
        <v>8183</v>
      </c>
      <c r="D61" s="209">
        <v>14366</v>
      </c>
      <c r="E61" s="209">
        <v>22549</v>
      </c>
    </row>
    <row r="62" spans="1:5" x14ac:dyDescent="0.25">
      <c r="A62" s="186" t="s">
        <v>7</v>
      </c>
      <c r="B62" s="194" t="s">
        <v>7</v>
      </c>
      <c r="C62" s="201">
        <v>24936</v>
      </c>
      <c r="D62" s="209">
        <v>32615</v>
      </c>
      <c r="E62" s="209">
        <v>57551</v>
      </c>
    </row>
    <row r="63" spans="1:5" x14ac:dyDescent="0.25">
      <c r="A63" s="190" t="s">
        <v>71</v>
      </c>
      <c r="B63" s="194" t="s">
        <v>71</v>
      </c>
      <c r="C63" s="202">
        <v>192</v>
      </c>
      <c r="D63" s="210">
        <v>141</v>
      </c>
      <c r="E63" s="210">
        <v>333</v>
      </c>
    </row>
    <row r="64" spans="1:5" x14ac:dyDescent="0.25">
      <c r="A64" s="188" t="s">
        <v>11</v>
      </c>
      <c r="B64" s="2"/>
      <c r="C64" s="203">
        <v>56217</v>
      </c>
      <c r="D64" s="211">
        <v>68660</v>
      </c>
      <c r="E64" s="214">
        <v>124877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K55"/>
  <sheetViews>
    <sheetView workbookViewId="0">
      <selection activeCell="B29" sqref="B29:D41 A29:A41 B28:D28"/>
    </sheetView>
  </sheetViews>
  <sheetFormatPr baseColWidth="10" defaultRowHeight="15" x14ac:dyDescent="0.25"/>
  <cols>
    <col min="2" max="2" width="24.28515625" customWidth="1"/>
    <col min="3" max="3" width="19.42578125" customWidth="1"/>
    <col min="4" max="4" width="17.42578125" customWidth="1"/>
  </cols>
  <sheetData>
    <row r="1" spans="1:8" x14ac:dyDescent="0.25">
      <c r="A1" s="92" t="s">
        <v>102</v>
      </c>
    </row>
    <row r="3" spans="1:8" ht="15.75" x14ac:dyDescent="0.25">
      <c r="A3" s="36" t="s">
        <v>72</v>
      </c>
      <c r="D3" s="37"/>
      <c r="E3" s="89" t="str">
        <f>DWH!B3</f>
        <v>2025/Sep</v>
      </c>
    </row>
    <row r="5" spans="1:8" x14ac:dyDescent="0.25">
      <c r="A5" s="76" t="s">
        <v>5</v>
      </c>
      <c r="C5" s="83" t="s">
        <v>4</v>
      </c>
      <c r="D5" s="84" t="s">
        <v>3</v>
      </c>
      <c r="E5" s="87" t="s">
        <v>6</v>
      </c>
      <c r="G5" s="38"/>
      <c r="H5" s="39"/>
    </row>
    <row r="6" spans="1:8" x14ac:dyDescent="0.25">
      <c r="A6" s="77" t="s">
        <v>2</v>
      </c>
      <c r="B6" s="81" t="s">
        <v>55</v>
      </c>
      <c r="C6" s="88">
        <f>DWH!C46</f>
        <v>7025</v>
      </c>
      <c r="D6" s="88">
        <f>DWH!D46</f>
        <v>5255</v>
      </c>
      <c r="E6" s="88">
        <f>DWH!E46</f>
        <v>12280</v>
      </c>
      <c r="G6" s="40"/>
      <c r="H6" s="39"/>
    </row>
    <row r="7" spans="1:8" x14ac:dyDescent="0.25">
      <c r="A7" s="2"/>
      <c r="B7" s="79" t="s">
        <v>61</v>
      </c>
      <c r="C7" s="88">
        <f>DWH!C47</f>
        <v>215</v>
      </c>
      <c r="D7" s="88">
        <f>DWH!D47</f>
        <v>163</v>
      </c>
      <c r="E7" s="88">
        <f>DWH!E47</f>
        <v>378</v>
      </c>
      <c r="G7" s="40"/>
      <c r="H7" s="39"/>
    </row>
    <row r="8" spans="1:8" x14ac:dyDescent="0.25">
      <c r="A8" s="2"/>
      <c r="B8" s="79" t="s">
        <v>58</v>
      </c>
      <c r="C8" s="88">
        <f>DWH!C48</f>
        <v>635</v>
      </c>
      <c r="D8" s="88">
        <f>DWH!D48</f>
        <v>601</v>
      </c>
      <c r="E8" s="88">
        <f>DWH!E48</f>
        <v>1236</v>
      </c>
      <c r="G8" s="40"/>
      <c r="H8" s="39"/>
    </row>
    <row r="9" spans="1:8" x14ac:dyDescent="0.25">
      <c r="A9" s="2"/>
      <c r="B9" s="79" t="s">
        <v>62</v>
      </c>
      <c r="C9" s="88">
        <f>DWH!C49</f>
        <v>2370</v>
      </c>
      <c r="D9" s="88">
        <f>DWH!D49</f>
        <v>2027</v>
      </c>
      <c r="E9" s="88">
        <f>DWH!E49</f>
        <v>4397</v>
      </c>
      <c r="G9" s="40"/>
      <c r="H9" s="39"/>
    </row>
    <row r="10" spans="1:8" x14ac:dyDescent="0.25">
      <c r="A10" s="2"/>
      <c r="B10" s="84" t="s">
        <v>63</v>
      </c>
      <c r="C10" s="88">
        <f>DWH!C50</f>
        <v>355</v>
      </c>
      <c r="D10" s="88">
        <f>DWH!D50</f>
        <v>286</v>
      </c>
      <c r="E10" s="88">
        <f>DWH!E50</f>
        <v>641</v>
      </c>
      <c r="G10" s="40"/>
      <c r="H10" s="39"/>
    </row>
    <row r="11" spans="1:8" x14ac:dyDescent="0.25">
      <c r="A11" s="2"/>
      <c r="B11" s="86" t="s">
        <v>2</v>
      </c>
      <c r="C11" s="88">
        <f>DWH!C51</f>
        <v>10600</v>
      </c>
      <c r="D11" s="88">
        <f>DWH!D51</f>
        <v>8332</v>
      </c>
      <c r="E11" s="88">
        <f>DWH!E51</f>
        <v>18932</v>
      </c>
      <c r="G11" s="40"/>
      <c r="H11" s="39"/>
    </row>
    <row r="12" spans="1:8" x14ac:dyDescent="0.25">
      <c r="A12" s="77" t="s">
        <v>10</v>
      </c>
      <c r="B12" s="81" t="s">
        <v>64</v>
      </c>
      <c r="C12" s="88">
        <f>DWH!C52</f>
        <v>5624</v>
      </c>
      <c r="D12" s="88">
        <f>DWH!D52</f>
        <v>6221</v>
      </c>
      <c r="E12" s="88">
        <f>DWH!E52</f>
        <v>11845</v>
      </c>
      <c r="G12" s="40"/>
      <c r="H12" s="39"/>
    </row>
    <row r="13" spans="1:8" x14ac:dyDescent="0.25">
      <c r="A13" s="2"/>
      <c r="B13" s="79" t="s">
        <v>65</v>
      </c>
      <c r="C13" s="88">
        <f>DWH!C53</f>
        <v>483</v>
      </c>
      <c r="D13" s="88">
        <f>DWH!D53</f>
        <v>2111</v>
      </c>
      <c r="E13" s="88">
        <f>DWH!E53</f>
        <v>2594</v>
      </c>
      <c r="G13" s="40"/>
      <c r="H13" s="39"/>
    </row>
    <row r="14" spans="1:8" x14ac:dyDescent="0.25">
      <c r="A14" s="2"/>
      <c r="B14" s="79" t="s">
        <v>66</v>
      </c>
      <c r="C14" s="88">
        <f>DWH!C54</f>
        <v>1368</v>
      </c>
      <c r="D14" s="88">
        <f>DWH!D54</f>
        <v>809</v>
      </c>
      <c r="E14" s="88">
        <f>DWH!E54</f>
        <v>2177</v>
      </c>
      <c r="G14" s="40"/>
      <c r="H14" s="39"/>
    </row>
    <row r="15" spans="1:8" x14ac:dyDescent="0.25">
      <c r="A15" s="2"/>
      <c r="B15" s="84" t="s">
        <v>67</v>
      </c>
      <c r="C15" s="88">
        <f>DWH!C55</f>
        <v>1985</v>
      </c>
      <c r="D15" s="88">
        <f>DWH!D55</f>
        <v>1481</v>
      </c>
      <c r="E15" s="88">
        <f>DWH!E55</f>
        <v>3466</v>
      </c>
      <c r="G15" s="40"/>
      <c r="H15" s="39"/>
    </row>
    <row r="16" spans="1:8" x14ac:dyDescent="0.25">
      <c r="A16" s="2"/>
      <c r="B16" s="86" t="s">
        <v>10</v>
      </c>
      <c r="C16" s="88">
        <f>DWH!C56</f>
        <v>9460</v>
      </c>
      <c r="D16" s="88">
        <f>DWH!D56</f>
        <v>10622</v>
      </c>
      <c r="E16" s="88">
        <f>DWH!E56</f>
        <v>20082</v>
      </c>
      <c r="G16" s="40"/>
      <c r="H16" s="39"/>
    </row>
    <row r="17" spans="1:8" x14ac:dyDescent="0.25">
      <c r="A17" s="77" t="s">
        <v>9</v>
      </c>
      <c r="B17" s="81" t="s">
        <v>68</v>
      </c>
      <c r="C17" s="88">
        <f>DWH!C57</f>
        <v>1426</v>
      </c>
      <c r="D17" s="88">
        <f>DWH!D57</f>
        <v>1081</v>
      </c>
      <c r="E17" s="88">
        <f>DWH!E57</f>
        <v>2507</v>
      </c>
      <c r="G17" s="40"/>
      <c r="H17" s="39"/>
    </row>
    <row r="18" spans="1:8" x14ac:dyDescent="0.25">
      <c r="A18" s="2"/>
      <c r="B18" s="79" t="s">
        <v>69</v>
      </c>
      <c r="C18" s="88">
        <f>DWH!C58</f>
        <v>1304</v>
      </c>
      <c r="D18" s="88">
        <f>DWH!D58</f>
        <v>905</v>
      </c>
      <c r="E18" s="88">
        <f>DWH!E58</f>
        <v>2209</v>
      </c>
      <c r="G18" s="40"/>
      <c r="H18" s="39"/>
    </row>
    <row r="19" spans="1:8" x14ac:dyDescent="0.25">
      <c r="A19" s="2"/>
      <c r="B19" s="84" t="s">
        <v>70</v>
      </c>
      <c r="C19" s="88">
        <f>DWH!C59</f>
        <v>116</v>
      </c>
      <c r="D19" s="88">
        <f>DWH!D59</f>
        <v>598</v>
      </c>
      <c r="E19" s="88">
        <f>DWH!E59</f>
        <v>714</v>
      </c>
      <c r="G19" s="40"/>
      <c r="H19" s="39"/>
    </row>
    <row r="20" spans="1:8" x14ac:dyDescent="0.25">
      <c r="A20" s="2"/>
      <c r="B20" s="85" t="s">
        <v>9</v>
      </c>
      <c r="C20" s="88">
        <f>DWH!C60</f>
        <v>2846</v>
      </c>
      <c r="D20" s="88">
        <f>DWH!D60</f>
        <v>2584</v>
      </c>
      <c r="E20" s="88">
        <f>DWH!E60</f>
        <v>5430</v>
      </c>
      <c r="G20" s="40"/>
      <c r="H20" s="39"/>
    </row>
    <row r="21" spans="1:8" x14ac:dyDescent="0.25">
      <c r="A21" s="77" t="s">
        <v>8</v>
      </c>
      <c r="B21" s="85" t="s">
        <v>8</v>
      </c>
      <c r="C21" s="88">
        <f>DWH!C61</f>
        <v>8183</v>
      </c>
      <c r="D21" s="88">
        <f>DWH!D61</f>
        <v>14366</v>
      </c>
      <c r="E21" s="88">
        <f>DWH!E61</f>
        <v>22549</v>
      </c>
      <c r="G21" s="40"/>
      <c r="H21" s="39"/>
    </row>
    <row r="22" spans="1:8" x14ac:dyDescent="0.25">
      <c r="A22" s="78" t="s">
        <v>7</v>
      </c>
      <c r="B22" s="85" t="s">
        <v>7</v>
      </c>
      <c r="C22" s="88">
        <f>DWH!C62</f>
        <v>24936</v>
      </c>
      <c r="D22" s="88">
        <f>DWH!D62</f>
        <v>32615</v>
      </c>
      <c r="E22" s="88">
        <f>DWH!E62</f>
        <v>57551</v>
      </c>
      <c r="G22" s="40"/>
      <c r="H22" s="39"/>
    </row>
    <row r="23" spans="1:8" x14ac:dyDescent="0.25">
      <c r="A23" s="82" t="s">
        <v>71</v>
      </c>
      <c r="B23" s="85" t="s">
        <v>71</v>
      </c>
      <c r="C23" s="88">
        <f>DWH!C63</f>
        <v>192</v>
      </c>
      <c r="D23" s="88">
        <f>DWH!D63</f>
        <v>141</v>
      </c>
      <c r="E23" s="88">
        <f>DWH!E63</f>
        <v>333</v>
      </c>
      <c r="G23" s="40"/>
      <c r="H23" s="39"/>
    </row>
    <row r="24" spans="1:8" x14ac:dyDescent="0.25">
      <c r="A24" s="80" t="s">
        <v>11</v>
      </c>
      <c r="B24" s="2"/>
      <c r="C24" s="88">
        <f>DWH!C64</f>
        <v>56217</v>
      </c>
      <c r="D24" s="88">
        <f>DWH!D64</f>
        <v>68660</v>
      </c>
      <c r="E24" s="88">
        <f>DWH!E64</f>
        <v>124877</v>
      </c>
      <c r="G24" s="40"/>
      <c r="H24" s="39"/>
    </row>
    <row r="25" spans="1:8" x14ac:dyDescent="0.25">
      <c r="G25" s="40"/>
      <c r="H25" s="39"/>
    </row>
    <row r="26" spans="1:8" x14ac:dyDescent="0.25">
      <c r="C26" t="s">
        <v>4</v>
      </c>
      <c r="D26" t="s">
        <v>108</v>
      </c>
      <c r="G26" s="40"/>
      <c r="H26" s="39"/>
    </row>
    <row r="27" spans="1:8" x14ac:dyDescent="0.25">
      <c r="C27" s="42" t="str">
        <f>CONCATENATE(C26,"    ",C35)</f>
        <v>Frauen    N = 56.217</v>
      </c>
      <c r="D27" s="42" t="str">
        <f>CONCATENATE(D26,"   ",D35)</f>
        <v>Männer *)   N = 68.660</v>
      </c>
      <c r="E27" s="43" t="s">
        <v>23</v>
      </c>
      <c r="G27" s="40"/>
      <c r="H27" s="39"/>
    </row>
    <row r="28" spans="1:8" x14ac:dyDescent="0.25">
      <c r="B28" t="s">
        <v>73</v>
      </c>
      <c r="C28" s="44">
        <f>C22/C$24</f>
        <v>0.44356689257697851</v>
      </c>
      <c r="D28" s="44">
        <f>D22/D$24</f>
        <v>0.47502184678124088</v>
      </c>
      <c r="E28" s="45">
        <f>E22/E$24</f>
        <v>0.46086148770390062</v>
      </c>
      <c r="G28" s="40"/>
      <c r="H28" s="39"/>
    </row>
    <row r="29" spans="1:8" x14ac:dyDescent="0.25">
      <c r="B29" t="s">
        <v>74</v>
      </c>
      <c r="C29" s="44">
        <f>C21/C$24</f>
        <v>0.14556095131365956</v>
      </c>
      <c r="D29" s="44">
        <f>D21/D$24</f>
        <v>0.20923390620448587</v>
      </c>
      <c r="E29" s="45">
        <f>E21/E$24</f>
        <v>0.18056968056567663</v>
      </c>
      <c r="G29" s="40"/>
      <c r="H29" s="39"/>
    </row>
    <row r="30" spans="1:8" x14ac:dyDescent="0.25">
      <c r="B30" t="s">
        <v>75</v>
      </c>
      <c r="C30" s="44">
        <f>C20/C$24</f>
        <v>5.0625255705569493E-2</v>
      </c>
      <c r="D30" s="44">
        <f>D20/D$24</f>
        <v>3.7634721817652199E-2</v>
      </c>
      <c r="E30" s="45">
        <f>E20/E$24</f>
        <v>4.3482787062469469E-2</v>
      </c>
      <c r="G30" s="46"/>
      <c r="H30" s="47"/>
    </row>
    <row r="31" spans="1:8" x14ac:dyDescent="0.25">
      <c r="B31" t="s">
        <v>76</v>
      </c>
      <c r="C31" s="44">
        <f>C12/C$24</f>
        <v>0.10004091289111834</v>
      </c>
      <c r="D31" s="44">
        <f>D12/D$24</f>
        <v>9.0605884066414219E-2</v>
      </c>
      <c r="E31" s="45">
        <f>E12/E$24</f>
        <v>9.4853335682311399E-2</v>
      </c>
    </row>
    <row r="32" spans="1:8" x14ac:dyDescent="0.25">
      <c r="B32" t="s">
        <v>77</v>
      </c>
      <c r="C32" s="44">
        <f>(C16-C12)/C$24</f>
        <v>6.8235587099987546E-2</v>
      </c>
      <c r="D32" s="44">
        <f>(D16-D12)/D$24</f>
        <v>6.4098456160792308E-2</v>
      </c>
      <c r="E32" s="45">
        <f>(E16-E12)/E$24</f>
        <v>6.5960905531042544E-2</v>
      </c>
    </row>
    <row r="33" spans="2:11" x14ac:dyDescent="0.25">
      <c r="B33" t="s">
        <v>78</v>
      </c>
      <c r="C33" s="44">
        <f>C11/$C$24</f>
        <v>0.18855506341498124</v>
      </c>
      <c r="D33" s="44">
        <f>D11/D$24</f>
        <v>0.12135158753277017</v>
      </c>
      <c r="E33" s="45">
        <f>E11/E$24</f>
        <v>0.15160517949662469</v>
      </c>
    </row>
    <row r="34" spans="2:11" x14ac:dyDescent="0.25">
      <c r="C34" s="48">
        <f>SUM(C28:C33)</f>
        <v>0.99658466300229476</v>
      </c>
      <c r="D34" s="48">
        <f>SUM(D28:D33)</f>
        <v>0.99794640256335565</v>
      </c>
      <c r="E34" s="48">
        <f>SUM(E28:E33)</f>
        <v>0.99733337604202521</v>
      </c>
    </row>
    <row r="35" spans="2:11" x14ac:dyDescent="0.25">
      <c r="C35" s="49" t="str">
        <f>CONCATENATE("N = ",TEXT(C24,"#.##0"))</f>
        <v>N = 56.217</v>
      </c>
      <c r="D35" s="49" t="str">
        <f>CONCATENATE("N = ",TEXT(D24,"#.##0"))</f>
        <v>N = 68.660</v>
      </c>
      <c r="E35" s="50" t="str">
        <f>CONCATENATE("N=",TEXT(E24,"#.##0"))</f>
        <v>N=124.877</v>
      </c>
    </row>
    <row r="37" spans="2:11" x14ac:dyDescent="0.25">
      <c r="B37" s="51" t="s">
        <v>79</v>
      </c>
    </row>
    <row r="39" spans="2:11" ht="15.75" thickBot="1" x14ac:dyDescent="0.3">
      <c r="B39" s="41"/>
      <c r="C39" t="s">
        <v>80</v>
      </c>
      <c r="J39" s="52"/>
      <c r="K39" s="52"/>
    </row>
    <row r="40" spans="2:11" x14ac:dyDescent="0.25">
      <c r="B40" s="53"/>
      <c r="C40" s="54" t="s">
        <v>5</v>
      </c>
      <c r="D40" s="54" t="s">
        <v>22</v>
      </c>
      <c r="J40" s="55"/>
      <c r="K40" s="56"/>
    </row>
    <row r="41" spans="2:11" x14ac:dyDescent="0.25">
      <c r="B41" s="57" t="s">
        <v>73</v>
      </c>
      <c r="C41" s="58">
        <f>E22</f>
        <v>57551</v>
      </c>
      <c r="D41" s="56">
        <f>C41/$C$55</f>
        <v>0.46086148770390062</v>
      </c>
      <c r="J41" s="55"/>
      <c r="K41" s="56"/>
    </row>
    <row r="42" spans="2:11" x14ac:dyDescent="0.25">
      <c r="B42" s="57" t="s">
        <v>74</v>
      </c>
      <c r="C42" s="58">
        <f>E21</f>
        <v>22549</v>
      </c>
      <c r="D42" s="56">
        <f t="shared" ref="D42:D54" si="0">C42/$C$55</f>
        <v>0.18056968056567663</v>
      </c>
      <c r="J42" s="55"/>
      <c r="K42" s="56"/>
    </row>
    <row r="43" spans="2:11" x14ac:dyDescent="0.25">
      <c r="B43" s="57" t="s">
        <v>81</v>
      </c>
      <c r="C43" s="58">
        <f>E19</f>
        <v>714</v>
      </c>
      <c r="D43" s="56">
        <f t="shared" si="0"/>
        <v>5.7176261441258197E-3</v>
      </c>
      <c r="J43" s="55"/>
      <c r="K43" s="56"/>
    </row>
    <row r="44" spans="2:11" x14ac:dyDescent="0.25">
      <c r="B44" s="57" t="s">
        <v>82</v>
      </c>
      <c r="C44" s="58">
        <f>E18</f>
        <v>2209</v>
      </c>
      <c r="D44" s="56">
        <f t="shared" si="0"/>
        <v>1.7689406375873861E-2</v>
      </c>
      <c r="J44" s="55"/>
      <c r="K44" s="56"/>
    </row>
    <row r="45" spans="2:11" x14ac:dyDescent="0.25">
      <c r="B45" s="57" t="s">
        <v>48</v>
      </c>
      <c r="C45" s="58">
        <f>E17</f>
        <v>2507</v>
      </c>
      <c r="D45" s="56">
        <f t="shared" si="0"/>
        <v>2.0075754542469789E-2</v>
      </c>
      <c r="J45" s="55"/>
      <c r="K45" s="56"/>
    </row>
    <row r="46" spans="2:11" x14ac:dyDescent="0.25">
      <c r="B46" s="57" t="s">
        <v>76</v>
      </c>
      <c r="C46" s="58">
        <f>E12</f>
        <v>11845</v>
      </c>
      <c r="D46" s="56">
        <f t="shared" si="0"/>
        <v>9.4853335682311399E-2</v>
      </c>
      <c r="J46" s="55"/>
      <c r="K46" s="56"/>
    </row>
    <row r="47" spans="2:11" x14ac:dyDescent="0.25">
      <c r="B47" s="57" t="s">
        <v>83</v>
      </c>
      <c r="C47" s="58">
        <f>E13</f>
        <v>2594</v>
      </c>
      <c r="D47" s="56">
        <f t="shared" si="0"/>
        <v>2.0772440081039744E-2</v>
      </c>
      <c r="J47" s="55"/>
      <c r="K47" s="56"/>
    </row>
    <row r="48" spans="2:11" x14ac:dyDescent="0.25">
      <c r="B48" s="57" t="s">
        <v>84</v>
      </c>
      <c r="C48" s="58">
        <f>E14</f>
        <v>2177</v>
      </c>
      <c r="D48" s="56">
        <f t="shared" si="0"/>
        <v>1.7433154223756176E-2</v>
      </c>
      <c r="J48" s="55"/>
      <c r="K48" s="56"/>
    </row>
    <row r="49" spans="2:11" x14ac:dyDescent="0.25">
      <c r="B49" s="57" t="s">
        <v>52</v>
      </c>
      <c r="C49" s="58">
        <f>E15</f>
        <v>3466</v>
      </c>
      <c r="D49" s="56">
        <f t="shared" si="0"/>
        <v>2.7755311226246627E-2</v>
      </c>
      <c r="J49" s="55"/>
      <c r="K49" s="56"/>
    </row>
    <row r="50" spans="2:11" x14ac:dyDescent="0.25">
      <c r="B50" s="57" t="s">
        <v>85</v>
      </c>
      <c r="C50" s="58">
        <f>E7</f>
        <v>378</v>
      </c>
      <c r="D50" s="56">
        <f t="shared" si="0"/>
        <v>3.02697854689014E-3</v>
      </c>
      <c r="J50" s="55"/>
      <c r="K50" s="56"/>
    </row>
    <row r="51" spans="2:11" x14ac:dyDescent="0.25">
      <c r="B51" s="57" t="s">
        <v>58</v>
      </c>
      <c r="C51" s="58">
        <f>E8+E10</f>
        <v>1877</v>
      </c>
      <c r="D51" s="56">
        <f t="shared" si="0"/>
        <v>1.5030790297652891E-2</v>
      </c>
      <c r="J51" s="55"/>
      <c r="K51" s="56"/>
    </row>
    <row r="52" spans="2:11" x14ac:dyDescent="0.25">
      <c r="B52" s="57" t="s">
        <v>55</v>
      </c>
      <c r="C52" s="58">
        <f>E6+E9</f>
        <v>16677</v>
      </c>
      <c r="D52" s="56">
        <f t="shared" si="0"/>
        <v>0.13354741065208164</v>
      </c>
      <c r="J52" s="55"/>
      <c r="K52" s="56"/>
    </row>
    <row r="53" spans="2:11" x14ac:dyDescent="0.25">
      <c r="B53" s="57" t="s">
        <v>86</v>
      </c>
      <c r="C53" s="58">
        <f>E23</f>
        <v>333</v>
      </c>
      <c r="D53" s="56">
        <f t="shared" si="0"/>
        <v>2.666623957974647E-3</v>
      </c>
      <c r="J53" s="55"/>
      <c r="K53" s="56"/>
    </row>
    <row r="54" spans="2:11" ht="15.75" thickBot="1" x14ac:dyDescent="0.3">
      <c r="B54" s="59" t="s">
        <v>23</v>
      </c>
      <c r="C54" s="60">
        <f>E24</f>
        <v>124877</v>
      </c>
      <c r="D54" s="56">
        <f t="shared" si="0"/>
        <v>1</v>
      </c>
      <c r="J54" s="61"/>
      <c r="K54" s="61"/>
    </row>
    <row r="55" spans="2:11" x14ac:dyDescent="0.25">
      <c r="C55" s="61">
        <f>SUM(C41:C53)</f>
        <v>124877</v>
      </c>
      <c r="D55" s="61">
        <f>SUM(D41:D53)</f>
        <v>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H21"/>
  <sheetViews>
    <sheetView topLeftCell="A18" workbookViewId="0">
      <selection activeCell="B29" sqref="B29:D41 A29:A41 B28:D28"/>
    </sheetView>
  </sheetViews>
  <sheetFormatPr baseColWidth="10" defaultRowHeight="15" x14ac:dyDescent="0.25"/>
  <cols>
    <col min="2" max="2" width="12.28515625" customWidth="1"/>
  </cols>
  <sheetData>
    <row r="1" spans="1:8" x14ac:dyDescent="0.25">
      <c r="A1" s="36" t="s">
        <v>90</v>
      </c>
    </row>
    <row r="2" spans="1:8" x14ac:dyDescent="0.25">
      <c r="A2" t="s">
        <v>110</v>
      </c>
      <c r="F2" s="62"/>
      <c r="G2" s="62"/>
      <c r="H2" s="62"/>
    </row>
    <row r="4" spans="1:8" x14ac:dyDescent="0.25">
      <c r="A4" s="216"/>
      <c r="B4" s="217">
        <v>45901</v>
      </c>
      <c r="C4" s="115">
        <v>45536</v>
      </c>
    </row>
    <row r="5" spans="1:8" x14ac:dyDescent="0.25">
      <c r="A5" s="216" t="s">
        <v>7</v>
      </c>
      <c r="B5" s="218">
        <v>0.30516093321929966</v>
      </c>
      <c r="C5" s="112">
        <v>0.29920040428868855</v>
      </c>
      <c r="E5" s="63"/>
      <c r="G5" s="113"/>
      <c r="H5" s="64"/>
    </row>
    <row r="6" spans="1:8" x14ac:dyDescent="0.25">
      <c r="A6" s="216" t="s">
        <v>8</v>
      </c>
      <c r="B6" s="218">
        <v>0.11253530484322197</v>
      </c>
      <c r="C6" s="112">
        <v>0.10731429574960892</v>
      </c>
      <c r="G6" s="114"/>
    </row>
    <row r="7" spans="1:8" x14ac:dyDescent="0.25">
      <c r="A7" s="216" t="s">
        <v>75</v>
      </c>
      <c r="B7" s="218">
        <v>7.8280824562933921E-2</v>
      </c>
      <c r="C7" s="112">
        <v>7.4947268164527764E-2</v>
      </c>
      <c r="G7" s="114"/>
    </row>
    <row r="8" spans="1:8" x14ac:dyDescent="0.25">
      <c r="A8" s="216" t="s">
        <v>76</v>
      </c>
      <c r="B8" s="218">
        <v>9.262335534969976E-2</v>
      </c>
      <c r="C8" s="112">
        <v>8.7674086644973323E-2</v>
      </c>
      <c r="G8" s="114"/>
    </row>
    <row r="9" spans="1:8" x14ac:dyDescent="0.25">
      <c r="A9" s="216" t="s">
        <v>77</v>
      </c>
      <c r="B9" s="218">
        <v>7.1319000099313176E-2</v>
      </c>
      <c r="C9" s="112">
        <v>6.4796372815410189E-2</v>
      </c>
      <c r="G9" s="114"/>
    </row>
    <row r="10" spans="1:8" x14ac:dyDescent="0.25">
      <c r="A10" s="216" t="s">
        <v>88</v>
      </c>
      <c r="B10" s="218">
        <v>5.2060660480631286E-2</v>
      </c>
      <c r="C10" s="112">
        <v>4.5128393456097905E-2</v>
      </c>
      <c r="G10" s="114"/>
    </row>
    <row r="11" spans="1:8" x14ac:dyDescent="0.25">
      <c r="A11" s="216" t="s">
        <v>89</v>
      </c>
      <c r="B11" s="219">
        <v>0.11717893018099999</v>
      </c>
      <c r="C11" s="112">
        <v>0.111158146035</v>
      </c>
      <c r="G11" s="114"/>
    </row>
    <row r="12" spans="1:8" x14ac:dyDescent="0.25">
      <c r="G12" s="114"/>
    </row>
    <row r="13" spans="1:8" x14ac:dyDescent="0.25">
      <c r="B13" s="51" t="s">
        <v>79</v>
      </c>
    </row>
    <row r="15" spans="1:8" ht="30" x14ac:dyDescent="0.25">
      <c r="C15" s="74">
        <f>B4</f>
        <v>45901</v>
      </c>
      <c r="D15" s="65" t="s">
        <v>89</v>
      </c>
      <c r="E15" s="74">
        <f>C4</f>
        <v>45536</v>
      </c>
      <c r="F15" s="65" t="s">
        <v>89</v>
      </c>
    </row>
    <row r="16" spans="1:8" x14ac:dyDescent="0.25">
      <c r="B16" t="s">
        <v>7</v>
      </c>
      <c r="C16" s="66">
        <f t="shared" ref="C16:C21" si="0">B5</f>
        <v>0.30516093321929966</v>
      </c>
      <c r="D16" s="66">
        <f>B11</f>
        <v>0.11717893018099999</v>
      </c>
      <c r="E16" s="66">
        <f t="shared" ref="E16:E21" si="1">C5</f>
        <v>0.29920040428868855</v>
      </c>
      <c r="F16" s="66">
        <f>C11</f>
        <v>0.111158146035</v>
      </c>
    </row>
    <row r="17" spans="2:6" x14ac:dyDescent="0.25">
      <c r="B17" t="s">
        <v>8</v>
      </c>
      <c r="C17" s="66">
        <f t="shared" si="0"/>
        <v>0.11253530484322197</v>
      </c>
      <c r="D17" s="66">
        <f>B11</f>
        <v>0.11717893018099999</v>
      </c>
      <c r="E17" s="66">
        <f t="shared" si="1"/>
        <v>0.10731429574960892</v>
      </c>
      <c r="F17" s="66">
        <f>C11</f>
        <v>0.111158146035</v>
      </c>
    </row>
    <row r="18" spans="2:6" x14ac:dyDescent="0.25">
      <c r="B18" t="s">
        <v>75</v>
      </c>
      <c r="C18" s="66">
        <f t="shared" si="0"/>
        <v>7.8280824562933921E-2</v>
      </c>
      <c r="D18" s="66">
        <f>B11</f>
        <v>0.11717893018099999</v>
      </c>
      <c r="E18" s="66">
        <f t="shared" si="1"/>
        <v>7.4947268164527764E-2</v>
      </c>
      <c r="F18" s="66">
        <f>C11</f>
        <v>0.111158146035</v>
      </c>
    </row>
    <row r="19" spans="2:6" x14ac:dyDescent="0.25">
      <c r="B19" t="s">
        <v>76</v>
      </c>
      <c r="C19" s="66">
        <f t="shared" si="0"/>
        <v>9.262335534969976E-2</v>
      </c>
      <c r="D19" s="66">
        <f>B11</f>
        <v>0.11717893018099999</v>
      </c>
      <c r="E19" s="66">
        <f t="shared" si="1"/>
        <v>8.7674086644973323E-2</v>
      </c>
      <c r="F19" s="66">
        <f>C11</f>
        <v>0.111158146035</v>
      </c>
    </row>
    <row r="20" spans="2:6" x14ac:dyDescent="0.25">
      <c r="B20" t="s">
        <v>77</v>
      </c>
      <c r="C20" s="66">
        <f t="shared" si="0"/>
        <v>7.1319000099313176E-2</v>
      </c>
      <c r="D20" s="66">
        <f>B11</f>
        <v>0.11717893018099999</v>
      </c>
      <c r="E20" s="66">
        <f t="shared" si="1"/>
        <v>6.4796372815410189E-2</v>
      </c>
      <c r="F20" s="66">
        <f>C11</f>
        <v>0.111158146035</v>
      </c>
    </row>
    <row r="21" spans="2:6" x14ac:dyDescent="0.25">
      <c r="B21" t="s">
        <v>88</v>
      </c>
      <c r="C21" s="66">
        <f t="shared" si="0"/>
        <v>5.2060660480631286E-2</v>
      </c>
      <c r="D21" s="66">
        <f>B11</f>
        <v>0.11717893018099999</v>
      </c>
      <c r="E21" s="66">
        <f t="shared" si="1"/>
        <v>4.5128393456097905E-2</v>
      </c>
      <c r="F21" s="66">
        <f>C11</f>
        <v>0.111158146035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34</vt:i4>
      </vt:variant>
    </vt:vector>
  </HeadingPairs>
  <TitlesOfParts>
    <vt:vector size="38" baseType="lpstr">
      <vt:lpstr>AM und Bildung</vt:lpstr>
      <vt:lpstr>DWH</vt:lpstr>
      <vt:lpstr>Diagramm_Ausbildung</vt:lpstr>
      <vt:lpstr>Diagramm_ALQ</vt:lpstr>
      <vt:lpstr>AL_Ausbildung_aktMo_fbaec708a22c4cd595a9c7d73193535e_fbaec708a22c4cd595a9c7d73193535e</vt:lpstr>
      <vt:lpstr>AL_Ausbildung_aktMo_fbaec708a22c4cd595a9c7d73193535e_fbaec708a22c4cd595a9c7d73193535e_Columns</vt:lpstr>
      <vt:lpstr>AL_Ausbildung_aktMo_fbaec708a22c4cd595a9c7d73193535e_fbaec708a22c4cd595a9c7d73193535e_Measure</vt:lpstr>
      <vt:lpstr>AL_Ausbildung_aktMo_fbaec708a22c4cd595a9c7d73193535e_fbaec708a22c4cd595a9c7d73193535e_Rows</vt:lpstr>
      <vt:lpstr>AL_Ausbildung_aktMo1_fbaec708a22c4cd595a9c7d73193535e_fbaec708a22c4cd595a9c7d73193535e</vt:lpstr>
      <vt:lpstr>AL_Ausbildung_aktMo1_fbaec708a22c4cd595a9c7d73193535e_fbaec708a22c4cd595a9c7d73193535e_Columns</vt:lpstr>
      <vt:lpstr>AL_Ausbildung_aktMo1_fbaec708a22c4cd595a9c7d73193535e_fbaec708a22c4cd595a9c7d73193535e_Measure</vt:lpstr>
      <vt:lpstr>AL_Ausbildung_aktMo1_fbaec708a22c4cd595a9c7d73193535e_fbaec708a22c4cd595a9c7d73193535e_Rows</vt:lpstr>
      <vt:lpstr>AL_UB_ALQ_aktMo_fbaec708a22c4cd595a9c7d73193535e_fbaec708a22c4cd595a9c7d73193535e</vt:lpstr>
      <vt:lpstr>AL_UB_ALQ_aktMo_fbaec708a22c4cd595a9c7d73193535e_fbaec708a22c4cd595a9c7d73193535e_Columns</vt:lpstr>
      <vt:lpstr>AL_UB_ALQ_aktMo_fbaec708a22c4cd595a9c7d73193535e_fbaec708a22c4cd595a9c7d73193535e_Measure</vt:lpstr>
      <vt:lpstr>AL_UB_ALQ_aktMo_fbaec708a22c4cd595a9c7d73193535e_fbaec708a22c4cd595a9c7d73193535e_Rows</vt:lpstr>
      <vt:lpstr>AL_UB_ALQ_aktMo1_fbaec708a22c4cd595a9c7d73193535e_fbaec708a22c4cd595a9c7d73193535e</vt:lpstr>
      <vt:lpstr>AL_UB_ALQ_aktMo1_fbaec708a22c4cd595a9c7d73193535e_fbaec708a22c4cd595a9c7d73193535e_Columns</vt:lpstr>
      <vt:lpstr>AL_UB_ALQ_aktMo1_fbaec708a22c4cd595a9c7d73193535e_fbaec708a22c4cd595a9c7d73193535e_Measure</vt:lpstr>
      <vt:lpstr>AL_UB_ALQ_aktMo1_fbaec708a22c4cd595a9c7d73193535e_fbaec708a22c4cd595a9c7d73193535e_Rows</vt:lpstr>
      <vt:lpstr>ALnachAusbildung_Diagramm_aktMo_fbaec708a22c4cd595a9c7d73193535e_fbaec708a22c4cd595a9c7d73193535e</vt:lpstr>
      <vt:lpstr>ALnachAusbildung_Diagramm_aktMo_fbaec708a22c4cd595a9c7d73193535e_fbaec708a22c4cd595a9c7d73193535e_Columns</vt:lpstr>
      <vt:lpstr>ALnachAusbildung_Diagramm_aktMo_fbaec708a22c4cd595a9c7d73193535e_fbaec708a22c4cd595a9c7d73193535e_Measure</vt:lpstr>
      <vt:lpstr>ALnachAusbildung_Diagramm_aktMo_fbaec708a22c4cd595a9c7d73193535e_fbaec708a22c4cd595a9c7d73193535e_Rows</vt:lpstr>
      <vt:lpstr>ALnachAusbildung_Diagramm_aktMo1_fbaec708a22c4cd595a9c7d73193535e_fbaec708a22c4cd595a9c7d73193535e</vt:lpstr>
      <vt:lpstr>ALnachAusbildung_Diagramm_aktMo1_fbaec708a22c4cd595a9c7d73193535e_fbaec708a22c4cd595a9c7d73193535e_Columns</vt:lpstr>
      <vt:lpstr>ALnachAusbildung_Diagramm_aktMo1_fbaec708a22c4cd595a9c7d73193535e_fbaec708a22c4cd595a9c7d73193535e_Measure</vt:lpstr>
      <vt:lpstr>ALnachAusbildung_Diagramm_aktMo1_fbaec708a22c4cd595a9c7d73193535e_fbaec708a22c4cd595a9c7d73193535e_Rows</vt:lpstr>
      <vt:lpstr>ALnachAusbildung_Diagramm2_fbaec708a22c4cd595a9c7d73193535e_fbaec708a22c4cd595a9c7d73193535e</vt:lpstr>
      <vt:lpstr>'AM und Bildung'!Druckbereich</vt:lpstr>
      <vt:lpstr>OS_Ausbildung_aktMo_fbaec708a22c4cd595a9c7d73193535e_fbaec708a22c4cd595a9c7d73193535e</vt:lpstr>
      <vt:lpstr>OS_Ausbildung_aktMo_fbaec708a22c4cd595a9c7d73193535e_fbaec708a22c4cd595a9c7d73193535e_Columns</vt:lpstr>
      <vt:lpstr>OS_Ausbildung_aktMo_fbaec708a22c4cd595a9c7d73193535e_fbaec708a22c4cd595a9c7d73193535e_Measure</vt:lpstr>
      <vt:lpstr>OS_Ausbildung_aktMo_fbaec708a22c4cd595a9c7d73193535e_fbaec708a22c4cd595a9c7d73193535e_Rows</vt:lpstr>
      <vt:lpstr>OS_Ausbildung_aktMo1_fbaec708a22c4cd595a9c7d73193535e_fbaec708a22c4cd595a9c7d73193535e</vt:lpstr>
      <vt:lpstr>OS_Ausbildung_aktMo1_fbaec708a22c4cd595a9c7d73193535e_fbaec708a22c4cd595a9c7d73193535e_Columns</vt:lpstr>
      <vt:lpstr>OS_Ausbildung_aktMo1_fbaec708a22c4cd595a9c7d73193535e_fbaec708a22c4cd595a9c7d73193535e_Measure</vt:lpstr>
      <vt:lpstr>OS_Ausbildung_aktMo1_fbaec708a22c4cd595a9c7d73193535e_fbaec708a22c4cd595a9c7d73193535e_Rows</vt:lpstr>
    </vt:vector>
  </TitlesOfParts>
  <Company>BMASK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Zauner, Manfred</dc:creator>
  <cp:lastModifiedBy>Barbara Habison</cp:lastModifiedBy>
  <cp:lastPrinted>2024-03-18T10:25:22Z</cp:lastPrinted>
  <dcterms:created xsi:type="dcterms:W3CDTF">2015-09-10T08:54:52Z</dcterms:created>
  <dcterms:modified xsi:type="dcterms:W3CDTF">2025-10-14T07:31:53Z</dcterms:modified>
</cp:coreProperties>
</file>