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2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Bildung'!$A$1:$E$125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<sst xmlns="http://schemas.openxmlformats.org/spreadsheetml/2006/main" count="207" uniqueCount="111">
  <si>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</si>
  <si>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</si>
  <si>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</si>
  <si>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</si>
  <si>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</si>
  <si>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</si>
  <si>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</si>
  <si>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</si>
  <si>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</si>
  <si>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</si>
  <si>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</si>
  <si>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</si>
  <si>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</si>
  <si>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</si>
  <si>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</si>
  <si>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</si>
  <si>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</si>
  <si>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 xml:space="preserve">      Männer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</si>
  <si>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</si>
  <si>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</si>
  <si>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</si>
  <si>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</si>
  <si>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</si>
  <si>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</si>
  <si>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</si>
  <si>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</si>
  <si>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</si>
  <si>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</si>
  <si>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</si>
  <si>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</si>
  <si>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</si>
  <si>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</si>
  <si>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</si>
  <si>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</si>
  <si>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</si>
  <si>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</si>
  <si>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</si>
  <si>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</si>
  <si>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</si>
  <si>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</si>
  <si>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</si>
  <si>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</si>
  <si>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</si>
  <si>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</si>
  <si>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</si>
  <si>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</si>
  <si>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</si>
  <si>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</si>
  <si>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</si>
  <si>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</si>
  <si>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</si>
  <si>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</si>
  <si>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</si>
  <si>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</si>
  <si>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</si>
  <si>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</si>
  <si>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</si>
  <si>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</si>
  <si>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</si>
  <si>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</si>
  <si>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</si>
  <si>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</si>
  <si>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</si>
  <si>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</si>
  <si>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</si>
  <si>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</si>
  <si>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</si>
  <si>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</si>
  <si>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</si>
  <si>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</si>
  <si>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</si>
  <si>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</si>
  <si>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</si>
  <si>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</si>
  <si>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</si>
  <si>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</si>
  <si>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</si>
  <si>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</si>
  <si>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</si>
  <si>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</si>
  <si>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</si>
  <si>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</si>
  <si>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</si>
  <si>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</si>
  <si>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</si>
  <si>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</si>
  <si>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</si>
  <si>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</si>
  <si>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</si>
  <si>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</si>
  <si>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</si>
  <si>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</si>
  <si>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</si>
  <si>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</si>
  <si>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</si>
  <si>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</si>
  <si>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</si>
  <si>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</si>
  <si>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</si>
  <si>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</si>
  <si>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</si>
  <si>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</si>
  <si>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</si>
  <si>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</si>
  <si>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Das mit Abstand höchste Arbeitslosigkeitsrisiko haben Personen, die keinen über die Pflichtschule hinausgehenden Bildungsabschluss vorweisen können.</t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</si>
  <si>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</si>
  <si>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</si>
  <si>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</si>
  <si>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2022/Dec</t>
  </si>
  <si>
    <t>49,4% der arbeitslosen Personen hat lediglich Pflichtschulausbildung, 20,8%  verfügen über einen Lehrabschluss; in Summe weisen 70,2% aller arbeitslosen Personen maximal Lehrausbildung auf. Personen mit Lehrabschluss sind allerdings im Vorteil: 27,4% der (sofort verfügbaren) offenen Stellen verlangt diese Qualifikation.</t>
  </si>
  <si>
    <t>Bei der differenzierten Betrachtung arbeitsloser Personen nach Geschlecht zeigt sich ein Unterschied beim Anteil von Personen mit Pflichtschulausbildung (Männer: 51.0%, Frauen: 47,0%), noch deutlicher ist der Unterschied beim Anteil von Personen mit Lehrabschluss: 16,8% der arbeitslosen Frauen, aber 23,3%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</si>
</sst>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0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45.313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0.46960033544457441</c:v>
                </c:pt>
                <c:pt idx="1">
                  <c:v>0.16772228720234811</c:v>
                </c:pt>
                <c:pt idx="2">
                  <c:v>5.3097345132743362E-2</c:v>
                </c:pt>
                <c:pt idx="3">
                  <c:v>9.5579634983338116E-2</c:v>
                </c:pt>
                <c:pt idx="4">
                  <c:v>6.7839251428949754E-2</c:v>
                </c:pt>
                <c:pt idx="5">
                  <c:v>0.14410875466201753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70.812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0.50951816076371237</c:v>
                </c:pt>
                <c:pt idx="1">
                  <c:v>0.23330791391289613</c:v>
                </c:pt>
                <c:pt idx="2">
                  <c:v>3.8821103767722985E-2</c:v>
                </c:pt>
                <c:pt idx="3">
                  <c:v>7.6964356323786925E-2</c:v>
                </c:pt>
                <c:pt idx="4">
                  <c:v>5.6219284866971697E-2</c:v>
                </c:pt>
                <c:pt idx="5">
                  <c:v>8.276845732361747E-2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Dez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0.31843383857532187</c:v>
                </c:pt>
                <c:pt idx="1">
                  <c:v>0.11274731874605699</c:v>
                </c:pt>
                <c:pt idx="2">
                  <c:v>6.8984603622247231E-2</c:v>
                </c:pt>
                <c:pt idx="3">
                  <c:v>9.3008769604657912E-2</c:v>
                </c:pt>
                <c:pt idx="4">
                  <c:v>6.603266878671242E-2</c:v>
                </c:pt>
                <c:pt idx="5">
                  <c:v>3.7481930461236324E-2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Dez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0.34360101251920744</c:v>
                </c:pt>
                <c:pt idx="1">
                  <c:v>0.12673530039085773</c:v>
                </c:pt>
                <c:pt idx="2">
                  <c:v>7.5869366501797098E-2</c:v>
                </c:pt>
                <c:pt idx="3">
                  <c:v>9.2718167388291209E-2</c:v>
                </c:pt>
                <c:pt idx="4">
                  <c:v>7.6071748107724421E-2</c:v>
                </c:pt>
                <c:pt idx="5">
                  <c:v>4.2397237802644885E-2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1.35697307499483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0.114788176891</c:v>
                </c:pt>
                <c:pt idx="1">
                  <c:v>0.114788176891</c:v>
                </c:pt>
                <c:pt idx="2">
                  <c:v>0.114788176891</c:v>
                </c:pt>
                <c:pt idx="3">
                  <c:v>0.114788176891</c:v>
                </c:pt>
                <c:pt idx="4">
                  <c:v>0.114788176891</c:v>
                </c:pt>
                <c:pt idx="5">
                  <c:v>0.114788176891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6.8357301177162004E-3"/>
                  <c:y val="-1.71843463387301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4736842112E-2"/>
                      <c:h val="3.65694063522958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0.12706619026900001</c:v>
                </c:pt>
                <c:pt idx="1">
                  <c:v>0.12706619026900001</c:v>
                </c:pt>
                <c:pt idx="2">
                  <c:v>0.12706619026900001</c:v>
                </c:pt>
                <c:pt idx="3">
                  <c:v>0.12706619026900001</c:v>
                </c:pt>
                <c:pt idx="4">
                  <c:v>0.12706619026900001</c:v>
                </c:pt>
                <c:pt idx="5">
                  <c:v>0.12706619026900001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45.313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0.46960033544457441</c:v>
                </c:pt>
                <c:pt idx="1">
                  <c:v>0.16772228720234811</c:v>
                </c:pt>
                <c:pt idx="2">
                  <c:v>5.3097345132743362E-2</c:v>
                </c:pt>
                <c:pt idx="3">
                  <c:v>9.5579634983338116E-2</c:v>
                </c:pt>
                <c:pt idx="4">
                  <c:v>6.7839251428949754E-2</c:v>
                </c:pt>
                <c:pt idx="5">
                  <c:v>0.14410875466201753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  N = 70.812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0.50951816076371237</c:v>
                </c:pt>
                <c:pt idx="1">
                  <c:v>0.23330791391289613</c:v>
                </c:pt>
                <c:pt idx="2">
                  <c:v>3.8821103767722985E-2</c:v>
                </c:pt>
                <c:pt idx="3">
                  <c:v>7.6964356323786925E-2</c:v>
                </c:pt>
                <c:pt idx="4">
                  <c:v>5.6219284866971697E-2</c:v>
                </c:pt>
                <c:pt idx="5">
                  <c:v>8.276845732361747E-2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Dez 22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0.31843383857532187</c:v>
                </c:pt>
                <c:pt idx="1">
                  <c:v>0.11274731874605699</c:v>
                </c:pt>
                <c:pt idx="2">
                  <c:v>6.8984603622247231E-2</c:v>
                </c:pt>
                <c:pt idx="3">
                  <c:v>9.3008769604657912E-2</c:v>
                </c:pt>
                <c:pt idx="4">
                  <c:v>6.603266878671242E-2</c:v>
                </c:pt>
                <c:pt idx="5">
                  <c:v>3.7481930461236324E-2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Dez 21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0.34360101251920744</c:v>
                </c:pt>
                <c:pt idx="1">
                  <c:v>0.12673530039085773</c:v>
                </c:pt>
                <c:pt idx="2">
                  <c:v>7.5869366501797098E-2</c:v>
                </c:pt>
                <c:pt idx="3">
                  <c:v>9.2718167388291209E-2</c:v>
                </c:pt>
                <c:pt idx="4">
                  <c:v>7.6071748107724421E-2</c:v>
                </c:pt>
                <c:pt idx="5">
                  <c:v>4.2397237802644885E-2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8.8031057399160784E-3"/>
                  <c:y val="1.22170146012395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0.114788176891</c:v>
                </c:pt>
                <c:pt idx="1">
                  <c:v>0.114788176891</c:v>
                </c:pt>
                <c:pt idx="2">
                  <c:v>0.114788176891</c:v>
                </c:pt>
                <c:pt idx="3">
                  <c:v>0.114788176891</c:v>
                </c:pt>
                <c:pt idx="4">
                  <c:v>0.114788176891</c:v>
                </c:pt>
                <c:pt idx="5">
                  <c:v>0.114788176891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-1.42485307241009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0.12706619026900001</c:v>
                </c:pt>
                <c:pt idx="1">
                  <c:v>0.12706619026900001</c:v>
                </c:pt>
                <c:pt idx="2">
                  <c:v>0.12706619026900001</c:v>
                </c:pt>
                <c:pt idx="3">
                  <c:v>0.12706619026900001</c:v>
                </c:pt>
                <c:pt idx="4">
                  <c:v>0.12706619026900001</c:v>
                </c:pt>
                <c:pt idx="5">
                  <c:v>0.12706619026900001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34636</xdr:colOff>
      <xdr:row>98</xdr:row>
      <xdr:rowOff>0</xdr:rowOff>
    </xdr:from>
    <xdr:to>
      <xdr:col>4</xdr:col>
      <xdr:colOff>692727</xdr:colOff>
      <xdr:row>119</xdr:row>
      <xdr:rowOff>84174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4636" y="21214773"/>
          <a:ext cx="5792932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5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4" t="s">
        <v>96</v>
      </c>
      <c r="B1" s="44"/>
      <c r="C1" s="44"/>
      <c r="D1" s="44"/>
      <c r="E1" s="44"/>
    </row>
    <row r="2" spans="1:5" ht="21" x14ac:dyDescent="0.35">
      <c r="A2" s="204"/>
      <c r="B2" s="115">
        <f>Diagramm_ALQ!B4</f>
        <v>44896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7" t="s">
        <v>104</v>
      </c>
      <c r="B5" s="207"/>
      <c r="C5" s="207"/>
      <c r="D5" s="207"/>
      <c r="E5" s="207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20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116125</v>
      </c>
      <c r="C12" s="67"/>
      <c r="D12" s="66">
        <f>DWH!F5</f>
        <v>-10622</v>
      </c>
      <c r="E12" s="106">
        <f>DWH!G5</f>
        <v>-8.3804744885480495E-2</v>
      </c>
    </row>
    <row r="13" spans="1:5" s="61" customFormat="1" ht="15.75" x14ac:dyDescent="0.25">
      <c r="A13" s="63" t="s">
        <v>16</v>
      </c>
      <c r="B13" s="69">
        <f>DWH!E6</f>
        <v>45313</v>
      </c>
      <c r="C13" s="70"/>
      <c r="D13" s="69">
        <f>DWH!F6</f>
        <v>-5821</v>
      </c>
      <c r="E13" s="107">
        <f>DWH!G6</f>
        <v>-0.11383815074119</v>
      </c>
    </row>
    <row r="14" spans="1:5" s="61" customFormat="1" ht="15.75" x14ac:dyDescent="0.25">
      <c r="A14" s="63" t="s">
        <v>17</v>
      </c>
      <c r="B14" s="69">
        <f>DWH!E7</f>
        <v>70812</v>
      </c>
      <c r="C14" s="70"/>
      <c r="D14" s="69">
        <f>DWH!F7</f>
        <v>-4801</v>
      </c>
      <c r="E14" s="107">
        <f>DWH!G7</f>
        <v>-6.3494372660785794E-2</v>
      </c>
    </row>
    <row r="15" spans="1:5" s="61" customFormat="1" ht="15.75" x14ac:dyDescent="0.25">
      <c r="A15" s="64" t="s">
        <v>18</v>
      </c>
      <c r="B15" s="66">
        <f>DWH!B5</f>
        <v>895521</v>
      </c>
      <c r="C15" s="67"/>
      <c r="D15" s="66">
        <f>DWH!C5</f>
        <v>24780</v>
      </c>
      <c r="E15" s="106">
        <f>DWH!D5</f>
        <v>2.84585198124356E-2</v>
      </c>
    </row>
    <row r="16" spans="1:5" s="61" customFormat="1" ht="15.75" x14ac:dyDescent="0.25">
      <c r="A16" s="63" t="s">
        <v>16</v>
      </c>
      <c r="B16" s="69">
        <f>DWH!B6</f>
        <v>438836</v>
      </c>
      <c r="C16" s="70"/>
      <c r="D16" s="69">
        <f>DWH!C6</f>
        <v>13071</v>
      </c>
      <c r="E16" s="107">
        <f>DWH!D6</f>
        <v>3.0700034056345599E-2</v>
      </c>
    </row>
    <row r="17" spans="1:5" s="61" customFormat="1" ht="15.75" x14ac:dyDescent="0.25">
      <c r="A17" s="63" t="s">
        <v>17</v>
      </c>
      <c r="B17" s="69">
        <f>DWH!B7</f>
        <v>456685</v>
      </c>
      <c r="C17" s="70"/>
      <c r="D17" s="69">
        <f>DWH!C7</f>
        <v>11709</v>
      </c>
      <c r="E17" s="107">
        <f>DWH!D7</f>
        <v>2.6313778720650102E-2</v>
      </c>
    </row>
    <row r="18" spans="1:5" s="61" customFormat="1" ht="15.75" x14ac:dyDescent="0.25">
      <c r="A18" s="64" t="s">
        <v>19</v>
      </c>
      <c r="B18" s="68">
        <f>DWH!H5</f>
        <v>0.114788176891917</v>
      </c>
      <c r="C18" s="67"/>
      <c r="D18" s="68">
        <f>DWH!I5</f>
        <v>-1.2278013378041399E-2</v>
      </c>
      <c r="E18" s="179" t="s">
        <v>45</v>
      </c>
    </row>
    <row r="19" spans="1:5" s="61" customFormat="1" ht="15.75" x14ac:dyDescent="0.25">
      <c r="A19" s="63" t="s">
        <v>16</v>
      </c>
      <c r="B19" s="71">
        <f>DWH!H6</f>
        <v>9.3593088078256906E-2</v>
      </c>
      <c r="C19" s="70"/>
      <c r="D19" s="71">
        <f>DWH!I6</f>
        <v>-1.36287765094231E-2</v>
      </c>
      <c r="E19" s="180" t="s">
        <v>45</v>
      </c>
    </row>
    <row r="20" spans="1:5" s="61" customFormat="1" ht="15.75" x14ac:dyDescent="0.25">
      <c r="A20" s="63" t="s">
        <v>17</v>
      </c>
      <c r="B20" s="71">
        <f>DWH!H7</f>
        <v>0.13424152175272999</v>
      </c>
      <c r="C20" s="70"/>
      <c r="D20" s="71">
        <f>DWH!I7</f>
        <v>-1.10035756273526E-2</v>
      </c>
      <c r="E20" s="180" t="s">
        <v>45</v>
      </c>
    </row>
    <row r="21" spans="1:5" s="61" customFormat="1" ht="15.75" x14ac:dyDescent="0.25">
      <c r="A21" s="73"/>
      <c r="B21" s="71"/>
      <c r="C21" s="70"/>
      <c r="D21" s="71"/>
      <c r="E21" s="70"/>
    </row>
    <row r="22" spans="1:5" s="61" customFormat="1" ht="15.75" x14ac:dyDescent="0.25">
      <c r="A22" s="73"/>
      <c r="B22" s="71"/>
      <c r="C22" s="70"/>
      <c r="D22" s="71"/>
      <c r="E22" s="70"/>
    </row>
    <row r="23" spans="1:5" ht="18.75" x14ac:dyDescent="0.3">
      <c r="A23" s="74"/>
      <c r="B23" s="47"/>
      <c r="D23" s="45"/>
      <c r="E23" s="44"/>
    </row>
    <row r="24" spans="1:5" s="61" customFormat="1" ht="15.75" x14ac:dyDescent="0.25">
      <c r="A24" s="108"/>
      <c r="B24" s="59"/>
      <c r="C24" s="59"/>
      <c r="D24" s="59"/>
      <c r="E24" s="59"/>
    </row>
    <row r="25" spans="1:5" s="61" customFormat="1" ht="15.75" x14ac:dyDescent="0.25">
      <c r="A25" s="108"/>
      <c r="B25" s="209" t="s">
        <v>21</v>
      </c>
      <c r="C25" s="209"/>
      <c r="D25" s="209" t="s">
        <v>22</v>
      </c>
      <c r="E25" s="209"/>
    </row>
    <row r="26" spans="1:5" s="61" customFormat="1" ht="15.75" x14ac:dyDescent="0.25">
      <c r="A26" s="59"/>
      <c r="B26" s="59"/>
      <c r="C26" s="59"/>
      <c r="D26" s="59"/>
      <c r="E26" s="59"/>
    </row>
    <row r="27" spans="1:5" ht="15.75" x14ac:dyDescent="0.25">
      <c r="A27" s="54"/>
      <c r="B27" s="55" t="s">
        <v>5</v>
      </c>
      <c r="C27" s="53" t="s">
        <v>23</v>
      </c>
      <c r="D27" s="52" t="s">
        <v>5</v>
      </c>
      <c r="E27" s="53" t="s">
        <v>23</v>
      </c>
    </row>
    <row r="28" spans="1:5" ht="15.75" x14ac:dyDescent="0.25">
      <c r="A28" s="182"/>
      <c r="B28" s="183"/>
      <c r="C28" s="184"/>
      <c r="D28" s="185"/>
      <c r="E28" s="186"/>
    </row>
    <row r="29" spans="1:5" x14ac:dyDescent="0.25">
      <c r="A29" s="187" t="s">
        <v>24</v>
      </c>
      <c r="B29" s="188">
        <f>DWH!B24</f>
        <v>116125</v>
      </c>
      <c r="C29" s="189">
        <f>DWH!E24</f>
        <v>1</v>
      </c>
      <c r="D29" s="188">
        <f>DWH!B41</f>
        <v>13737</v>
      </c>
      <c r="E29" s="190">
        <f>DWH!E41</f>
        <v>1</v>
      </c>
    </row>
    <row r="30" spans="1:5" x14ac:dyDescent="0.25">
      <c r="A30" s="191" t="s">
        <v>25</v>
      </c>
      <c r="B30" s="192">
        <f>DWH!B12</f>
        <v>57359</v>
      </c>
      <c r="C30" s="193">
        <f>DWH!E12</f>
        <v>0.49394187298170078</v>
      </c>
      <c r="D30" s="192">
        <f>DWH!B29</f>
        <v>5435</v>
      </c>
      <c r="E30" s="194">
        <f>DWH!E29</f>
        <v>0.39564679333187741</v>
      </c>
    </row>
    <row r="31" spans="1:5" s="42" customFormat="1" x14ac:dyDescent="0.2">
      <c r="A31" s="195" t="s">
        <v>26</v>
      </c>
      <c r="B31" s="192">
        <f>DWH!B13</f>
        <v>24121</v>
      </c>
      <c r="C31" s="193">
        <f>DWH!E13</f>
        <v>0.20771582346609258</v>
      </c>
      <c r="D31" s="192">
        <f>DWH!B30</f>
        <v>3761</v>
      </c>
      <c r="E31" s="194">
        <f>DWH!E30</f>
        <v>0.27378612506369659</v>
      </c>
    </row>
    <row r="32" spans="1:5" x14ac:dyDescent="0.25">
      <c r="A32" s="191" t="s">
        <v>27</v>
      </c>
      <c r="B32" s="192">
        <f>DWH!B14</f>
        <v>767</v>
      </c>
      <c r="C32" s="193">
        <f>DWH!E14</f>
        <v>6.6049515608180842E-3</v>
      </c>
      <c r="D32" s="192">
        <f>DWH!B31</f>
        <v>40</v>
      </c>
      <c r="E32" s="194">
        <f>DWH!E31</f>
        <v>2.9118439251656111E-3</v>
      </c>
    </row>
    <row r="33" spans="1:5" x14ac:dyDescent="0.25">
      <c r="A33" s="191" t="s">
        <v>28</v>
      </c>
      <c r="B33" s="192">
        <f>DWH!B15</f>
        <v>1892</v>
      </c>
      <c r="C33" s="193">
        <f>DWH!E15</f>
        <v>1.6292787944025833E-2</v>
      </c>
      <c r="D33" s="192">
        <f>DWH!B32</f>
        <v>94</v>
      </c>
      <c r="E33" s="194">
        <f>DWH!E32</f>
        <v>6.8428332241391859E-3</v>
      </c>
    </row>
    <row r="34" spans="1:5" x14ac:dyDescent="0.25">
      <c r="A34" s="191" t="s">
        <v>29</v>
      </c>
      <c r="B34" s="192">
        <f>DWH!B16</f>
        <v>2496</v>
      </c>
      <c r="C34" s="193">
        <f>DWH!E16</f>
        <v>2.1494079655543594E-2</v>
      </c>
      <c r="D34" s="192">
        <f>DWH!B33</f>
        <v>1307</v>
      </c>
      <c r="E34" s="194">
        <f>DWH!E33</f>
        <v>9.5144500254786338E-2</v>
      </c>
    </row>
    <row r="35" spans="1:5" x14ac:dyDescent="0.25">
      <c r="A35" s="191" t="s">
        <v>30</v>
      </c>
      <c r="B35" s="192">
        <f>DWH!B17</f>
        <v>9781</v>
      </c>
      <c r="C35" s="193">
        <f>DWH!E17</f>
        <v>8.4228202368137786E-2</v>
      </c>
      <c r="D35" s="192">
        <f>DWH!B34</f>
        <v>90</v>
      </c>
      <c r="E35" s="194">
        <f>DWH!E34</f>
        <v>6.5516488316226251E-3</v>
      </c>
    </row>
    <row r="36" spans="1:5" x14ac:dyDescent="0.25">
      <c r="A36" s="191" t="s">
        <v>31</v>
      </c>
      <c r="B36" s="192">
        <f>DWH!B18</f>
        <v>2171</v>
      </c>
      <c r="C36" s="193">
        <f>DWH!E18</f>
        <v>1.8695371367061356E-2</v>
      </c>
      <c r="D36" s="192">
        <f>DWH!B35</f>
        <v>716</v>
      </c>
      <c r="E36" s="194">
        <f>DWH!E35</f>
        <v>5.212200626046444E-2</v>
      </c>
    </row>
    <row r="37" spans="1:5" x14ac:dyDescent="0.25">
      <c r="A37" s="191" t="s">
        <v>32</v>
      </c>
      <c r="B37" s="192">
        <f>DWH!B19</f>
        <v>1777</v>
      </c>
      <c r="C37" s="193">
        <f>DWH!E19</f>
        <v>1.5302475780409042E-2</v>
      </c>
      <c r="D37" s="192">
        <f>DWH!B36</f>
        <v>339</v>
      </c>
      <c r="E37" s="194">
        <f>DWH!E36</f>
        <v>2.4677877265778553E-2</v>
      </c>
    </row>
    <row r="38" spans="1:5" x14ac:dyDescent="0.25">
      <c r="A38" s="191" t="s">
        <v>33</v>
      </c>
      <c r="B38" s="192">
        <f>DWH!B20</f>
        <v>3107</v>
      </c>
      <c r="C38" s="193">
        <f>DWH!E20</f>
        <v>2.6755651237890206E-2</v>
      </c>
      <c r="D38" s="192">
        <f>DWH!B37</f>
        <v>834</v>
      </c>
      <c r="E38" s="194">
        <f>DWH!E37</f>
        <v>6.0711945839702991E-2</v>
      </c>
    </row>
    <row r="39" spans="1:5" x14ac:dyDescent="0.25">
      <c r="A39" s="191" t="s">
        <v>34</v>
      </c>
      <c r="B39" s="192">
        <f>DWH!B21</f>
        <v>354</v>
      </c>
      <c r="C39" s="193">
        <f>DWH!E21</f>
        <v>3.0484391819160387E-3</v>
      </c>
      <c r="D39" s="192">
        <f>DWH!B38</f>
        <v>38</v>
      </c>
      <c r="E39" s="194">
        <f>DWH!E38</f>
        <v>2.7662517289073307E-3</v>
      </c>
    </row>
    <row r="40" spans="1:5" x14ac:dyDescent="0.25">
      <c r="A40" s="191" t="s">
        <v>35</v>
      </c>
      <c r="B40" s="192">
        <f>DWH!B22</f>
        <v>1208</v>
      </c>
      <c r="C40" s="193">
        <f>DWH!E22</f>
        <v>1.0402583423035522E-2</v>
      </c>
      <c r="D40" s="192">
        <f>DWH!B39</f>
        <v>498</v>
      </c>
      <c r="E40" s="194">
        <f>DWH!E39</f>
        <v>3.6252456868311855E-2</v>
      </c>
    </row>
    <row r="41" spans="1:5" ht="26.25" x14ac:dyDescent="0.25">
      <c r="A41" s="196" t="s">
        <v>106</v>
      </c>
      <c r="B41" s="192">
        <f>DWH!B23</f>
        <v>10829</v>
      </c>
      <c r="C41" s="197">
        <f>DWH!E23</f>
        <v>9.32529601722282E-2</v>
      </c>
      <c r="D41" s="192">
        <f>DWH!B40</f>
        <v>584</v>
      </c>
      <c r="E41" s="198">
        <f>DWH!E40</f>
        <v>4.251292130741792E-2</v>
      </c>
    </row>
    <row r="43" spans="1:5" ht="61.5" customHeight="1" x14ac:dyDescent="0.25">
      <c r="A43" s="208" t="s">
        <v>109</v>
      </c>
      <c r="B43" s="208"/>
      <c r="C43" s="208"/>
      <c r="D43" s="208"/>
      <c r="E43" s="208"/>
    </row>
    <row r="46" spans="1:5" ht="18.75" x14ac:dyDescent="0.3">
      <c r="A46" s="74" t="s">
        <v>60</v>
      </c>
      <c r="B46" s="47"/>
      <c r="D46" s="45"/>
      <c r="E46" s="44"/>
    </row>
    <row r="68" spans="1:5" ht="60" customHeight="1" x14ac:dyDescent="0.25">
      <c r="A68" s="208" t="s">
        <v>110</v>
      </c>
      <c r="B68" s="208"/>
      <c r="C68" s="208"/>
      <c r="D68" s="208"/>
      <c r="E68" s="208"/>
    </row>
    <row r="71" spans="1:5" ht="18.75" x14ac:dyDescent="0.3">
      <c r="A71" s="74" t="s">
        <v>92</v>
      </c>
      <c r="B71" s="47"/>
      <c r="D71" s="45"/>
      <c r="E71" s="44"/>
    </row>
    <row r="97" spans="1:5" ht="18.75" x14ac:dyDescent="0.3">
      <c r="A97" s="74" t="s">
        <v>93</v>
      </c>
      <c r="B97" s="47"/>
      <c r="D97" s="45"/>
      <c r="E97" s="44"/>
    </row>
    <row r="120" spans="1:5" ht="77.25" customHeight="1" x14ac:dyDescent="0.25">
      <c r="A120" s="205" t="s">
        <v>101</v>
      </c>
      <c r="B120" s="205"/>
      <c r="C120" s="205"/>
      <c r="D120" s="205"/>
      <c r="E120" s="205"/>
    </row>
    <row r="122" spans="1:5" x14ac:dyDescent="0.25">
      <c r="A122" s="110" t="s">
        <v>94</v>
      </c>
    </row>
    <row r="123" spans="1:5" ht="21.75" customHeight="1" x14ac:dyDescent="0.25">
      <c r="A123" s="109" t="s">
        <v>95</v>
      </c>
    </row>
    <row r="124" spans="1:5" ht="30.75" customHeight="1" x14ac:dyDescent="0.25">
      <c r="A124" s="205" t="s">
        <v>102</v>
      </c>
      <c r="B124" s="205"/>
      <c r="C124" s="205"/>
      <c r="D124" s="205"/>
      <c r="E124" s="205"/>
    </row>
    <row r="125" spans="1:5" ht="31.5" customHeight="1" x14ac:dyDescent="0.25">
      <c r="A125" s="206" t="s">
        <v>103</v>
      </c>
      <c r="B125" s="206"/>
      <c r="C125" s="206"/>
      <c r="D125" s="206"/>
      <c r="E125" s="206"/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36</v>
      </c>
    </row>
    <row r="3" spans="1:9" x14ac:dyDescent="0.25">
      <c r="A3" s="23"/>
      <c r="B3" s="38" t="s">
        <v>108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37</v>
      </c>
      <c r="C4" s="5" t="s">
        <v>38</v>
      </c>
      <c r="D4" s="14" t="s">
        <v>39</v>
      </c>
      <c r="E4" s="13" t="s">
        <v>40</v>
      </c>
      <c r="F4" s="5" t="s">
        <v>41</v>
      </c>
      <c r="G4" s="14" t="s">
        <v>42</v>
      </c>
      <c r="H4" s="13" t="s">
        <v>43</v>
      </c>
      <c r="I4" s="4" t="s">
        <v>44</v>
      </c>
    </row>
    <row r="5" spans="1:9" x14ac:dyDescent="0.25">
      <c r="A5" s="12" t="s">
        <v>6</v>
      </c>
      <c r="B5" s="10">
        <v>895521</v>
      </c>
      <c r="C5" s="7">
        <v>24780</v>
      </c>
      <c r="D5" s="6">
        <v>2.84585198124356E-2</v>
      </c>
      <c r="E5" s="20">
        <v>116125</v>
      </c>
      <c r="F5" s="7">
        <v>-10622</v>
      </c>
      <c r="G5" s="6">
        <v>-8.3804744885480495E-2</v>
      </c>
      <c r="H5" s="18">
        <v>0.114788176891917</v>
      </c>
      <c r="I5" s="17">
        <v>-1.2278013378041399E-2</v>
      </c>
    </row>
    <row r="6" spans="1:9" x14ac:dyDescent="0.25">
      <c r="A6" s="1" t="s">
        <v>4</v>
      </c>
      <c r="B6" s="9">
        <v>438836</v>
      </c>
      <c r="C6" s="8">
        <v>13071</v>
      </c>
      <c r="D6" s="21">
        <v>3.0700034056345599E-2</v>
      </c>
      <c r="E6" s="8">
        <v>45313</v>
      </c>
      <c r="F6" s="8">
        <v>-5821</v>
      </c>
      <c r="G6" s="21">
        <v>-0.11383815074119</v>
      </c>
      <c r="H6" s="19">
        <v>9.3593088078256906E-2</v>
      </c>
      <c r="I6" s="15">
        <v>-1.36287765094231E-2</v>
      </c>
    </row>
    <row r="7" spans="1:9" x14ac:dyDescent="0.25">
      <c r="A7" s="1" t="s">
        <v>3</v>
      </c>
      <c r="B7" s="9">
        <v>456685</v>
      </c>
      <c r="C7" s="8">
        <v>11709</v>
      </c>
      <c r="D7" s="21">
        <v>2.6313778720650102E-2</v>
      </c>
      <c r="E7" s="8">
        <v>70812</v>
      </c>
      <c r="F7" s="8">
        <v>-4801</v>
      </c>
      <c r="G7" s="21">
        <v>-6.3494372660785794E-2</v>
      </c>
      <c r="H7" s="19">
        <v>0.13424152175272999</v>
      </c>
      <c r="I7" s="15">
        <v>-1.10035756273526E-2</v>
      </c>
    </row>
    <row r="9" spans="1:9" ht="15.75" x14ac:dyDescent="0.25">
      <c r="A9" s="65" t="s">
        <v>46</v>
      </c>
    </row>
    <row r="10" spans="1:9" ht="15.75" x14ac:dyDescent="0.25">
      <c r="E10" s="72" t="s">
        <v>57</v>
      </c>
    </row>
    <row r="11" spans="1:9" ht="15.75" x14ac:dyDescent="0.25">
      <c r="A11" s="11" t="s">
        <v>5</v>
      </c>
      <c r="B11" s="36" t="s">
        <v>97</v>
      </c>
      <c r="C11" s="22" t="s">
        <v>98</v>
      </c>
      <c r="D11" s="16" t="s">
        <v>99</v>
      </c>
      <c r="E11" s="72"/>
    </row>
    <row r="12" spans="1:9" x14ac:dyDescent="0.25">
      <c r="A12" s="37" t="s">
        <v>7</v>
      </c>
      <c r="B12" s="35">
        <v>57359</v>
      </c>
      <c r="C12" s="30">
        <v>-4217</v>
      </c>
      <c r="D12" s="117">
        <v>-6.8484474470572904E-2</v>
      </c>
      <c r="E12" s="111">
        <f>B12/$B$24</f>
        <v>0.49394187298170078</v>
      </c>
    </row>
    <row r="13" spans="1:9" x14ac:dyDescent="0.25">
      <c r="A13" s="3" t="s">
        <v>8</v>
      </c>
      <c r="B13" s="34">
        <v>24121</v>
      </c>
      <c r="C13" s="29">
        <v>-3319</v>
      </c>
      <c r="D13" s="118">
        <v>-0.12095481049562699</v>
      </c>
      <c r="E13" s="112">
        <f t="shared" ref="E13:E24" si="0">B13/$B$24</f>
        <v>0.20771582346609258</v>
      </c>
    </row>
    <row r="14" spans="1:9" x14ac:dyDescent="0.25">
      <c r="A14" s="3" t="s">
        <v>47</v>
      </c>
      <c r="B14" s="34">
        <v>767</v>
      </c>
      <c r="C14" s="29">
        <v>-45</v>
      </c>
      <c r="D14" s="118">
        <v>-5.5418719211822703E-2</v>
      </c>
      <c r="E14" s="112">
        <f t="shared" si="0"/>
        <v>6.6049515608180842E-3</v>
      </c>
    </row>
    <row r="15" spans="1:9" x14ac:dyDescent="0.25">
      <c r="A15" s="3" t="s">
        <v>48</v>
      </c>
      <c r="B15" s="34">
        <v>1892</v>
      </c>
      <c r="C15" s="29">
        <v>-117</v>
      </c>
      <c r="D15" s="118">
        <v>-5.8237929318068697E-2</v>
      </c>
      <c r="E15" s="112">
        <f t="shared" si="0"/>
        <v>1.6292787944025833E-2</v>
      </c>
    </row>
    <row r="16" spans="1:9" x14ac:dyDescent="0.25">
      <c r="A16" s="3" t="s">
        <v>49</v>
      </c>
      <c r="B16" s="34">
        <v>2496</v>
      </c>
      <c r="C16" s="29">
        <v>-318</v>
      </c>
      <c r="D16" s="118">
        <v>-0.113006396588486</v>
      </c>
      <c r="E16" s="111">
        <f t="shared" si="0"/>
        <v>2.1494079655543594E-2</v>
      </c>
    </row>
    <row r="17" spans="1:5" x14ac:dyDescent="0.25">
      <c r="A17" s="3" t="s">
        <v>50</v>
      </c>
      <c r="B17" s="34">
        <v>9781</v>
      </c>
      <c r="C17" s="29">
        <v>-389</v>
      </c>
      <c r="D17" s="118">
        <v>-3.82497541789577E-2</v>
      </c>
      <c r="E17" s="112">
        <f t="shared" si="0"/>
        <v>8.4228202368137786E-2</v>
      </c>
    </row>
    <row r="18" spans="1:5" x14ac:dyDescent="0.25">
      <c r="A18" s="3" t="s">
        <v>51</v>
      </c>
      <c r="B18" s="34">
        <v>2171</v>
      </c>
      <c r="C18" s="29">
        <v>-157</v>
      </c>
      <c r="D18" s="118">
        <v>-6.7439862542955295E-2</v>
      </c>
      <c r="E18" s="112">
        <f t="shared" si="0"/>
        <v>1.8695371367061356E-2</v>
      </c>
    </row>
    <row r="19" spans="1:5" x14ac:dyDescent="0.25">
      <c r="A19" s="3" t="s">
        <v>52</v>
      </c>
      <c r="B19" s="34">
        <v>1777</v>
      </c>
      <c r="C19" s="29">
        <v>-158</v>
      </c>
      <c r="D19" s="118">
        <v>-8.1653746770025806E-2</v>
      </c>
      <c r="E19" s="112">
        <f t="shared" si="0"/>
        <v>1.5302475780409042E-2</v>
      </c>
    </row>
    <row r="20" spans="1:5" x14ac:dyDescent="0.25">
      <c r="A20" s="22" t="s">
        <v>53</v>
      </c>
      <c r="B20" s="33">
        <v>3107</v>
      </c>
      <c r="C20" s="27">
        <v>-404</v>
      </c>
      <c r="D20" s="119">
        <v>-0.115066932497864</v>
      </c>
      <c r="E20" s="111">
        <f t="shared" si="0"/>
        <v>2.6755651237890206E-2</v>
      </c>
    </row>
    <row r="21" spans="1:5" x14ac:dyDescent="0.25">
      <c r="A21" s="24" t="s">
        <v>54</v>
      </c>
      <c r="B21" s="32">
        <v>354</v>
      </c>
      <c r="C21" s="26">
        <v>-35</v>
      </c>
      <c r="D21" s="120">
        <v>-8.9974293059126006E-2</v>
      </c>
      <c r="E21" s="112">
        <f t="shared" si="0"/>
        <v>3.0484391819160387E-3</v>
      </c>
    </row>
    <row r="22" spans="1:5" x14ac:dyDescent="0.25">
      <c r="A22" s="3" t="s">
        <v>55</v>
      </c>
      <c r="B22" s="31">
        <v>1208</v>
      </c>
      <c r="C22" s="25">
        <v>-69</v>
      </c>
      <c r="D22" s="121">
        <v>-5.4032889584964799E-2</v>
      </c>
      <c r="E22" s="112">
        <f t="shared" si="0"/>
        <v>1.0402583423035522E-2</v>
      </c>
    </row>
    <row r="23" spans="1:5" x14ac:dyDescent="0.25">
      <c r="A23" s="3" t="s">
        <v>56</v>
      </c>
      <c r="B23" s="28">
        <v>10829</v>
      </c>
      <c r="C23" s="116">
        <v>-852</v>
      </c>
      <c r="D23" s="118">
        <v>-7.2938960705419095E-2</v>
      </c>
      <c r="E23" s="112">
        <f t="shared" si="0"/>
        <v>9.32529601722282E-2</v>
      </c>
    </row>
    <row r="24" spans="1:5" x14ac:dyDescent="0.25">
      <c r="A24" s="3" t="s">
        <v>11</v>
      </c>
      <c r="B24" s="28">
        <v>116125</v>
      </c>
      <c r="C24" s="116">
        <v>-10622</v>
      </c>
      <c r="D24" s="118">
        <v>-8.3804744885480495E-2</v>
      </c>
      <c r="E24" s="111">
        <f t="shared" si="0"/>
        <v>1</v>
      </c>
    </row>
    <row r="26" spans="1:5" ht="15.75" x14ac:dyDescent="0.25">
      <c r="A26" s="65" t="s">
        <v>58</v>
      </c>
    </row>
    <row r="27" spans="1:5" ht="15.75" x14ac:dyDescent="0.25">
      <c r="E27" s="72" t="s">
        <v>57</v>
      </c>
    </row>
    <row r="28" spans="1:5" x14ac:dyDescent="0.25">
      <c r="A28" s="123" t="s">
        <v>5</v>
      </c>
      <c r="B28" s="127" t="s">
        <v>100</v>
      </c>
      <c r="C28" s="125" t="s">
        <v>98</v>
      </c>
      <c r="D28" s="124" t="s">
        <v>99</v>
      </c>
    </row>
    <row r="29" spans="1:5" x14ac:dyDescent="0.25">
      <c r="A29" s="126" t="s">
        <v>7</v>
      </c>
      <c r="B29" s="129">
        <v>5435</v>
      </c>
      <c r="C29" s="135">
        <v>204</v>
      </c>
      <c r="D29" s="141">
        <v>3.89982794876697E-2</v>
      </c>
      <c r="E29" s="111">
        <f>B29/$B$41</f>
        <v>0.39564679333187741</v>
      </c>
    </row>
    <row r="30" spans="1:5" x14ac:dyDescent="0.25">
      <c r="A30" s="122" t="s">
        <v>8</v>
      </c>
      <c r="B30" s="130">
        <v>3761</v>
      </c>
      <c r="C30" s="136">
        <v>-930</v>
      </c>
      <c r="D30" s="142">
        <v>-0.19825197186101001</v>
      </c>
      <c r="E30" s="112">
        <f t="shared" ref="E30:E41" si="1">B30/$B$41</f>
        <v>0.27378612506369659</v>
      </c>
    </row>
    <row r="31" spans="1:5" x14ac:dyDescent="0.25">
      <c r="A31" s="122" t="s">
        <v>47</v>
      </c>
      <c r="B31" s="130">
        <v>40</v>
      </c>
      <c r="C31" s="136">
        <v>-32</v>
      </c>
      <c r="D31" s="142">
        <v>-0.44444444444444398</v>
      </c>
      <c r="E31" s="112">
        <f t="shared" si="1"/>
        <v>2.9118439251656111E-3</v>
      </c>
    </row>
    <row r="32" spans="1:5" x14ac:dyDescent="0.25">
      <c r="A32" s="122" t="s">
        <v>48</v>
      </c>
      <c r="B32" s="130">
        <v>94</v>
      </c>
      <c r="C32" s="136">
        <v>5</v>
      </c>
      <c r="D32" s="142">
        <v>5.6179775280898903E-2</v>
      </c>
      <c r="E32" s="112">
        <f t="shared" si="1"/>
        <v>6.8428332241391859E-3</v>
      </c>
    </row>
    <row r="33" spans="1:5" x14ac:dyDescent="0.25">
      <c r="A33" s="122" t="s">
        <v>49</v>
      </c>
      <c r="B33" s="130">
        <v>1307</v>
      </c>
      <c r="C33" s="136">
        <v>206</v>
      </c>
      <c r="D33" s="142">
        <v>0.187102633969119</v>
      </c>
      <c r="E33" s="111">
        <f t="shared" si="1"/>
        <v>9.5144500254786338E-2</v>
      </c>
    </row>
    <row r="34" spans="1:5" x14ac:dyDescent="0.25">
      <c r="A34" s="122" t="s">
        <v>50</v>
      </c>
      <c r="B34" s="130">
        <v>90</v>
      </c>
      <c r="C34" s="136">
        <v>25</v>
      </c>
      <c r="D34" s="142">
        <v>0.38461538461538503</v>
      </c>
      <c r="E34" s="112">
        <f t="shared" si="1"/>
        <v>6.5516488316226251E-3</v>
      </c>
    </row>
    <row r="35" spans="1:5" x14ac:dyDescent="0.25">
      <c r="A35" s="122" t="s">
        <v>51</v>
      </c>
      <c r="B35" s="130">
        <v>716</v>
      </c>
      <c r="C35" s="136">
        <v>-210</v>
      </c>
      <c r="D35" s="142">
        <v>-0.226781857451404</v>
      </c>
      <c r="E35" s="112">
        <f t="shared" si="1"/>
        <v>5.212200626046444E-2</v>
      </c>
    </row>
    <row r="36" spans="1:5" x14ac:dyDescent="0.25">
      <c r="A36" s="122" t="s">
        <v>52</v>
      </c>
      <c r="B36" s="130">
        <v>339</v>
      </c>
      <c r="C36" s="136">
        <v>-43</v>
      </c>
      <c r="D36" s="142">
        <v>-0.112565445026178</v>
      </c>
      <c r="E36" s="112">
        <f t="shared" si="1"/>
        <v>2.4677877265778553E-2</v>
      </c>
    </row>
    <row r="37" spans="1:5" x14ac:dyDescent="0.25">
      <c r="A37" s="125" t="s">
        <v>53</v>
      </c>
      <c r="B37" s="131">
        <v>834</v>
      </c>
      <c r="C37" s="137">
        <v>253</v>
      </c>
      <c r="D37" s="143">
        <v>0.43545611015490499</v>
      </c>
      <c r="E37" s="111">
        <f t="shared" si="1"/>
        <v>6.0711945839702991E-2</v>
      </c>
    </row>
    <row r="38" spans="1:5" x14ac:dyDescent="0.25">
      <c r="A38" s="128" t="s">
        <v>54</v>
      </c>
      <c r="B38" s="132">
        <v>38</v>
      </c>
      <c r="C38" s="138">
        <v>1</v>
      </c>
      <c r="D38" s="144">
        <v>2.7027027027027001E-2</v>
      </c>
      <c r="E38" s="112">
        <f t="shared" si="1"/>
        <v>2.7662517289073307E-3</v>
      </c>
    </row>
    <row r="39" spans="1:5" x14ac:dyDescent="0.25">
      <c r="A39" s="122" t="s">
        <v>59</v>
      </c>
      <c r="B39" s="133">
        <v>498</v>
      </c>
      <c r="C39" s="139">
        <v>-271</v>
      </c>
      <c r="D39" s="145">
        <v>-0.35240572171651502</v>
      </c>
      <c r="E39" s="112">
        <f t="shared" si="1"/>
        <v>3.6252456868311855E-2</v>
      </c>
    </row>
    <row r="40" spans="1:5" x14ac:dyDescent="0.25">
      <c r="A40" s="122" t="s">
        <v>56</v>
      </c>
      <c r="B40" s="134">
        <v>584</v>
      </c>
      <c r="C40" s="140">
        <v>-164</v>
      </c>
      <c r="D40" s="142">
        <v>-0.21925133689839599</v>
      </c>
      <c r="E40" s="112">
        <f t="shared" si="1"/>
        <v>4.251292130741792E-2</v>
      </c>
    </row>
    <row r="41" spans="1:5" x14ac:dyDescent="0.25">
      <c r="A41" s="122" t="s">
        <v>11</v>
      </c>
      <c r="B41" s="134">
        <v>13737</v>
      </c>
      <c r="C41" s="140">
        <v>-957</v>
      </c>
      <c r="D41" s="142">
        <v>-6.51286239281339E-2</v>
      </c>
      <c r="E41" s="111">
        <f t="shared" si="1"/>
        <v>1</v>
      </c>
    </row>
    <row r="43" spans="1:5" ht="15.75" x14ac:dyDescent="0.25">
      <c r="A43" s="65" t="s">
        <v>61</v>
      </c>
      <c r="D43" t="s">
        <v>88</v>
      </c>
    </row>
    <row r="45" spans="1:5" x14ac:dyDescent="0.25">
      <c r="A45" s="146" t="s">
        <v>5</v>
      </c>
      <c r="C45" s="153" t="s">
        <v>4</v>
      </c>
      <c r="D45" s="154" t="s">
        <v>3</v>
      </c>
      <c r="E45" s="157" t="s">
        <v>6</v>
      </c>
    </row>
    <row r="46" spans="1:5" x14ac:dyDescent="0.25">
      <c r="A46" s="147" t="s">
        <v>2</v>
      </c>
      <c r="B46" s="151" t="s">
        <v>56</v>
      </c>
      <c r="C46" s="158">
        <v>4423</v>
      </c>
      <c r="D46" s="166">
        <v>3948</v>
      </c>
      <c r="E46" s="174">
        <v>8371</v>
      </c>
    </row>
    <row r="47" spans="1:5" x14ac:dyDescent="0.25">
      <c r="A47" s="40"/>
      <c r="B47" s="149" t="s">
        <v>62</v>
      </c>
      <c r="C47" s="159">
        <v>198</v>
      </c>
      <c r="D47" s="167">
        <v>156</v>
      </c>
      <c r="E47" s="175">
        <v>354</v>
      </c>
    </row>
    <row r="48" spans="1:5" x14ac:dyDescent="0.25">
      <c r="A48" s="40"/>
      <c r="B48" s="149" t="s">
        <v>59</v>
      </c>
      <c r="C48" s="159">
        <v>448</v>
      </c>
      <c r="D48" s="167">
        <v>410</v>
      </c>
      <c r="E48" s="175">
        <v>858</v>
      </c>
    </row>
    <row r="49" spans="1:5" x14ac:dyDescent="0.25">
      <c r="A49" s="40"/>
      <c r="B49" s="149" t="s">
        <v>63</v>
      </c>
      <c r="C49" s="159">
        <v>1264</v>
      </c>
      <c r="D49" s="167">
        <v>1194</v>
      </c>
      <c r="E49" s="175">
        <v>2458</v>
      </c>
    </row>
    <row r="50" spans="1:5" x14ac:dyDescent="0.25">
      <c r="A50" s="40"/>
      <c r="B50" s="154" t="s">
        <v>64</v>
      </c>
      <c r="C50" s="159">
        <v>197</v>
      </c>
      <c r="D50" s="167">
        <v>153</v>
      </c>
      <c r="E50" s="175">
        <v>350</v>
      </c>
    </row>
    <row r="51" spans="1:5" x14ac:dyDescent="0.25">
      <c r="A51" s="40"/>
      <c r="B51" s="156" t="s">
        <v>2</v>
      </c>
      <c r="C51" s="160">
        <v>6530</v>
      </c>
      <c r="D51" s="168">
        <v>5861</v>
      </c>
      <c r="E51" s="168">
        <v>12391</v>
      </c>
    </row>
    <row r="52" spans="1:5" x14ac:dyDescent="0.25">
      <c r="A52" s="147" t="s">
        <v>10</v>
      </c>
      <c r="B52" s="151" t="s">
        <v>65</v>
      </c>
      <c r="C52" s="161">
        <v>4331</v>
      </c>
      <c r="D52" s="169">
        <v>5450</v>
      </c>
      <c r="E52" s="175">
        <v>9781</v>
      </c>
    </row>
    <row r="53" spans="1:5" x14ac:dyDescent="0.25">
      <c r="A53" s="40"/>
      <c r="B53" s="149" t="s">
        <v>66</v>
      </c>
      <c r="C53" s="159">
        <v>359</v>
      </c>
      <c r="D53" s="167">
        <v>1812</v>
      </c>
      <c r="E53" s="175">
        <v>2171</v>
      </c>
    </row>
    <row r="54" spans="1:5" x14ac:dyDescent="0.25">
      <c r="A54" s="40"/>
      <c r="B54" s="149" t="s">
        <v>67</v>
      </c>
      <c r="C54" s="159">
        <v>1033</v>
      </c>
      <c r="D54" s="167">
        <v>744</v>
      </c>
      <c r="E54" s="175">
        <v>1777</v>
      </c>
    </row>
    <row r="55" spans="1:5" x14ac:dyDescent="0.25">
      <c r="A55" s="40"/>
      <c r="B55" s="154" t="s">
        <v>68</v>
      </c>
      <c r="C55" s="159">
        <v>1682</v>
      </c>
      <c r="D55" s="167">
        <v>1425</v>
      </c>
      <c r="E55" s="175">
        <v>3107</v>
      </c>
    </row>
    <row r="56" spans="1:5" x14ac:dyDescent="0.25">
      <c r="A56" s="40"/>
      <c r="B56" s="156" t="s">
        <v>10</v>
      </c>
      <c r="C56" s="160">
        <v>7405</v>
      </c>
      <c r="D56" s="168">
        <v>9431</v>
      </c>
      <c r="E56" s="168">
        <v>16836</v>
      </c>
    </row>
    <row r="57" spans="1:5" x14ac:dyDescent="0.25">
      <c r="A57" s="147" t="s">
        <v>9</v>
      </c>
      <c r="B57" s="151" t="s">
        <v>69</v>
      </c>
      <c r="C57" s="161">
        <v>1255</v>
      </c>
      <c r="D57" s="169">
        <v>1241</v>
      </c>
      <c r="E57" s="175">
        <v>2496</v>
      </c>
    </row>
    <row r="58" spans="1:5" x14ac:dyDescent="0.25">
      <c r="A58" s="40"/>
      <c r="B58" s="149" t="s">
        <v>70</v>
      </c>
      <c r="C58" s="159">
        <v>1076</v>
      </c>
      <c r="D58" s="167">
        <v>816</v>
      </c>
      <c r="E58" s="175">
        <v>1892</v>
      </c>
    </row>
    <row r="59" spans="1:5" x14ac:dyDescent="0.25">
      <c r="A59" s="40"/>
      <c r="B59" s="154" t="s">
        <v>71</v>
      </c>
      <c r="C59" s="159">
        <v>75</v>
      </c>
      <c r="D59" s="167">
        <v>692</v>
      </c>
      <c r="E59" s="175">
        <v>767</v>
      </c>
    </row>
    <row r="60" spans="1:5" x14ac:dyDescent="0.25">
      <c r="A60" s="40"/>
      <c r="B60" s="155" t="s">
        <v>9</v>
      </c>
      <c r="C60" s="162">
        <v>2406</v>
      </c>
      <c r="D60" s="170">
        <v>2749</v>
      </c>
      <c r="E60" s="170">
        <v>5155</v>
      </c>
    </row>
    <row r="61" spans="1:5" x14ac:dyDescent="0.25">
      <c r="A61" s="147" t="s">
        <v>8</v>
      </c>
      <c r="B61" s="155" t="s">
        <v>8</v>
      </c>
      <c r="C61" s="163">
        <v>7600</v>
      </c>
      <c r="D61" s="171">
        <v>16521</v>
      </c>
      <c r="E61" s="171">
        <v>24121</v>
      </c>
    </row>
    <row r="62" spans="1:5" x14ac:dyDescent="0.25">
      <c r="A62" s="148" t="s">
        <v>7</v>
      </c>
      <c r="B62" s="155" t="s">
        <v>7</v>
      </c>
      <c r="C62" s="163">
        <v>21279</v>
      </c>
      <c r="D62" s="171">
        <v>36080</v>
      </c>
      <c r="E62" s="171">
        <v>57359</v>
      </c>
    </row>
    <row r="63" spans="1:5" x14ac:dyDescent="0.25">
      <c r="A63" s="152" t="s">
        <v>72</v>
      </c>
      <c r="B63" s="155" t="s">
        <v>72</v>
      </c>
      <c r="C63" s="164">
        <v>93</v>
      </c>
      <c r="D63" s="172">
        <v>170</v>
      </c>
      <c r="E63" s="172">
        <v>263</v>
      </c>
    </row>
    <row r="64" spans="1:5" x14ac:dyDescent="0.25">
      <c r="A64" s="150" t="s">
        <v>11</v>
      </c>
      <c r="B64" s="40"/>
      <c r="C64" s="165">
        <v>45313</v>
      </c>
      <c r="D64" s="173">
        <v>70812</v>
      </c>
      <c r="E64" s="176">
        <v>116125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topLeftCell="A61"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105</v>
      </c>
    </row>
    <row r="3" spans="1:8" ht="15.75" x14ac:dyDescent="0.25">
      <c r="A3" s="75" t="s">
        <v>73</v>
      </c>
      <c r="D3" s="76"/>
      <c r="E3" s="177" t="str">
        <f>DWH!B3</f>
        <v>2022/Dec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56</v>
      </c>
      <c r="C6" s="158">
        <f>DWH!C46</f>
        <v>4423</v>
      </c>
      <c r="D6" s="158">
        <f>DWH!D46</f>
        <v>3948</v>
      </c>
      <c r="E6" s="158">
        <f>DWH!E46</f>
        <v>8371</v>
      </c>
      <c r="G6" s="79"/>
      <c r="H6" s="78"/>
    </row>
    <row r="7" spans="1:8" x14ac:dyDescent="0.25">
      <c r="A7" s="40"/>
      <c r="B7" s="149" t="s">
        <v>62</v>
      </c>
      <c r="C7" s="158">
        <f>DWH!C47</f>
        <v>198</v>
      </c>
      <c r="D7" s="158">
        <f>DWH!D47</f>
        <v>156</v>
      </c>
      <c r="E7" s="158">
        <f>DWH!E47</f>
        <v>354</v>
      </c>
      <c r="G7" s="79"/>
      <c r="H7" s="78"/>
    </row>
    <row r="8" spans="1:8" x14ac:dyDescent="0.25">
      <c r="A8" s="40"/>
      <c r="B8" s="149" t="s">
        <v>59</v>
      </c>
      <c r="C8" s="158">
        <f>DWH!C48</f>
        <v>448</v>
      </c>
      <c r="D8" s="158">
        <f>DWH!D48</f>
        <v>410</v>
      </c>
      <c r="E8" s="158">
        <f>DWH!E48</f>
        <v>858</v>
      </c>
      <c r="G8" s="79"/>
      <c r="H8" s="78"/>
    </row>
    <row r="9" spans="1:8" x14ac:dyDescent="0.25">
      <c r="A9" s="40"/>
      <c r="B9" s="149" t="s">
        <v>63</v>
      </c>
      <c r="C9" s="158">
        <f>DWH!C49</f>
        <v>1264</v>
      </c>
      <c r="D9" s="158">
        <f>DWH!D49</f>
        <v>1194</v>
      </c>
      <c r="E9" s="158">
        <f>DWH!E49</f>
        <v>2458</v>
      </c>
      <c r="G9" s="79"/>
      <c r="H9" s="78"/>
    </row>
    <row r="10" spans="1:8" x14ac:dyDescent="0.25">
      <c r="A10" s="40"/>
      <c r="B10" s="154" t="s">
        <v>64</v>
      </c>
      <c r="C10" s="158">
        <f>DWH!C50</f>
        <v>197</v>
      </c>
      <c r="D10" s="158">
        <f>DWH!D50</f>
        <v>153</v>
      </c>
      <c r="E10" s="158">
        <f>DWH!E50</f>
        <v>350</v>
      </c>
      <c r="G10" s="79"/>
      <c r="H10" s="78"/>
    </row>
    <row r="11" spans="1:8" x14ac:dyDescent="0.25">
      <c r="A11" s="40"/>
      <c r="B11" s="156" t="s">
        <v>2</v>
      </c>
      <c r="C11" s="158">
        <f>DWH!C51</f>
        <v>6530</v>
      </c>
      <c r="D11" s="158">
        <f>DWH!D51</f>
        <v>5861</v>
      </c>
      <c r="E11" s="158">
        <f>DWH!E51</f>
        <v>12391</v>
      </c>
      <c r="G11" s="79"/>
      <c r="H11" s="78"/>
    </row>
    <row r="12" spans="1:8" x14ac:dyDescent="0.25">
      <c r="A12" s="147" t="s">
        <v>10</v>
      </c>
      <c r="B12" s="151" t="s">
        <v>65</v>
      </c>
      <c r="C12" s="158">
        <f>DWH!C52</f>
        <v>4331</v>
      </c>
      <c r="D12" s="158">
        <f>DWH!D52</f>
        <v>5450</v>
      </c>
      <c r="E12" s="158">
        <f>DWH!E52</f>
        <v>9781</v>
      </c>
      <c r="G12" s="79"/>
      <c r="H12" s="78"/>
    </row>
    <row r="13" spans="1:8" x14ac:dyDescent="0.25">
      <c r="A13" s="40"/>
      <c r="B13" s="149" t="s">
        <v>66</v>
      </c>
      <c r="C13" s="158">
        <f>DWH!C53</f>
        <v>359</v>
      </c>
      <c r="D13" s="158">
        <f>DWH!D53</f>
        <v>1812</v>
      </c>
      <c r="E13" s="158">
        <f>DWH!E53</f>
        <v>2171</v>
      </c>
      <c r="G13" s="79"/>
      <c r="H13" s="78"/>
    </row>
    <row r="14" spans="1:8" x14ac:dyDescent="0.25">
      <c r="A14" s="40"/>
      <c r="B14" s="149" t="s">
        <v>67</v>
      </c>
      <c r="C14" s="158">
        <f>DWH!C54</f>
        <v>1033</v>
      </c>
      <c r="D14" s="158">
        <f>DWH!D54</f>
        <v>744</v>
      </c>
      <c r="E14" s="158">
        <f>DWH!E54</f>
        <v>1777</v>
      </c>
      <c r="G14" s="79"/>
      <c r="H14" s="78"/>
    </row>
    <row r="15" spans="1:8" x14ac:dyDescent="0.25">
      <c r="A15" s="40"/>
      <c r="B15" s="154" t="s">
        <v>68</v>
      </c>
      <c r="C15" s="158">
        <f>DWH!C55</f>
        <v>1682</v>
      </c>
      <c r="D15" s="158">
        <f>DWH!D55</f>
        <v>1425</v>
      </c>
      <c r="E15" s="158">
        <f>DWH!E55</f>
        <v>3107</v>
      </c>
      <c r="G15" s="79"/>
      <c r="H15" s="78"/>
    </row>
    <row r="16" spans="1:8" x14ac:dyDescent="0.25">
      <c r="A16" s="40"/>
      <c r="B16" s="156" t="s">
        <v>10</v>
      </c>
      <c r="C16" s="158">
        <f>DWH!C56</f>
        <v>7405</v>
      </c>
      <c r="D16" s="158">
        <f>DWH!D56</f>
        <v>9431</v>
      </c>
      <c r="E16" s="158">
        <f>DWH!E56</f>
        <v>16836</v>
      </c>
      <c r="G16" s="79"/>
      <c r="H16" s="78"/>
    </row>
    <row r="17" spans="1:8" x14ac:dyDescent="0.25">
      <c r="A17" s="147" t="s">
        <v>9</v>
      </c>
      <c r="B17" s="151" t="s">
        <v>69</v>
      </c>
      <c r="C17" s="158">
        <f>DWH!C57</f>
        <v>1255</v>
      </c>
      <c r="D17" s="158">
        <f>DWH!D57</f>
        <v>1241</v>
      </c>
      <c r="E17" s="158">
        <f>DWH!E57</f>
        <v>2496</v>
      </c>
      <c r="G17" s="79"/>
      <c r="H17" s="78"/>
    </row>
    <row r="18" spans="1:8" x14ac:dyDescent="0.25">
      <c r="A18" s="40"/>
      <c r="B18" s="149" t="s">
        <v>70</v>
      </c>
      <c r="C18" s="158">
        <f>DWH!C58</f>
        <v>1076</v>
      </c>
      <c r="D18" s="158">
        <f>DWH!D58</f>
        <v>816</v>
      </c>
      <c r="E18" s="158">
        <f>DWH!E58</f>
        <v>1892</v>
      </c>
      <c r="G18" s="79"/>
      <c r="H18" s="78"/>
    </row>
    <row r="19" spans="1:8" x14ac:dyDescent="0.25">
      <c r="A19" s="40"/>
      <c r="B19" s="154" t="s">
        <v>71</v>
      </c>
      <c r="C19" s="158">
        <f>DWH!C59</f>
        <v>75</v>
      </c>
      <c r="D19" s="158">
        <f>DWH!D59</f>
        <v>692</v>
      </c>
      <c r="E19" s="158">
        <f>DWH!E59</f>
        <v>767</v>
      </c>
      <c r="G19" s="79"/>
      <c r="H19" s="78"/>
    </row>
    <row r="20" spans="1:8" x14ac:dyDescent="0.25">
      <c r="A20" s="40"/>
      <c r="B20" s="155" t="s">
        <v>9</v>
      </c>
      <c r="C20" s="158">
        <f>DWH!C60</f>
        <v>2406</v>
      </c>
      <c r="D20" s="158">
        <f>DWH!D60</f>
        <v>2749</v>
      </c>
      <c r="E20" s="158">
        <f>DWH!E60</f>
        <v>5155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7600</v>
      </c>
      <c r="D21" s="158">
        <f>DWH!D61</f>
        <v>16521</v>
      </c>
      <c r="E21" s="158">
        <f>DWH!E61</f>
        <v>24121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21279</v>
      </c>
      <c r="D22" s="158">
        <f>DWH!D62</f>
        <v>36080</v>
      </c>
      <c r="E22" s="158">
        <f>DWH!E62</f>
        <v>57359</v>
      </c>
      <c r="G22" s="79"/>
      <c r="H22" s="78"/>
    </row>
    <row r="23" spans="1:8" x14ac:dyDescent="0.25">
      <c r="A23" s="152" t="s">
        <v>72</v>
      </c>
      <c r="B23" s="155" t="s">
        <v>72</v>
      </c>
      <c r="C23" s="158">
        <f>DWH!C63</f>
        <v>93</v>
      </c>
      <c r="D23" s="158">
        <f>DWH!D63</f>
        <v>170</v>
      </c>
      <c r="E23" s="158">
        <f>DWH!E63</f>
        <v>263</v>
      </c>
      <c r="G23" s="79"/>
      <c r="H23" s="78"/>
    </row>
    <row r="24" spans="1:8" x14ac:dyDescent="0.25">
      <c r="A24" s="150" t="s">
        <v>11</v>
      </c>
      <c r="B24" s="40"/>
      <c r="C24" s="158">
        <f>DWH!C64</f>
        <v>45313</v>
      </c>
      <c r="D24" s="158">
        <f>DWH!D64</f>
        <v>70812</v>
      </c>
      <c r="E24" s="158">
        <f>DWH!E64</f>
        <v>116125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3</v>
      </c>
      <c r="G26" s="79"/>
      <c r="H26" s="78"/>
    </row>
    <row r="27" spans="1:8" x14ac:dyDescent="0.25">
      <c r="C27" s="81" t="str">
        <f>CONCATENATE(C26,"    ",C35)</f>
        <v>Frauen    N = 45.313</v>
      </c>
      <c r="D27" s="81" t="str">
        <f>CONCATENATE(D26,"   ",D35)</f>
        <v>Männer   N = 70.812</v>
      </c>
      <c r="E27" s="82" t="s">
        <v>24</v>
      </c>
      <c r="G27" s="79"/>
      <c r="H27" s="78"/>
    </row>
    <row r="28" spans="1:8" x14ac:dyDescent="0.25">
      <c r="B28" t="s">
        <v>74</v>
      </c>
      <c r="C28" s="83">
        <f>C22/C$24</f>
        <v>0.46960033544457441</v>
      </c>
      <c r="D28" s="83">
        <f>D22/D$24</f>
        <v>0.50951816076371237</v>
      </c>
      <c r="E28" s="84">
        <f>E22/E$24</f>
        <v>0.49394187298170078</v>
      </c>
      <c r="G28" s="79"/>
      <c r="H28" s="78"/>
    </row>
    <row r="29" spans="1:8" x14ac:dyDescent="0.25">
      <c r="B29" t="s">
        <v>75</v>
      </c>
      <c r="C29" s="83">
        <f>C21/C$24</f>
        <v>0.16772228720234811</v>
      </c>
      <c r="D29" s="83">
        <f>D21/D$24</f>
        <v>0.23330791391289613</v>
      </c>
      <c r="E29" s="84">
        <f>E21/E$24</f>
        <v>0.20771582346609258</v>
      </c>
      <c r="G29" s="79"/>
      <c r="H29" s="78"/>
    </row>
    <row r="30" spans="1:8" x14ac:dyDescent="0.25">
      <c r="B30" t="s">
        <v>76</v>
      </c>
      <c r="C30" s="83">
        <f>C20/C$24</f>
        <v>5.3097345132743362E-2</v>
      </c>
      <c r="D30" s="83">
        <f>D20/D$24</f>
        <v>3.8821103767722985E-2</v>
      </c>
      <c r="E30" s="84">
        <f>E20/E$24</f>
        <v>4.4391819160387515E-2</v>
      </c>
      <c r="G30" s="85"/>
      <c r="H30" s="86"/>
    </row>
    <row r="31" spans="1:8" x14ac:dyDescent="0.25">
      <c r="B31" t="s">
        <v>77</v>
      </c>
      <c r="C31" s="83">
        <f>C12/C$24</f>
        <v>9.5579634983338116E-2</v>
      </c>
      <c r="D31" s="83">
        <f>D12/D$24</f>
        <v>7.6964356323786925E-2</v>
      </c>
      <c r="E31" s="84">
        <f>E12/E$24</f>
        <v>8.4228202368137786E-2</v>
      </c>
    </row>
    <row r="32" spans="1:8" x14ac:dyDescent="0.25">
      <c r="B32" t="s">
        <v>78</v>
      </c>
      <c r="C32" s="83">
        <f>(C16-C12)/C$24</f>
        <v>6.7839251428949754E-2</v>
      </c>
      <c r="D32" s="83">
        <f>(D16-D12)/D$24</f>
        <v>5.6219284866971697E-2</v>
      </c>
      <c r="E32" s="84">
        <f>(E16-E12)/E$24</f>
        <v>6.0753498385360601E-2</v>
      </c>
    </row>
    <row r="33" spans="2:11" x14ac:dyDescent="0.25">
      <c r="B33" t="s">
        <v>79</v>
      </c>
      <c r="C33" s="83">
        <f>C11/$C$24</f>
        <v>0.14410875466201753</v>
      </c>
      <c r="D33" s="83">
        <f>D11/D$24</f>
        <v>8.276845732361747E-2</v>
      </c>
      <c r="E33" s="84">
        <f>E11/E$24</f>
        <v>0.10670398277717977</v>
      </c>
    </row>
    <row r="34" spans="2:11" x14ac:dyDescent="0.25">
      <c r="C34" s="87">
        <f>SUM(C28:C33)</f>
        <v>0.99794760885397127</v>
      </c>
      <c r="D34" s="87">
        <f>SUM(D28:D33)</f>
        <v>0.99759927695870754</v>
      </c>
      <c r="E34" s="87">
        <f>SUM(E28:E33)</f>
        <v>0.997735199138859</v>
      </c>
    </row>
    <row r="35" spans="2:11" x14ac:dyDescent="0.25">
      <c r="C35" s="88" t="str">
        <f>CONCATENATE("N = ",TEXT(C24,"#.##0"))</f>
        <v>N = 45.313</v>
      </c>
      <c r="D35" s="88" t="str">
        <f>CONCATENATE("N = ",TEXT(D24,"#.##0"))</f>
        <v>N = 70.812</v>
      </c>
      <c r="E35" s="89" t="str">
        <f>CONCATENATE("N=",TEXT(E24,"#.##0"))</f>
        <v>N=116.125</v>
      </c>
    </row>
    <row r="37" spans="2:11" x14ac:dyDescent="0.25">
      <c r="B37" s="90" t="s">
        <v>80</v>
      </c>
    </row>
    <row r="39" spans="2:11" ht="15.75" thickBot="1" x14ac:dyDescent="0.3">
      <c r="B39" s="80"/>
      <c r="C39" t="s">
        <v>81</v>
      </c>
      <c r="J39" s="91"/>
      <c r="K39" s="91"/>
    </row>
    <row r="40" spans="2:11" x14ac:dyDescent="0.25">
      <c r="B40" s="92"/>
      <c r="C40" s="93" t="s">
        <v>5</v>
      </c>
      <c r="D40" s="93" t="s">
        <v>23</v>
      </c>
      <c r="J40" s="94"/>
      <c r="K40" s="95"/>
    </row>
    <row r="41" spans="2:11" x14ac:dyDescent="0.25">
      <c r="B41" s="96" t="s">
        <v>74</v>
      </c>
      <c r="C41" s="97">
        <f>E22</f>
        <v>57359</v>
      </c>
      <c r="D41" s="95">
        <f>C41/$C$55</f>
        <v>0.49394187298170078</v>
      </c>
      <c r="J41" s="94"/>
      <c r="K41" s="95"/>
    </row>
    <row r="42" spans="2:11" x14ac:dyDescent="0.25">
      <c r="B42" s="96" t="s">
        <v>75</v>
      </c>
      <c r="C42" s="97">
        <f>E21</f>
        <v>24121</v>
      </c>
      <c r="D42" s="95">
        <f t="shared" ref="D42:D54" si="0">C42/$C$55</f>
        <v>0.20771582346609258</v>
      </c>
      <c r="J42" s="94"/>
      <c r="K42" s="95"/>
    </row>
    <row r="43" spans="2:11" x14ac:dyDescent="0.25">
      <c r="B43" s="96" t="s">
        <v>82</v>
      </c>
      <c r="C43" s="97">
        <f>E19</f>
        <v>767</v>
      </c>
      <c r="D43" s="95">
        <f t="shared" si="0"/>
        <v>6.6049515608180842E-3</v>
      </c>
      <c r="J43" s="94"/>
      <c r="K43" s="95"/>
    </row>
    <row r="44" spans="2:11" x14ac:dyDescent="0.25">
      <c r="B44" s="96" t="s">
        <v>83</v>
      </c>
      <c r="C44" s="97">
        <f>E18</f>
        <v>1892</v>
      </c>
      <c r="D44" s="95">
        <f t="shared" si="0"/>
        <v>1.6292787944025833E-2</v>
      </c>
      <c r="J44" s="94"/>
      <c r="K44" s="95"/>
    </row>
    <row r="45" spans="2:11" x14ac:dyDescent="0.25">
      <c r="B45" s="96" t="s">
        <v>49</v>
      </c>
      <c r="C45" s="97">
        <f>E17</f>
        <v>2496</v>
      </c>
      <c r="D45" s="95">
        <f t="shared" si="0"/>
        <v>2.1494079655543594E-2</v>
      </c>
      <c r="J45" s="94"/>
      <c r="K45" s="95"/>
    </row>
    <row r="46" spans="2:11" x14ac:dyDescent="0.25">
      <c r="B46" s="96" t="s">
        <v>77</v>
      </c>
      <c r="C46" s="97">
        <f>E12</f>
        <v>9781</v>
      </c>
      <c r="D46" s="95">
        <f t="shared" si="0"/>
        <v>8.4228202368137786E-2</v>
      </c>
      <c r="J46" s="94"/>
      <c r="K46" s="95"/>
    </row>
    <row r="47" spans="2:11" x14ac:dyDescent="0.25">
      <c r="B47" s="96" t="s">
        <v>84</v>
      </c>
      <c r="C47" s="97">
        <f>E13</f>
        <v>2171</v>
      </c>
      <c r="D47" s="95">
        <f t="shared" si="0"/>
        <v>1.8695371367061356E-2</v>
      </c>
      <c r="J47" s="94"/>
      <c r="K47" s="95"/>
    </row>
    <row r="48" spans="2:11" x14ac:dyDescent="0.25">
      <c r="B48" s="96" t="s">
        <v>85</v>
      </c>
      <c r="C48" s="97">
        <f>E14</f>
        <v>1777</v>
      </c>
      <c r="D48" s="95">
        <f t="shared" si="0"/>
        <v>1.5302475780409042E-2</v>
      </c>
      <c r="J48" s="94"/>
      <c r="K48" s="95"/>
    </row>
    <row r="49" spans="2:11" x14ac:dyDescent="0.25">
      <c r="B49" s="96" t="s">
        <v>53</v>
      </c>
      <c r="C49" s="97">
        <f>E15</f>
        <v>3107</v>
      </c>
      <c r="D49" s="95">
        <f t="shared" si="0"/>
        <v>2.6755651237890206E-2</v>
      </c>
      <c r="J49" s="94"/>
      <c r="K49" s="95"/>
    </row>
    <row r="50" spans="2:11" x14ac:dyDescent="0.25">
      <c r="B50" s="96" t="s">
        <v>86</v>
      </c>
      <c r="C50" s="97">
        <f>E7</f>
        <v>354</v>
      </c>
      <c r="D50" s="95">
        <f t="shared" si="0"/>
        <v>3.0484391819160387E-3</v>
      </c>
      <c r="J50" s="94"/>
      <c r="K50" s="95"/>
    </row>
    <row r="51" spans="2:11" x14ac:dyDescent="0.25">
      <c r="B51" s="96" t="s">
        <v>59</v>
      </c>
      <c r="C51" s="97">
        <f>E8+E10</f>
        <v>1208</v>
      </c>
      <c r="D51" s="95">
        <f t="shared" si="0"/>
        <v>1.0402583423035522E-2</v>
      </c>
      <c r="J51" s="94"/>
      <c r="K51" s="95"/>
    </row>
    <row r="52" spans="2:11" x14ac:dyDescent="0.25">
      <c r="B52" s="96" t="s">
        <v>56</v>
      </c>
      <c r="C52" s="97">
        <f>E6+E9</f>
        <v>10829</v>
      </c>
      <c r="D52" s="95">
        <f t="shared" si="0"/>
        <v>9.32529601722282E-2</v>
      </c>
      <c r="J52" s="94"/>
      <c r="K52" s="95"/>
    </row>
    <row r="53" spans="2:11" x14ac:dyDescent="0.25">
      <c r="B53" s="96" t="s">
        <v>87</v>
      </c>
      <c r="C53" s="97">
        <f>E23</f>
        <v>263</v>
      </c>
      <c r="D53" s="95">
        <f t="shared" si="0"/>
        <v>2.2648008611410118E-3</v>
      </c>
      <c r="J53" s="94"/>
      <c r="K53" s="95"/>
    </row>
    <row r="54" spans="2:11" ht="15.75" thickBot="1" x14ac:dyDescent="0.3">
      <c r="B54" s="98" t="s">
        <v>24</v>
      </c>
      <c r="C54" s="99">
        <f>E24</f>
        <v>116125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116125</v>
      </c>
      <c r="D55" s="100">
        <f>SUM(D41:D53)</f>
        <v>1.0000000000000002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91</v>
      </c>
    </row>
    <row r="2" spans="1:8" x14ac:dyDescent="0.25">
      <c r="A2" t="s">
        <v>107</v>
      </c>
      <c r="F2" s="101"/>
      <c r="G2" s="101"/>
      <c r="H2" s="101"/>
    </row>
    <row r="4" spans="1:8" x14ac:dyDescent="0.25">
      <c r="B4" s="199">
        <v>44896</v>
      </c>
      <c r="C4" s="113">
        <v>44531</v>
      </c>
    </row>
    <row r="5" spans="1:8" x14ac:dyDescent="0.25">
      <c r="A5" t="s">
        <v>7</v>
      </c>
      <c r="B5" s="200">
        <v>0.31843383857532187</v>
      </c>
      <c r="C5" s="178">
        <v>0.34360101251920744</v>
      </c>
      <c r="E5" s="102"/>
      <c r="H5" s="103"/>
    </row>
    <row r="6" spans="1:8" x14ac:dyDescent="0.25">
      <c r="A6" t="s">
        <v>8</v>
      </c>
      <c r="B6" s="201">
        <v>0.11274731874605699</v>
      </c>
      <c r="C6" s="178">
        <v>0.12673530039085773</v>
      </c>
    </row>
    <row r="7" spans="1:8" x14ac:dyDescent="0.25">
      <c r="A7" t="s">
        <v>76</v>
      </c>
      <c r="B7" s="201">
        <v>6.8984603622247231E-2</v>
      </c>
      <c r="C7" s="178">
        <v>7.5869366501797098E-2</v>
      </c>
    </row>
    <row r="8" spans="1:8" x14ac:dyDescent="0.25">
      <c r="A8" t="s">
        <v>77</v>
      </c>
      <c r="B8" s="201">
        <v>9.3008769604657912E-2</v>
      </c>
      <c r="C8" s="178">
        <v>9.2718167388291209E-2</v>
      </c>
    </row>
    <row r="9" spans="1:8" x14ac:dyDescent="0.25">
      <c r="A9" t="s">
        <v>78</v>
      </c>
      <c r="B9" s="201">
        <v>6.603266878671242E-2</v>
      </c>
      <c r="C9" s="178">
        <v>7.6071748107724421E-2</v>
      </c>
    </row>
    <row r="10" spans="1:8" x14ac:dyDescent="0.25">
      <c r="A10" t="s">
        <v>89</v>
      </c>
      <c r="B10" s="202">
        <v>3.7481930461236324E-2</v>
      </c>
      <c r="C10" s="178">
        <v>4.2397237802644885E-2</v>
      </c>
    </row>
    <row r="11" spans="1:8" x14ac:dyDescent="0.25">
      <c r="A11" t="s">
        <v>90</v>
      </c>
      <c r="B11" s="203">
        <v>0.114788176891</v>
      </c>
      <c r="C11" s="178">
        <v>0.12706619026900001</v>
      </c>
    </row>
    <row r="13" spans="1:8" x14ac:dyDescent="0.25">
      <c r="B13" s="90" t="s">
        <v>80</v>
      </c>
    </row>
    <row r="15" spans="1:8" ht="30" x14ac:dyDescent="0.25">
      <c r="C15" s="114">
        <f>B4</f>
        <v>44896</v>
      </c>
      <c r="D15" s="104" t="s">
        <v>90</v>
      </c>
      <c r="E15" s="114">
        <f>C4</f>
        <v>44531</v>
      </c>
      <c r="F15" s="104" t="s">
        <v>90</v>
      </c>
    </row>
    <row r="16" spans="1:8" x14ac:dyDescent="0.25">
      <c r="B16" t="s">
        <v>7</v>
      </c>
      <c r="C16" s="105">
        <f t="shared" ref="C16:C21" si="0">B5</f>
        <v>0.31843383857532187</v>
      </c>
      <c r="D16" s="105">
        <f>B11</f>
        <v>0.114788176891</v>
      </c>
      <c r="E16" s="105">
        <f t="shared" ref="E16:E21" si="1">C5</f>
        <v>0.34360101251920744</v>
      </c>
      <c r="F16" s="105">
        <f>C11</f>
        <v>0.12706619026900001</v>
      </c>
    </row>
    <row r="17" spans="2:6" x14ac:dyDescent="0.25">
      <c r="B17" t="s">
        <v>8</v>
      </c>
      <c r="C17" s="105">
        <f t="shared" si="0"/>
        <v>0.11274731874605699</v>
      </c>
      <c r="D17" s="105">
        <f>B11</f>
        <v>0.114788176891</v>
      </c>
      <c r="E17" s="105">
        <f t="shared" si="1"/>
        <v>0.12673530039085773</v>
      </c>
      <c r="F17" s="105">
        <f>C11</f>
        <v>0.12706619026900001</v>
      </c>
    </row>
    <row r="18" spans="2:6" x14ac:dyDescent="0.25">
      <c r="B18" t="s">
        <v>76</v>
      </c>
      <c r="C18" s="105">
        <f t="shared" si="0"/>
        <v>6.8984603622247231E-2</v>
      </c>
      <c r="D18" s="105">
        <f>B11</f>
        <v>0.114788176891</v>
      </c>
      <c r="E18" s="105">
        <f t="shared" si="1"/>
        <v>7.5869366501797098E-2</v>
      </c>
      <c r="F18" s="105">
        <f>C11</f>
        <v>0.12706619026900001</v>
      </c>
    </row>
    <row r="19" spans="2:6" x14ac:dyDescent="0.25">
      <c r="B19" t="s">
        <v>77</v>
      </c>
      <c r="C19" s="105">
        <f t="shared" si="0"/>
        <v>9.3008769604657912E-2</v>
      </c>
      <c r="D19" s="105">
        <f>B11</f>
        <v>0.114788176891</v>
      </c>
      <c r="E19" s="105">
        <f t="shared" si="1"/>
        <v>9.2718167388291209E-2</v>
      </c>
      <c r="F19" s="105">
        <f>C11</f>
        <v>0.12706619026900001</v>
      </c>
    </row>
    <row r="20" spans="2:6" x14ac:dyDescent="0.25">
      <c r="B20" t="s">
        <v>78</v>
      </c>
      <c r="C20" s="105">
        <f t="shared" si="0"/>
        <v>6.603266878671242E-2</v>
      </c>
      <c r="D20" s="105">
        <f>B11</f>
        <v>0.114788176891</v>
      </c>
      <c r="E20" s="105">
        <f t="shared" si="1"/>
        <v>7.6071748107724421E-2</v>
      </c>
      <c r="F20" s="105">
        <f>C11</f>
        <v>0.12706619026900001</v>
      </c>
    </row>
    <row r="21" spans="2:6" x14ac:dyDescent="0.25">
      <c r="B21" t="s">
        <v>89</v>
      </c>
      <c r="C21" s="105">
        <f t="shared" si="0"/>
        <v>3.7481930461236324E-2</v>
      </c>
      <c r="D21" s="105">
        <f>B11</f>
        <v>0.114788176891</v>
      </c>
      <c r="E21" s="105">
        <f t="shared" si="1"/>
        <v>4.2397237802644885E-2</v>
      </c>
      <c r="F21" s="105">
        <f>C11</f>
        <v>0.12706619026900001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2023-01-18T12:59:18Z</cp:lastPrinted>
  <dcterms:created xsi:type="dcterms:W3CDTF">2015-09-10T08:54:52Z</dcterms:created>
  <dcterms:modified xsi:type="dcterms:W3CDTF">2023-01-18T13:01:14Z</dcterms:modified>
</cp:coreProperties>
</file>