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78F4365A-E527-458A-A459-FD3FA2D52D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e" sheetId="20" r:id="rId1"/>
    <sheet name="Blatt 1" sheetId="1" r:id="rId2"/>
    <sheet name="Blatt 2" sheetId="41" r:id="rId3"/>
    <sheet name="Blatt 3" sheetId="42" r:id="rId4"/>
    <sheet name="Blatt 4" sheetId="43" r:id="rId5"/>
    <sheet name="Blatt 5" sheetId="44" r:id="rId6"/>
    <sheet name="Blatt 6" sheetId="45" r:id="rId7"/>
    <sheet name="Blatt 7" sheetId="46" r:id="rId8"/>
    <sheet name="Blatt 8" sheetId="47" r:id="rId9"/>
    <sheet name="Blatt 9" sheetId="48" r:id="rId10"/>
    <sheet name="Blatt 10" sheetId="49" r:id="rId11"/>
    <sheet name="Erläuterungen" sheetId="2" r:id="rId12"/>
  </sheets>
  <definedNames>
    <definedName name="AbzugEURTag" localSheetId="10">'Blatt 10'!$W$4:$W$10</definedName>
    <definedName name="AbzugEURTag" localSheetId="2">'Blatt 2'!$W$4:$W$10</definedName>
    <definedName name="AbzugEURTag" localSheetId="3">'Blatt 3'!$W$4:$W$10</definedName>
    <definedName name="AbzugEURTag" localSheetId="4">'Blatt 4'!$W$4:$W$10</definedName>
    <definedName name="AbzugEURTag" localSheetId="5">'Blatt 5'!$W$4:$W$10</definedName>
    <definedName name="AbzugEURTag" localSheetId="6">'Blatt 6'!$W$4:$W$10</definedName>
    <definedName name="AbzugEURTag" localSheetId="7">'Blatt 7'!$W$4:$W$10</definedName>
    <definedName name="AbzugEURTag" localSheetId="8">'Blatt 8'!$W$4:$W$10</definedName>
    <definedName name="AbzugEURTag" localSheetId="9">'Blatt 9'!$W$4:$W$10</definedName>
    <definedName name="AbzugEURTag" localSheetId="0">Summe!$Q$4:$Q$9</definedName>
    <definedName name="AbzugEURTag">'Blatt 1'!$W$4:$W$10</definedName>
    <definedName name="_xlnm.Print_Area" localSheetId="1">'Blatt 1'!$A$1:$W$466</definedName>
    <definedName name="_xlnm.Print_Area" localSheetId="10">'Blatt 10'!$A$1:$W$466</definedName>
    <definedName name="_xlnm.Print_Area" localSheetId="2">'Blatt 2'!$A$1:$W$466</definedName>
    <definedName name="_xlnm.Print_Area" localSheetId="3">'Blatt 3'!$A$1:$W$466</definedName>
    <definedName name="_xlnm.Print_Area" localSheetId="4">'Blatt 4'!$A$1:$W$466</definedName>
    <definedName name="_xlnm.Print_Area" localSheetId="5">'Blatt 5'!$A$1:$W$466</definedName>
    <definedName name="_xlnm.Print_Area" localSheetId="6">'Blatt 6'!$A$1:$W$466</definedName>
    <definedName name="_xlnm.Print_Area" localSheetId="7">'Blatt 7'!$A$1:$W$466</definedName>
    <definedName name="_xlnm.Print_Area" localSheetId="8">'Blatt 8'!$A$1:$W$466</definedName>
    <definedName name="_xlnm.Print_Area" localSheetId="9">'Blatt 9'!$A$1:$W$466</definedName>
    <definedName name="_xlnm.Print_Area" localSheetId="0">Summe!$A$1:$T$15</definedName>
    <definedName name="_xlnm.Print_Titles" localSheetId="1">'Blatt 1'!$13:$15</definedName>
    <definedName name="_xlnm.Print_Titles" localSheetId="10">'Blatt 10'!$13:$15</definedName>
    <definedName name="_xlnm.Print_Titles" localSheetId="2">'Blatt 2'!$13:$15</definedName>
    <definedName name="_xlnm.Print_Titles" localSheetId="3">'Blatt 3'!$13:$15</definedName>
    <definedName name="_xlnm.Print_Titles" localSheetId="4">'Blatt 4'!$13:$15</definedName>
    <definedName name="_xlnm.Print_Titles" localSheetId="5">'Blatt 5'!$13:$15</definedName>
    <definedName name="_xlnm.Print_Titles" localSheetId="6">'Blatt 6'!$13:$15</definedName>
    <definedName name="_xlnm.Print_Titles" localSheetId="7">'Blatt 7'!$13:$15</definedName>
    <definedName name="_xlnm.Print_Titles" localSheetId="8">'Blatt 8'!$13:$15</definedName>
    <definedName name="_xlnm.Print_Titles" localSheetId="9">'Blatt 9'!$13:$15</definedName>
    <definedName name="Typ" localSheetId="10">'Blatt 10'!$M$3:$M$11</definedName>
    <definedName name="Typ" localSheetId="2">'Blatt 2'!$M$3:$M$11</definedName>
    <definedName name="Typ" localSheetId="3">'Blatt 3'!$M$3:$M$11</definedName>
    <definedName name="Typ" localSheetId="4">'Blatt 4'!$M$3:$M$11</definedName>
    <definedName name="Typ" localSheetId="5">'Blatt 5'!$M$3:$M$11</definedName>
    <definedName name="Typ" localSheetId="6">'Blatt 6'!$M$3:$M$11</definedName>
    <definedName name="Typ" localSheetId="7">'Blatt 7'!$M$3:$M$11</definedName>
    <definedName name="Typ" localSheetId="8">'Blatt 8'!$M$3:$M$11</definedName>
    <definedName name="Typ" localSheetId="9">'Blatt 9'!$M$3:$M$11</definedName>
    <definedName name="Typ">'Blatt 1'!$M$3:$M$11</definedName>
    <definedName name="Typen" localSheetId="10">'Blatt 10'!$M$3:$M$11</definedName>
    <definedName name="Typen" localSheetId="2">'Blatt 2'!$M$3:$M$11</definedName>
    <definedName name="Typen" localSheetId="3">'Blatt 3'!$M$3:$M$11</definedName>
    <definedName name="Typen" localSheetId="4">'Blatt 4'!$M$3:$M$11</definedName>
    <definedName name="Typen" localSheetId="5">'Blatt 5'!$M$3:$M$11</definedName>
    <definedName name="Typen" localSheetId="6">'Blatt 6'!$M$3:$M$11</definedName>
    <definedName name="Typen" localSheetId="7">'Blatt 7'!$M$3:$M$11</definedName>
    <definedName name="Typen" localSheetId="8">'Blatt 8'!$M$3:$M$11</definedName>
    <definedName name="Typen" localSheetId="9">'Blatt 9'!$M$3:$M$11</definedName>
    <definedName name="Typen">'Blatt 1'!$M$3:$M$11</definedName>
    <definedName name="ZuschussKG42T" localSheetId="10">'Blatt 10'!$U$4:$U$10</definedName>
    <definedName name="ZuschussKG42T" localSheetId="2">'Blatt 2'!$U$4:$U$10</definedName>
    <definedName name="ZuschussKG42T" localSheetId="3">'Blatt 3'!$U$4:$U$10</definedName>
    <definedName name="ZuschussKG42T" localSheetId="4">'Blatt 4'!$U$4:$U$10</definedName>
    <definedName name="ZuschussKG42T" localSheetId="5">'Blatt 5'!$U$4:$U$10</definedName>
    <definedName name="ZuschussKG42T" localSheetId="6">'Blatt 6'!$U$4:$U$10</definedName>
    <definedName name="ZuschussKG42T" localSheetId="7">'Blatt 7'!$U$4:$U$10</definedName>
    <definedName name="ZuschussKG42T" localSheetId="8">'Blatt 8'!$U$4:$U$10</definedName>
    <definedName name="ZuschussKG42T" localSheetId="9">'Blatt 9'!$U$4:$U$10</definedName>
    <definedName name="ZuschussKG42T" localSheetId="0">Summe!#REF!</definedName>
    <definedName name="ZuschussKG42T">'Blatt 1'!$U$4:$U$10</definedName>
    <definedName name="ZuschussKG43T" localSheetId="10">'Blatt 10'!$V$4:$V$10</definedName>
    <definedName name="ZuschussKG43T" localSheetId="2">'Blatt 2'!$V$4:$V$10</definedName>
    <definedName name="ZuschussKG43T" localSheetId="3">'Blatt 3'!$V$4:$V$10</definedName>
    <definedName name="ZuschussKG43T" localSheetId="4">'Blatt 4'!$V$4:$V$10</definedName>
    <definedName name="ZuschussKG43T" localSheetId="5">'Blatt 5'!$V$4:$V$10</definedName>
    <definedName name="ZuschussKG43T" localSheetId="6">'Blatt 6'!$V$4:$V$10</definedName>
    <definedName name="ZuschussKG43T" localSheetId="7">'Blatt 7'!$V$4:$V$10</definedName>
    <definedName name="ZuschussKG43T" localSheetId="8">'Blatt 8'!$V$4:$V$10</definedName>
    <definedName name="ZuschussKG43T" localSheetId="9">'Blatt 9'!$V$4:$V$10</definedName>
    <definedName name="ZuschussKG43T" localSheetId="0">Summe!$P$4:$P$9</definedName>
    <definedName name="ZuschussKG43T">'Blatt 1'!$V$4:$V$10</definedName>
    <definedName name="zustehendeBeihilfe" localSheetId="10">'Blatt 10'!$T$4:$T$10</definedName>
    <definedName name="zustehendeBeihilfe" localSheetId="2">'Blatt 2'!$T$4:$T$10</definedName>
    <definedName name="zustehendeBeihilfe" localSheetId="3">'Blatt 3'!$T$4:$T$10</definedName>
    <definedName name="zustehendeBeihilfe" localSheetId="4">'Blatt 4'!$T$4:$T$10</definedName>
    <definedName name="zustehendeBeihilfe" localSheetId="5">'Blatt 5'!$T$4:$T$10</definedName>
    <definedName name="zustehendeBeihilfe" localSheetId="6">'Blatt 6'!$T$4:$T$10</definedName>
    <definedName name="zustehendeBeihilfe" localSheetId="7">'Blatt 7'!$T$4:$T$10</definedName>
    <definedName name="zustehendeBeihilfe" localSheetId="8">'Blatt 8'!$T$4:$T$10</definedName>
    <definedName name="zustehendeBeihilfe" localSheetId="9">'Blatt 9'!$T$4:$T$10</definedName>
    <definedName name="zustehendeBeihilfe" localSheetId="0">Summe!$O$4:$O$9</definedName>
    <definedName name="zustehendeBeihilfe">'Blatt 1'!$T$4:$T$10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20" l="1"/>
  <c r="S464" i="49"/>
  <c r="Q464" i="49"/>
  <c r="O464" i="49"/>
  <c r="V463" i="49"/>
  <c r="V464" i="49" s="1"/>
  <c r="U463" i="49"/>
  <c r="T463" i="49"/>
  <c r="L463" i="49"/>
  <c r="K463" i="49"/>
  <c r="I463" i="49"/>
  <c r="V462" i="49"/>
  <c r="K462" i="49"/>
  <c r="I462" i="49"/>
  <c r="L462" i="49" s="1"/>
  <c r="V461" i="49"/>
  <c r="T461" i="49"/>
  <c r="K461" i="49"/>
  <c r="U461" i="49" s="1"/>
  <c r="I461" i="49"/>
  <c r="L461" i="49" s="1"/>
  <c r="N461" i="49" s="1"/>
  <c r="V460" i="49"/>
  <c r="U460" i="49"/>
  <c r="T460" i="49"/>
  <c r="K460" i="49"/>
  <c r="I460" i="49"/>
  <c r="L460" i="49" s="1"/>
  <c r="V459" i="49"/>
  <c r="L459" i="49"/>
  <c r="K459" i="49"/>
  <c r="I459" i="49"/>
  <c r="V458" i="49"/>
  <c r="K458" i="49"/>
  <c r="I458" i="49"/>
  <c r="L458" i="49" s="1"/>
  <c r="N458" i="49" s="1"/>
  <c r="V457" i="49"/>
  <c r="U457" i="49"/>
  <c r="T457" i="49"/>
  <c r="K457" i="49"/>
  <c r="I457" i="49"/>
  <c r="L457" i="49" s="1"/>
  <c r="S455" i="49"/>
  <c r="Q455" i="49"/>
  <c r="O455" i="49"/>
  <c r="V454" i="49"/>
  <c r="U454" i="49"/>
  <c r="L454" i="49"/>
  <c r="N454" i="49" s="1"/>
  <c r="K454" i="49"/>
  <c r="T454" i="49" s="1"/>
  <c r="I454" i="49"/>
  <c r="W453" i="49"/>
  <c r="V453" i="49"/>
  <c r="U453" i="49"/>
  <c r="T453" i="49"/>
  <c r="N453" i="49"/>
  <c r="L453" i="49"/>
  <c r="K453" i="49"/>
  <c r="I453" i="49"/>
  <c r="V452" i="49"/>
  <c r="K452" i="49"/>
  <c r="U452" i="49" s="1"/>
  <c r="I452" i="49"/>
  <c r="L452" i="49" s="1"/>
  <c r="V451" i="49"/>
  <c r="U451" i="49"/>
  <c r="L451" i="49"/>
  <c r="N451" i="49" s="1"/>
  <c r="K451" i="49"/>
  <c r="T451" i="49" s="1"/>
  <c r="I451" i="49"/>
  <c r="V450" i="49"/>
  <c r="N450" i="49"/>
  <c r="L450" i="49"/>
  <c r="K450" i="49"/>
  <c r="I450" i="49"/>
  <c r="V449" i="49"/>
  <c r="U449" i="49"/>
  <c r="T449" i="49"/>
  <c r="N449" i="49"/>
  <c r="L449" i="49"/>
  <c r="K449" i="49"/>
  <c r="I449" i="49"/>
  <c r="V448" i="49"/>
  <c r="V455" i="49" s="1"/>
  <c r="L448" i="49"/>
  <c r="K448" i="49"/>
  <c r="T448" i="49" s="1"/>
  <c r="I448" i="49"/>
  <c r="S446" i="49"/>
  <c r="Q446" i="49"/>
  <c r="O446" i="49"/>
  <c r="V445" i="49"/>
  <c r="U445" i="49"/>
  <c r="T445" i="49"/>
  <c r="N445" i="49"/>
  <c r="L445" i="49"/>
  <c r="K445" i="49"/>
  <c r="I445" i="49"/>
  <c r="V444" i="49"/>
  <c r="N444" i="49"/>
  <c r="K444" i="49"/>
  <c r="I444" i="49"/>
  <c r="L444" i="49" s="1"/>
  <c r="V443" i="49"/>
  <c r="U443" i="49"/>
  <c r="T443" i="49"/>
  <c r="L443" i="49"/>
  <c r="K443" i="49"/>
  <c r="I443" i="49"/>
  <c r="V442" i="49"/>
  <c r="T442" i="49"/>
  <c r="K442" i="49"/>
  <c r="U442" i="49" s="1"/>
  <c r="I442" i="49"/>
  <c r="L442" i="49" s="1"/>
  <c r="V441" i="49"/>
  <c r="L441" i="49"/>
  <c r="N441" i="49" s="1"/>
  <c r="K441" i="49"/>
  <c r="I441" i="49"/>
  <c r="W440" i="49"/>
  <c r="V440" i="49"/>
  <c r="U440" i="49"/>
  <c r="T440" i="49"/>
  <c r="L440" i="49"/>
  <c r="N440" i="49" s="1"/>
  <c r="K440" i="49"/>
  <c r="I440" i="49"/>
  <c r="V439" i="49"/>
  <c r="U439" i="49"/>
  <c r="T439" i="49"/>
  <c r="K439" i="49"/>
  <c r="I439" i="49"/>
  <c r="L439" i="49" s="1"/>
  <c r="S437" i="49"/>
  <c r="Q437" i="49"/>
  <c r="O437" i="49"/>
  <c r="V436" i="49"/>
  <c r="U436" i="49"/>
  <c r="T436" i="49"/>
  <c r="K436" i="49"/>
  <c r="I436" i="49"/>
  <c r="L436" i="49" s="1"/>
  <c r="V435" i="49"/>
  <c r="N435" i="49"/>
  <c r="L435" i="49"/>
  <c r="K435" i="49"/>
  <c r="I435" i="49"/>
  <c r="V434" i="49"/>
  <c r="T434" i="49"/>
  <c r="L434" i="49"/>
  <c r="K434" i="49"/>
  <c r="U434" i="49" s="1"/>
  <c r="I434" i="49"/>
  <c r="V433" i="49"/>
  <c r="U433" i="49"/>
  <c r="W433" i="49" s="1"/>
  <c r="T433" i="49"/>
  <c r="N433" i="49"/>
  <c r="K433" i="49"/>
  <c r="I433" i="49"/>
  <c r="L433" i="49" s="1"/>
  <c r="V432" i="49"/>
  <c r="V437" i="49" s="1"/>
  <c r="U432" i="49"/>
  <c r="W432" i="49" s="1"/>
  <c r="N432" i="49"/>
  <c r="L432" i="49"/>
  <c r="K432" i="49"/>
  <c r="T432" i="49" s="1"/>
  <c r="I432" i="49"/>
  <c r="V431" i="49"/>
  <c r="K431" i="49"/>
  <c r="I431" i="49"/>
  <c r="L431" i="49" s="1"/>
  <c r="W430" i="49"/>
  <c r="V430" i="49"/>
  <c r="U430" i="49"/>
  <c r="T430" i="49"/>
  <c r="N430" i="49"/>
  <c r="K430" i="49"/>
  <c r="I430" i="49"/>
  <c r="L430" i="49" s="1"/>
  <c r="S428" i="49"/>
  <c r="Q428" i="49"/>
  <c r="O428" i="49"/>
  <c r="V427" i="49"/>
  <c r="U427" i="49"/>
  <c r="T427" i="49"/>
  <c r="K427" i="49"/>
  <c r="I427" i="49"/>
  <c r="L427" i="49" s="1"/>
  <c r="V426" i="49"/>
  <c r="K426" i="49"/>
  <c r="U426" i="49" s="1"/>
  <c r="I426" i="49"/>
  <c r="L426" i="49" s="1"/>
  <c r="V425" i="49"/>
  <c r="U425" i="49"/>
  <c r="T425" i="49"/>
  <c r="N425" i="49"/>
  <c r="K425" i="49"/>
  <c r="I425" i="49"/>
  <c r="L425" i="49" s="1"/>
  <c r="V424" i="49"/>
  <c r="U424" i="49"/>
  <c r="T424" i="49"/>
  <c r="L424" i="49"/>
  <c r="N424" i="49" s="1"/>
  <c r="K424" i="49"/>
  <c r="I424" i="49"/>
  <c r="V423" i="49"/>
  <c r="K423" i="49"/>
  <c r="I423" i="49"/>
  <c r="L423" i="49" s="1"/>
  <c r="V422" i="49"/>
  <c r="U422" i="49"/>
  <c r="T422" i="49"/>
  <c r="L422" i="49"/>
  <c r="K422" i="49"/>
  <c r="I422" i="49"/>
  <c r="V421" i="49"/>
  <c r="N421" i="49"/>
  <c r="L421" i="49"/>
  <c r="K421" i="49"/>
  <c r="I421" i="49"/>
  <c r="S419" i="49"/>
  <c r="Q419" i="49"/>
  <c r="O419" i="49"/>
  <c r="V418" i="49"/>
  <c r="V419" i="49" s="1"/>
  <c r="U418" i="49"/>
  <c r="T418" i="49"/>
  <c r="N418" i="49"/>
  <c r="W418" i="49" s="1"/>
  <c r="L418" i="49"/>
  <c r="K418" i="49"/>
  <c r="I418" i="49"/>
  <c r="V417" i="49"/>
  <c r="U417" i="49"/>
  <c r="K417" i="49"/>
  <c r="T417" i="49" s="1"/>
  <c r="I417" i="49"/>
  <c r="L417" i="49" s="1"/>
  <c r="V416" i="49"/>
  <c r="L416" i="49"/>
  <c r="K416" i="49"/>
  <c r="I416" i="49"/>
  <c r="V415" i="49"/>
  <c r="N415" i="49"/>
  <c r="L415" i="49"/>
  <c r="K415" i="49"/>
  <c r="I415" i="49"/>
  <c r="V414" i="49"/>
  <c r="U414" i="49"/>
  <c r="T414" i="49"/>
  <c r="K414" i="49"/>
  <c r="I414" i="49"/>
  <c r="L414" i="49" s="1"/>
  <c r="V413" i="49"/>
  <c r="L413" i="49"/>
  <c r="K413" i="49"/>
  <c r="I413" i="49"/>
  <c r="V412" i="49"/>
  <c r="N412" i="49"/>
  <c r="L412" i="49"/>
  <c r="K412" i="49"/>
  <c r="U412" i="49" s="1"/>
  <c r="I412" i="49"/>
  <c r="S410" i="49"/>
  <c r="Q410" i="49"/>
  <c r="O410" i="49"/>
  <c r="V409" i="49"/>
  <c r="N409" i="49"/>
  <c r="L409" i="49"/>
  <c r="K409" i="49"/>
  <c r="I409" i="49"/>
  <c r="V408" i="49"/>
  <c r="U408" i="49"/>
  <c r="T408" i="49"/>
  <c r="L408" i="49"/>
  <c r="K408" i="49"/>
  <c r="I408" i="49"/>
  <c r="V407" i="49"/>
  <c r="U407" i="49"/>
  <c r="T407" i="49"/>
  <c r="N407" i="49"/>
  <c r="L407" i="49"/>
  <c r="K407" i="49"/>
  <c r="I407" i="49"/>
  <c r="V406" i="49"/>
  <c r="N406" i="49"/>
  <c r="L406" i="49"/>
  <c r="K406" i="49"/>
  <c r="I406" i="49"/>
  <c r="V405" i="49"/>
  <c r="U405" i="49"/>
  <c r="T405" i="49"/>
  <c r="W405" i="49" s="1"/>
  <c r="L405" i="49"/>
  <c r="N405" i="49" s="1"/>
  <c r="K405" i="49"/>
  <c r="I405" i="49"/>
  <c r="V404" i="49"/>
  <c r="L404" i="49"/>
  <c r="N404" i="49" s="1"/>
  <c r="K404" i="49"/>
  <c r="I404" i="49"/>
  <c r="V403" i="49"/>
  <c r="L403" i="49"/>
  <c r="K403" i="49"/>
  <c r="I403" i="49"/>
  <c r="S401" i="49"/>
  <c r="Q401" i="49"/>
  <c r="O401" i="49"/>
  <c r="V400" i="49"/>
  <c r="U400" i="49"/>
  <c r="T400" i="49"/>
  <c r="W400" i="49" s="1"/>
  <c r="N400" i="49"/>
  <c r="L400" i="49"/>
  <c r="K400" i="49"/>
  <c r="I400" i="49"/>
  <c r="V399" i="49"/>
  <c r="L399" i="49"/>
  <c r="N399" i="49" s="1"/>
  <c r="K399" i="49"/>
  <c r="U399" i="49" s="1"/>
  <c r="I399" i="49"/>
  <c r="W398" i="49"/>
  <c r="V398" i="49"/>
  <c r="U398" i="49"/>
  <c r="T398" i="49"/>
  <c r="K398" i="49"/>
  <c r="I398" i="49"/>
  <c r="L398" i="49" s="1"/>
  <c r="N398" i="49" s="1"/>
  <c r="V397" i="49"/>
  <c r="L397" i="49"/>
  <c r="N397" i="49" s="1"/>
  <c r="K397" i="49"/>
  <c r="U397" i="49" s="1"/>
  <c r="I397" i="49"/>
  <c r="V396" i="49"/>
  <c r="T396" i="49"/>
  <c r="N396" i="49"/>
  <c r="L396" i="49"/>
  <c r="K396" i="49"/>
  <c r="U396" i="49" s="1"/>
  <c r="I396" i="49"/>
  <c r="V395" i="49"/>
  <c r="W395" i="49" s="1"/>
  <c r="U395" i="49"/>
  <c r="T395" i="49"/>
  <c r="N395" i="49"/>
  <c r="K395" i="49"/>
  <c r="I395" i="49"/>
  <c r="L395" i="49" s="1"/>
  <c r="V394" i="49"/>
  <c r="V401" i="49" s="1"/>
  <c r="U394" i="49"/>
  <c r="U401" i="49" s="1"/>
  <c r="L394" i="49"/>
  <c r="N394" i="49" s="1"/>
  <c r="K394" i="49"/>
  <c r="T394" i="49" s="1"/>
  <c r="I394" i="49"/>
  <c r="S392" i="49"/>
  <c r="Q392" i="49"/>
  <c r="O392" i="49"/>
  <c r="L392" i="49"/>
  <c r="V391" i="49"/>
  <c r="K391" i="49"/>
  <c r="U391" i="49" s="1"/>
  <c r="I391" i="49"/>
  <c r="L391" i="49" s="1"/>
  <c r="N391" i="49" s="1"/>
  <c r="V390" i="49"/>
  <c r="U390" i="49"/>
  <c r="T390" i="49"/>
  <c r="K390" i="49"/>
  <c r="I390" i="49"/>
  <c r="L390" i="49" s="1"/>
  <c r="V389" i="49"/>
  <c r="U389" i="49"/>
  <c r="T389" i="49"/>
  <c r="L389" i="49"/>
  <c r="K389" i="49"/>
  <c r="I389" i="49"/>
  <c r="V388" i="49"/>
  <c r="K388" i="49"/>
  <c r="I388" i="49"/>
  <c r="L388" i="49" s="1"/>
  <c r="V387" i="49"/>
  <c r="U387" i="49"/>
  <c r="T387" i="49"/>
  <c r="W387" i="49" s="1"/>
  <c r="N387" i="49"/>
  <c r="L387" i="49"/>
  <c r="K387" i="49"/>
  <c r="I387" i="49"/>
  <c r="V386" i="49"/>
  <c r="T386" i="49"/>
  <c r="K386" i="49"/>
  <c r="U386" i="49" s="1"/>
  <c r="I386" i="49"/>
  <c r="L386" i="49" s="1"/>
  <c r="V385" i="49"/>
  <c r="K385" i="49"/>
  <c r="I385" i="49"/>
  <c r="L385" i="49" s="1"/>
  <c r="N385" i="49" s="1"/>
  <c r="S383" i="49"/>
  <c r="Q383" i="49"/>
  <c r="O383" i="49"/>
  <c r="V382" i="49"/>
  <c r="L382" i="49"/>
  <c r="K382" i="49"/>
  <c r="U382" i="49" s="1"/>
  <c r="I382" i="49"/>
  <c r="V381" i="49"/>
  <c r="U381" i="49"/>
  <c r="L381" i="49"/>
  <c r="K381" i="49"/>
  <c r="T381" i="49" s="1"/>
  <c r="I381" i="49"/>
  <c r="V380" i="49"/>
  <c r="T380" i="49"/>
  <c r="N380" i="49"/>
  <c r="L380" i="49"/>
  <c r="K380" i="49"/>
  <c r="U380" i="49" s="1"/>
  <c r="I380" i="49"/>
  <c r="V379" i="49"/>
  <c r="N379" i="49"/>
  <c r="L379" i="49"/>
  <c r="K379" i="49"/>
  <c r="U379" i="49" s="1"/>
  <c r="I379" i="49"/>
  <c r="V378" i="49"/>
  <c r="U378" i="49"/>
  <c r="L378" i="49"/>
  <c r="N378" i="49" s="1"/>
  <c r="K378" i="49"/>
  <c r="T378" i="49" s="1"/>
  <c r="I378" i="49"/>
  <c r="V377" i="49"/>
  <c r="N377" i="49"/>
  <c r="L377" i="49"/>
  <c r="K377" i="49"/>
  <c r="T377" i="49" s="1"/>
  <c r="I377" i="49"/>
  <c r="V376" i="49"/>
  <c r="V383" i="49" s="1"/>
  <c r="U376" i="49"/>
  <c r="T376" i="49"/>
  <c r="K376" i="49"/>
  <c r="I376" i="49"/>
  <c r="L376" i="49" s="1"/>
  <c r="S374" i="49"/>
  <c r="Q374" i="49"/>
  <c r="O374" i="49"/>
  <c r="V373" i="49"/>
  <c r="W373" i="49" s="1"/>
  <c r="U373" i="49"/>
  <c r="T373" i="49"/>
  <c r="L373" i="49"/>
  <c r="N373" i="49" s="1"/>
  <c r="K373" i="49"/>
  <c r="I373" i="49"/>
  <c r="V372" i="49"/>
  <c r="K372" i="49"/>
  <c r="U372" i="49" s="1"/>
  <c r="I372" i="49"/>
  <c r="L372" i="49" s="1"/>
  <c r="V371" i="49"/>
  <c r="N371" i="49"/>
  <c r="L371" i="49"/>
  <c r="K371" i="49"/>
  <c r="I371" i="49"/>
  <c r="V370" i="49"/>
  <c r="U370" i="49"/>
  <c r="T370" i="49"/>
  <c r="W370" i="49" s="1"/>
  <c r="L370" i="49"/>
  <c r="N370" i="49" s="1"/>
  <c r="K370" i="49"/>
  <c r="I370" i="49"/>
  <c r="V369" i="49"/>
  <c r="K369" i="49"/>
  <c r="I369" i="49"/>
  <c r="L369" i="49" s="1"/>
  <c r="V368" i="49"/>
  <c r="K368" i="49"/>
  <c r="I368" i="49"/>
  <c r="L368" i="49" s="1"/>
  <c r="V367" i="49"/>
  <c r="U367" i="49"/>
  <c r="T367" i="49"/>
  <c r="L367" i="49"/>
  <c r="K367" i="49"/>
  <c r="I367" i="49"/>
  <c r="V365" i="49"/>
  <c r="S365" i="49"/>
  <c r="Q365" i="49"/>
  <c r="O365" i="49"/>
  <c r="V364" i="49"/>
  <c r="K364" i="49"/>
  <c r="U364" i="49" s="1"/>
  <c r="I364" i="49"/>
  <c r="L364" i="49" s="1"/>
  <c r="W363" i="49"/>
  <c r="V363" i="49"/>
  <c r="U363" i="49"/>
  <c r="T363" i="49"/>
  <c r="N363" i="49"/>
  <c r="K363" i="49"/>
  <c r="I363" i="49"/>
  <c r="L363" i="49" s="1"/>
  <c r="V362" i="49"/>
  <c r="U362" i="49"/>
  <c r="T362" i="49"/>
  <c r="L362" i="49"/>
  <c r="K362" i="49"/>
  <c r="I362" i="49"/>
  <c r="V361" i="49"/>
  <c r="K361" i="49"/>
  <c r="I361" i="49"/>
  <c r="L361" i="49" s="1"/>
  <c r="V360" i="49"/>
  <c r="U360" i="49"/>
  <c r="T360" i="49"/>
  <c r="K360" i="49"/>
  <c r="I360" i="49"/>
  <c r="L360" i="49" s="1"/>
  <c r="V359" i="49"/>
  <c r="L359" i="49"/>
  <c r="K359" i="49"/>
  <c r="I359" i="49"/>
  <c r="V358" i="49"/>
  <c r="N358" i="49"/>
  <c r="K358" i="49"/>
  <c r="I358" i="49"/>
  <c r="L358" i="49" s="1"/>
  <c r="S356" i="49"/>
  <c r="Q356" i="49"/>
  <c r="O356" i="49"/>
  <c r="V355" i="49"/>
  <c r="U355" i="49"/>
  <c r="T355" i="49"/>
  <c r="L355" i="49"/>
  <c r="N355" i="49" s="1"/>
  <c r="W355" i="49" s="1"/>
  <c r="K355" i="49"/>
  <c r="I355" i="49"/>
  <c r="V354" i="49"/>
  <c r="U354" i="49"/>
  <c r="T354" i="49"/>
  <c r="L354" i="49"/>
  <c r="K354" i="49"/>
  <c r="I354" i="49"/>
  <c r="V353" i="49"/>
  <c r="K353" i="49"/>
  <c r="U353" i="49" s="1"/>
  <c r="I353" i="49"/>
  <c r="L353" i="49" s="1"/>
  <c r="N353" i="49" s="1"/>
  <c r="V352" i="49"/>
  <c r="U352" i="49"/>
  <c r="T352" i="49"/>
  <c r="K352" i="49"/>
  <c r="I352" i="49"/>
  <c r="L352" i="49" s="1"/>
  <c r="V351" i="49"/>
  <c r="U351" i="49"/>
  <c r="T351" i="49"/>
  <c r="N351" i="49"/>
  <c r="L351" i="49"/>
  <c r="K351" i="49"/>
  <c r="I351" i="49"/>
  <c r="V350" i="49"/>
  <c r="K350" i="49"/>
  <c r="I350" i="49"/>
  <c r="L350" i="49" s="1"/>
  <c r="V349" i="49"/>
  <c r="U349" i="49"/>
  <c r="T349" i="49"/>
  <c r="N349" i="49"/>
  <c r="L349" i="49"/>
  <c r="K349" i="49"/>
  <c r="I349" i="49"/>
  <c r="S347" i="49"/>
  <c r="Q347" i="49"/>
  <c r="O347" i="49"/>
  <c r="V346" i="49"/>
  <c r="U346" i="49"/>
  <c r="L346" i="49"/>
  <c r="N346" i="49" s="1"/>
  <c r="K346" i="49"/>
  <c r="T346" i="49" s="1"/>
  <c r="I346" i="49"/>
  <c r="V345" i="49"/>
  <c r="U345" i="49"/>
  <c r="T345" i="49"/>
  <c r="N345" i="49"/>
  <c r="L345" i="49"/>
  <c r="K345" i="49"/>
  <c r="I345" i="49"/>
  <c r="V344" i="49"/>
  <c r="U344" i="49"/>
  <c r="N344" i="49"/>
  <c r="K344" i="49"/>
  <c r="T344" i="49" s="1"/>
  <c r="I344" i="49"/>
  <c r="L344" i="49" s="1"/>
  <c r="V343" i="49"/>
  <c r="U343" i="49"/>
  <c r="L343" i="49"/>
  <c r="K343" i="49"/>
  <c r="T343" i="49" s="1"/>
  <c r="I343" i="49"/>
  <c r="V342" i="49"/>
  <c r="U342" i="49"/>
  <c r="N342" i="49"/>
  <c r="W342" i="49" s="1"/>
  <c r="L342" i="49"/>
  <c r="K342" i="49"/>
  <c r="T342" i="49" s="1"/>
  <c r="I342" i="49"/>
  <c r="V341" i="49"/>
  <c r="U341" i="49"/>
  <c r="T341" i="49"/>
  <c r="K341" i="49"/>
  <c r="I341" i="49"/>
  <c r="L341" i="49" s="1"/>
  <c r="V340" i="49"/>
  <c r="U340" i="49"/>
  <c r="L340" i="49"/>
  <c r="K340" i="49"/>
  <c r="T340" i="49" s="1"/>
  <c r="I340" i="49"/>
  <c r="V338" i="49"/>
  <c r="S338" i="49"/>
  <c r="Q338" i="49"/>
  <c r="O338" i="49"/>
  <c r="V337" i="49"/>
  <c r="K337" i="49"/>
  <c r="I337" i="49"/>
  <c r="L337" i="49" s="1"/>
  <c r="V336" i="49"/>
  <c r="L336" i="49"/>
  <c r="K336" i="49"/>
  <c r="I336" i="49"/>
  <c r="V335" i="49"/>
  <c r="W335" i="49" s="1"/>
  <c r="U335" i="49"/>
  <c r="T335" i="49"/>
  <c r="L335" i="49"/>
  <c r="N335" i="49" s="1"/>
  <c r="K335" i="49"/>
  <c r="I335" i="49"/>
  <c r="V334" i="49"/>
  <c r="U334" i="49"/>
  <c r="L334" i="49"/>
  <c r="K334" i="49"/>
  <c r="T334" i="49" s="1"/>
  <c r="I334" i="49"/>
  <c r="V333" i="49"/>
  <c r="K333" i="49"/>
  <c r="I333" i="49"/>
  <c r="L333" i="49" s="1"/>
  <c r="V332" i="49"/>
  <c r="U332" i="49"/>
  <c r="T332" i="49"/>
  <c r="L332" i="49"/>
  <c r="K332" i="49"/>
  <c r="I332" i="49"/>
  <c r="V331" i="49"/>
  <c r="N331" i="49"/>
  <c r="L331" i="49"/>
  <c r="K331" i="49"/>
  <c r="I331" i="49"/>
  <c r="S329" i="49"/>
  <c r="Q329" i="49"/>
  <c r="O329" i="49"/>
  <c r="V328" i="49"/>
  <c r="U328" i="49"/>
  <c r="T328" i="49"/>
  <c r="N328" i="49"/>
  <c r="K328" i="49"/>
  <c r="I328" i="49"/>
  <c r="L328" i="49" s="1"/>
  <c r="V327" i="49"/>
  <c r="U327" i="49"/>
  <c r="T327" i="49"/>
  <c r="L327" i="49"/>
  <c r="N327" i="49" s="1"/>
  <c r="K327" i="49"/>
  <c r="I327" i="49"/>
  <c r="V326" i="49"/>
  <c r="L326" i="49"/>
  <c r="K326" i="49"/>
  <c r="I326" i="49"/>
  <c r="V325" i="49"/>
  <c r="U325" i="49"/>
  <c r="T325" i="49"/>
  <c r="K325" i="49"/>
  <c r="I325" i="49"/>
  <c r="L325" i="49" s="1"/>
  <c r="V324" i="49"/>
  <c r="V329" i="49" s="1"/>
  <c r="U324" i="49"/>
  <c r="T324" i="49"/>
  <c r="L324" i="49"/>
  <c r="K324" i="49"/>
  <c r="I324" i="49"/>
  <c r="V323" i="49"/>
  <c r="K323" i="49"/>
  <c r="I323" i="49"/>
  <c r="L323" i="49" s="1"/>
  <c r="N323" i="49" s="1"/>
  <c r="V322" i="49"/>
  <c r="U322" i="49"/>
  <c r="T322" i="49"/>
  <c r="N322" i="49"/>
  <c r="K322" i="49"/>
  <c r="I322" i="49"/>
  <c r="L322" i="49" s="1"/>
  <c r="S320" i="49"/>
  <c r="Q320" i="49"/>
  <c r="O320" i="49"/>
  <c r="V319" i="49"/>
  <c r="N319" i="49"/>
  <c r="L319" i="49"/>
  <c r="K319" i="49"/>
  <c r="U319" i="49" s="1"/>
  <c r="I319" i="49"/>
  <c r="V318" i="49"/>
  <c r="K318" i="49"/>
  <c r="I318" i="49"/>
  <c r="L318" i="49" s="1"/>
  <c r="V317" i="49"/>
  <c r="V320" i="49" s="1"/>
  <c r="U317" i="49"/>
  <c r="W317" i="49" s="1"/>
  <c r="T317" i="49"/>
  <c r="L317" i="49"/>
  <c r="N317" i="49" s="1"/>
  <c r="K317" i="49"/>
  <c r="I317" i="49"/>
  <c r="V316" i="49"/>
  <c r="K316" i="49"/>
  <c r="I316" i="49"/>
  <c r="L316" i="49" s="1"/>
  <c r="W315" i="49"/>
  <c r="V315" i="49"/>
  <c r="T315" i="49"/>
  <c r="K315" i="49"/>
  <c r="U315" i="49" s="1"/>
  <c r="I315" i="49"/>
  <c r="L315" i="49" s="1"/>
  <c r="N315" i="49" s="1"/>
  <c r="V314" i="49"/>
  <c r="U314" i="49"/>
  <c r="T314" i="49"/>
  <c r="K314" i="49"/>
  <c r="I314" i="49"/>
  <c r="L314" i="49" s="1"/>
  <c r="V313" i="49"/>
  <c r="U313" i="49"/>
  <c r="L313" i="49"/>
  <c r="K313" i="49"/>
  <c r="T313" i="49" s="1"/>
  <c r="I313" i="49"/>
  <c r="S311" i="49"/>
  <c r="Q311" i="49"/>
  <c r="O311" i="49"/>
  <c r="V310" i="49"/>
  <c r="U310" i="49"/>
  <c r="N310" i="49"/>
  <c r="L310" i="49"/>
  <c r="K310" i="49"/>
  <c r="T310" i="49" s="1"/>
  <c r="I310" i="49"/>
  <c r="V309" i="49"/>
  <c r="K309" i="49"/>
  <c r="I309" i="49"/>
  <c r="L309" i="49" s="1"/>
  <c r="V308" i="49"/>
  <c r="U308" i="49"/>
  <c r="K308" i="49"/>
  <c r="T308" i="49" s="1"/>
  <c r="I308" i="49"/>
  <c r="L308" i="49" s="1"/>
  <c r="V307" i="49"/>
  <c r="N307" i="49"/>
  <c r="L307" i="49"/>
  <c r="K307" i="49"/>
  <c r="U307" i="49" s="1"/>
  <c r="I307" i="49"/>
  <c r="V306" i="49"/>
  <c r="N306" i="49"/>
  <c r="L306" i="49"/>
  <c r="K306" i="49"/>
  <c r="T306" i="49" s="1"/>
  <c r="I306" i="49"/>
  <c r="V305" i="49"/>
  <c r="U305" i="49"/>
  <c r="K305" i="49"/>
  <c r="T305" i="49" s="1"/>
  <c r="I305" i="49"/>
  <c r="L305" i="49" s="1"/>
  <c r="V304" i="49"/>
  <c r="N304" i="49"/>
  <c r="L304" i="49"/>
  <c r="K304" i="49"/>
  <c r="I304" i="49"/>
  <c r="S302" i="49"/>
  <c r="Q302" i="49"/>
  <c r="O302" i="49"/>
  <c r="V301" i="49"/>
  <c r="K301" i="49"/>
  <c r="I301" i="49"/>
  <c r="L301" i="49" s="1"/>
  <c r="W300" i="49"/>
  <c r="V300" i="49"/>
  <c r="U300" i="49"/>
  <c r="T300" i="49"/>
  <c r="L300" i="49"/>
  <c r="N300" i="49" s="1"/>
  <c r="K300" i="49"/>
  <c r="I300" i="49"/>
  <c r="V299" i="49"/>
  <c r="T299" i="49"/>
  <c r="N299" i="49"/>
  <c r="K299" i="49"/>
  <c r="U299" i="49" s="1"/>
  <c r="I299" i="49"/>
  <c r="L299" i="49" s="1"/>
  <c r="V298" i="49"/>
  <c r="N298" i="49"/>
  <c r="L298" i="49"/>
  <c r="K298" i="49"/>
  <c r="I298" i="49"/>
  <c r="V297" i="49"/>
  <c r="U297" i="49"/>
  <c r="T297" i="49"/>
  <c r="L297" i="49"/>
  <c r="K297" i="49"/>
  <c r="I297" i="49"/>
  <c r="W296" i="49"/>
  <c r="V296" i="49"/>
  <c r="V302" i="49" s="1"/>
  <c r="U296" i="49"/>
  <c r="N296" i="49"/>
  <c r="K296" i="49"/>
  <c r="T296" i="49" s="1"/>
  <c r="I296" i="49"/>
  <c r="L296" i="49" s="1"/>
  <c r="V295" i="49"/>
  <c r="K295" i="49"/>
  <c r="I295" i="49"/>
  <c r="L295" i="49" s="1"/>
  <c r="S293" i="49"/>
  <c r="Q293" i="49"/>
  <c r="O293" i="49"/>
  <c r="V292" i="49"/>
  <c r="U292" i="49"/>
  <c r="T292" i="49"/>
  <c r="L292" i="49"/>
  <c r="K292" i="49"/>
  <c r="I292" i="49"/>
  <c r="V291" i="49"/>
  <c r="T291" i="49"/>
  <c r="N291" i="49"/>
  <c r="L291" i="49"/>
  <c r="K291" i="49"/>
  <c r="U291" i="49" s="1"/>
  <c r="I291" i="49"/>
  <c r="V290" i="49"/>
  <c r="U290" i="49"/>
  <c r="T290" i="49"/>
  <c r="K290" i="49"/>
  <c r="I290" i="49"/>
  <c r="L290" i="49" s="1"/>
  <c r="V289" i="49"/>
  <c r="V293" i="49" s="1"/>
  <c r="L289" i="49"/>
  <c r="N289" i="49" s="1"/>
  <c r="K289" i="49"/>
  <c r="I289" i="49"/>
  <c r="V288" i="49"/>
  <c r="K288" i="49"/>
  <c r="I288" i="49"/>
  <c r="L288" i="49" s="1"/>
  <c r="W287" i="49"/>
  <c r="V287" i="49"/>
  <c r="U287" i="49"/>
  <c r="T287" i="49"/>
  <c r="N287" i="49"/>
  <c r="K287" i="49"/>
  <c r="I287" i="49"/>
  <c r="L287" i="49" s="1"/>
  <c r="V286" i="49"/>
  <c r="L286" i="49"/>
  <c r="K286" i="49"/>
  <c r="I286" i="49"/>
  <c r="S284" i="49"/>
  <c r="Q284" i="49"/>
  <c r="O284" i="49"/>
  <c r="V283" i="49"/>
  <c r="K283" i="49"/>
  <c r="I283" i="49"/>
  <c r="L283" i="49" s="1"/>
  <c r="N283" i="49" s="1"/>
  <c r="V282" i="49"/>
  <c r="U282" i="49"/>
  <c r="T282" i="49"/>
  <c r="L282" i="49"/>
  <c r="K282" i="49"/>
  <c r="I282" i="49"/>
  <c r="V281" i="49"/>
  <c r="U281" i="49"/>
  <c r="T281" i="49"/>
  <c r="N281" i="49"/>
  <c r="L281" i="49"/>
  <c r="K281" i="49"/>
  <c r="I281" i="49"/>
  <c r="V280" i="49"/>
  <c r="K280" i="49"/>
  <c r="U280" i="49" s="1"/>
  <c r="I280" i="49"/>
  <c r="L280" i="49" s="1"/>
  <c r="N280" i="49" s="1"/>
  <c r="V279" i="49"/>
  <c r="U279" i="49"/>
  <c r="T279" i="49"/>
  <c r="K279" i="49"/>
  <c r="I279" i="49"/>
  <c r="L279" i="49" s="1"/>
  <c r="V278" i="49"/>
  <c r="U278" i="49"/>
  <c r="T278" i="49"/>
  <c r="L278" i="49"/>
  <c r="K278" i="49"/>
  <c r="I278" i="49"/>
  <c r="V277" i="49"/>
  <c r="T277" i="49"/>
  <c r="K277" i="49"/>
  <c r="U277" i="49" s="1"/>
  <c r="I277" i="49"/>
  <c r="L277" i="49" s="1"/>
  <c r="S275" i="49"/>
  <c r="Q275" i="49"/>
  <c r="O275" i="49"/>
  <c r="V274" i="49"/>
  <c r="U274" i="49"/>
  <c r="K274" i="49"/>
  <c r="T274" i="49" s="1"/>
  <c r="I274" i="49"/>
  <c r="L274" i="49" s="1"/>
  <c r="V273" i="49"/>
  <c r="U273" i="49"/>
  <c r="K273" i="49"/>
  <c r="T273" i="49" s="1"/>
  <c r="I273" i="49"/>
  <c r="L273" i="49" s="1"/>
  <c r="V272" i="49"/>
  <c r="N272" i="49"/>
  <c r="L272" i="49"/>
  <c r="K272" i="49"/>
  <c r="I272" i="49"/>
  <c r="V271" i="49"/>
  <c r="U271" i="49"/>
  <c r="T271" i="49"/>
  <c r="N271" i="49"/>
  <c r="L271" i="49"/>
  <c r="K271" i="49"/>
  <c r="I271" i="49"/>
  <c r="V270" i="49"/>
  <c r="K270" i="49"/>
  <c r="I270" i="49"/>
  <c r="L270" i="49" s="1"/>
  <c r="V269" i="49"/>
  <c r="U269" i="49"/>
  <c r="T269" i="49"/>
  <c r="L269" i="49"/>
  <c r="K269" i="49"/>
  <c r="I269" i="49"/>
  <c r="V268" i="49"/>
  <c r="L268" i="49"/>
  <c r="K268" i="49"/>
  <c r="I268" i="49"/>
  <c r="S266" i="49"/>
  <c r="Q266" i="49"/>
  <c r="O266" i="49"/>
  <c r="V265" i="49"/>
  <c r="U265" i="49"/>
  <c r="T265" i="49"/>
  <c r="N265" i="49"/>
  <c r="L265" i="49"/>
  <c r="K265" i="49"/>
  <c r="I265" i="49"/>
  <c r="V264" i="49"/>
  <c r="K264" i="49"/>
  <c r="I264" i="49"/>
  <c r="L264" i="49" s="1"/>
  <c r="V263" i="49"/>
  <c r="N263" i="49"/>
  <c r="K263" i="49"/>
  <c r="I263" i="49"/>
  <c r="L263" i="49" s="1"/>
  <c r="V262" i="49"/>
  <c r="U262" i="49"/>
  <c r="T262" i="49"/>
  <c r="L262" i="49"/>
  <c r="N262" i="49" s="1"/>
  <c r="K262" i="49"/>
  <c r="I262" i="49"/>
  <c r="W261" i="49"/>
  <c r="V261" i="49"/>
  <c r="U261" i="49"/>
  <c r="T261" i="49"/>
  <c r="N261" i="49"/>
  <c r="L261" i="49"/>
  <c r="K261" i="49"/>
  <c r="I261" i="49"/>
  <c r="V260" i="49"/>
  <c r="N260" i="49"/>
  <c r="L260" i="49"/>
  <c r="K260" i="49"/>
  <c r="I260" i="49"/>
  <c r="V259" i="49"/>
  <c r="U259" i="49"/>
  <c r="W259" i="49" s="1"/>
  <c r="T259" i="49"/>
  <c r="N259" i="49"/>
  <c r="L259" i="49"/>
  <c r="K259" i="49"/>
  <c r="I259" i="49"/>
  <c r="S257" i="49"/>
  <c r="Q257" i="49"/>
  <c r="O257" i="49"/>
  <c r="V256" i="49"/>
  <c r="N256" i="49"/>
  <c r="L256" i="49"/>
  <c r="K256" i="49"/>
  <c r="I256" i="49"/>
  <c r="V255" i="49"/>
  <c r="U255" i="49"/>
  <c r="T255" i="49"/>
  <c r="N255" i="49"/>
  <c r="K255" i="49"/>
  <c r="I255" i="49"/>
  <c r="L255" i="49" s="1"/>
  <c r="V254" i="49"/>
  <c r="K254" i="49"/>
  <c r="I254" i="49"/>
  <c r="L254" i="49" s="1"/>
  <c r="V253" i="49"/>
  <c r="T253" i="49"/>
  <c r="N253" i="49"/>
  <c r="W253" i="49" s="1"/>
  <c r="L253" i="49"/>
  <c r="K253" i="49"/>
  <c r="U253" i="49" s="1"/>
  <c r="I253" i="49"/>
  <c r="V252" i="49"/>
  <c r="U252" i="49"/>
  <c r="T252" i="49"/>
  <c r="K252" i="49"/>
  <c r="I252" i="49"/>
  <c r="L252" i="49" s="1"/>
  <c r="V251" i="49"/>
  <c r="U251" i="49"/>
  <c r="T251" i="49"/>
  <c r="K251" i="49"/>
  <c r="I251" i="49"/>
  <c r="L251" i="49" s="1"/>
  <c r="N251" i="49" s="1"/>
  <c r="V250" i="49"/>
  <c r="T250" i="49"/>
  <c r="K250" i="49"/>
  <c r="U250" i="49" s="1"/>
  <c r="I250" i="49"/>
  <c r="L250" i="49" s="1"/>
  <c r="S248" i="49"/>
  <c r="Q248" i="49"/>
  <c r="O248" i="49"/>
  <c r="W247" i="49"/>
  <c r="V247" i="49"/>
  <c r="U247" i="49"/>
  <c r="T247" i="49"/>
  <c r="L247" i="49"/>
  <c r="N247" i="49" s="1"/>
  <c r="K247" i="49"/>
  <c r="I247" i="49"/>
  <c r="V246" i="49"/>
  <c r="K246" i="49"/>
  <c r="U246" i="49" s="1"/>
  <c r="I246" i="49"/>
  <c r="L246" i="49" s="1"/>
  <c r="V245" i="49"/>
  <c r="K245" i="49"/>
  <c r="T245" i="49" s="1"/>
  <c r="I245" i="49"/>
  <c r="L245" i="49" s="1"/>
  <c r="N245" i="49" s="1"/>
  <c r="V244" i="49"/>
  <c r="L244" i="49"/>
  <c r="K244" i="49"/>
  <c r="U244" i="49" s="1"/>
  <c r="I244" i="49"/>
  <c r="V243" i="49"/>
  <c r="U243" i="49"/>
  <c r="L243" i="49"/>
  <c r="N243" i="49" s="1"/>
  <c r="K243" i="49"/>
  <c r="T243" i="49" s="1"/>
  <c r="I243" i="49"/>
  <c r="V242" i="49"/>
  <c r="U242" i="49"/>
  <c r="T242" i="49"/>
  <c r="K242" i="49"/>
  <c r="I242" i="49"/>
  <c r="L242" i="49" s="1"/>
  <c r="V241" i="49"/>
  <c r="U241" i="49"/>
  <c r="T241" i="49"/>
  <c r="N241" i="49"/>
  <c r="K241" i="49"/>
  <c r="I241" i="49"/>
  <c r="L241" i="49" s="1"/>
  <c r="S239" i="49"/>
  <c r="Q239" i="49"/>
  <c r="O239" i="49"/>
  <c r="V238" i="49"/>
  <c r="U238" i="49"/>
  <c r="K238" i="49"/>
  <c r="T238" i="49" s="1"/>
  <c r="I238" i="49"/>
  <c r="L238" i="49" s="1"/>
  <c r="V237" i="49"/>
  <c r="L237" i="49"/>
  <c r="K237" i="49"/>
  <c r="T237" i="49" s="1"/>
  <c r="I237" i="49"/>
  <c r="V236" i="49"/>
  <c r="U236" i="49"/>
  <c r="T236" i="49"/>
  <c r="L236" i="49"/>
  <c r="K236" i="49"/>
  <c r="I236" i="49"/>
  <c r="V235" i="49"/>
  <c r="N235" i="49"/>
  <c r="K235" i="49"/>
  <c r="T235" i="49" s="1"/>
  <c r="I235" i="49"/>
  <c r="L235" i="49" s="1"/>
  <c r="V234" i="49"/>
  <c r="U234" i="49"/>
  <c r="T234" i="49"/>
  <c r="N234" i="49"/>
  <c r="W234" i="49" s="1"/>
  <c r="L234" i="49"/>
  <c r="K234" i="49"/>
  <c r="I234" i="49"/>
  <c r="V233" i="49"/>
  <c r="U233" i="49"/>
  <c r="T233" i="49"/>
  <c r="L233" i="49"/>
  <c r="K233" i="49"/>
  <c r="I233" i="49"/>
  <c r="V232" i="49"/>
  <c r="K232" i="49"/>
  <c r="I232" i="49"/>
  <c r="L232" i="49" s="1"/>
  <c r="S230" i="49"/>
  <c r="Q230" i="49"/>
  <c r="O230" i="49"/>
  <c r="V229" i="49"/>
  <c r="K229" i="49"/>
  <c r="I229" i="49"/>
  <c r="L229" i="49" s="1"/>
  <c r="V228" i="49"/>
  <c r="T228" i="49"/>
  <c r="W228" i="49" s="1"/>
  <c r="L228" i="49"/>
  <c r="N228" i="49" s="1"/>
  <c r="K228" i="49"/>
  <c r="U228" i="49" s="1"/>
  <c r="I228" i="49"/>
  <c r="V227" i="49"/>
  <c r="U227" i="49"/>
  <c r="T227" i="49"/>
  <c r="N227" i="49"/>
  <c r="L227" i="49"/>
  <c r="K227" i="49"/>
  <c r="I227" i="49"/>
  <c r="V226" i="49"/>
  <c r="L226" i="49"/>
  <c r="K226" i="49"/>
  <c r="I226" i="49"/>
  <c r="V225" i="49"/>
  <c r="L225" i="49"/>
  <c r="K225" i="49"/>
  <c r="I225" i="49"/>
  <c r="W224" i="49"/>
  <c r="V224" i="49"/>
  <c r="U224" i="49"/>
  <c r="T224" i="49"/>
  <c r="N224" i="49"/>
  <c r="K224" i="49"/>
  <c r="I224" i="49"/>
  <c r="L224" i="49" s="1"/>
  <c r="V223" i="49"/>
  <c r="V230" i="49" s="1"/>
  <c r="U223" i="49"/>
  <c r="T223" i="49"/>
  <c r="L223" i="49"/>
  <c r="K223" i="49"/>
  <c r="I223" i="49"/>
  <c r="S221" i="49"/>
  <c r="Q221" i="49"/>
  <c r="O221" i="49"/>
  <c r="V220" i="49"/>
  <c r="N220" i="49"/>
  <c r="L220" i="49"/>
  <c r="K220" i="49"/>
  <c r="I220" i="49"/>
  <c r="V219" i="49"/>
  <c r="U219" i="49"/>
  <c r="T219" i="49"/>
  <c r="N219" i="49"/>
  <c r="L219" i="49"/>
  <c r="K219" i="49"/>
  <c r="I219" i="49"/>
  <c r="V218" i="49"/>
  <c r="K218" i="49"/>
  <c r="T218" i="49" s="1"/>
  <c r="I218" i="49"/>
  <c r="L218" i="49" s="1"/>
  <c r="V217" i="49"/>
  <c r="U217" i="49"/>
  <c r="N217" i="49"/>
  <c r="L217" i="49"/>
  <c r="K217" i="49"/>
  <c r="T217" i="49" s="1"/>
  <c r="W217" i="49" s="1"/>
  <c r="I217" i="49"/>
  <c r="V216" i="49"/>
  <c r="L216" i="49"/>
  <c r="K216" i="49"/>
  <c r="I216" i="49"/>
  <c r="V215" i="49"/>
  <c r="U215" i="49"/>
  <c r="N215" i="49"/>
  <c r="K215" i="49"/>
  <c r="T215" i="49" s="1"/>
  <c r="I215" i="49"/>
  <c r="L215" i="49" s="1"/>
  <c r="V214" i="49"/>
  <c r="N214" i="49"/>
  <c r="L214" i="49"/>
  <c r="K214" i="49"/>
  <c r="U214" i="49" s="1"/>
  <c r="I214" i="49"/>
  <c r="S212" i="49"/>
  <c r="Q212" i="49"/>
  <c r="O212" i="49"/>
  <c r="V211" i="49"/>
  <c r="T211" i="49"/>
  <c r="N211" i="49"/>
  <c r="L211" i="49"/>
  <c r="K211" i="49"/>
  <c r="U211" i="49" s="1"/>
  <c r="I211" i="49"/>
  <c r="V210" i="49"/>
  <c r="U210" i="49"/>
  <c r="T210" i="49"/>
  <c r="L210" i="49"/>
  <c r="K210" i="49"/>
  <c r="I210" i="49"/>
  <c r="V209" i="49"/>
  <c r="U209" i="49"/>
  <c r="L209" i="49"/>
  <c r="N209" i="49" s="1"/>
  <c r="K209" i="49"/>
  <c r="T209" i="49" s="1"/>
  <c r="I209" i="49"/>
  <c r="V208" i="49"/>
  <c r="T208" i="49"/>
  <c r="K208" i="49"/>
  <c r="U208" i="49" s="1"/>
  <c r="I208" i="49"/>
  <c r="L208" i="49" s="1"/>
  <c r="V207" i="49"/>
  <c r="U207" i="49"/>
  <c r="T207" i="49"/>
  <c r="K207" i="49"/>
  <c r="I207" i="49"/>
  <c r="L207" i="49" s="1"/>
  <c r="V206" i="49"/>
  <c r="T206" i="49"/>
  <c r="L206" i="49"/>
  <c r="K206" i="49"/>
  <c r="U206" i="49" s="1"/>
  <c r="I206" i="49"/>
  <c r="V205" i="49"/>
  <c r="L205" i="49"/>
  <c r="K205" i="49"/>
  <c r="I205" i="49"/>
  <c r="S203" i="49"/>
  <c r="Q203" i="49"/>
  <c r="O203" i="49"/>
  <c r="V202" i="49"/>
  <c r="N202" i="49"/>
  <c r="L202" i="49"/>
  <c r="K202" i="49"/>
  <c r="I202" i="49"/>
  <c r="W201" i="49"/>
  <c r="V201" i="49"/>
  <c r="U201" i="49"/>
  <c r="T201" i="49"/>
  <c r="N201" i="49"/>
  <c r="L201" i="49"/>
  <c r="K201" i="49"/>
  <c r="I201" i="49"/>
  <c r="V200" i="49"/>
  <c r="K200" i="49"/>
  <c r="I200" i="49"/>
  <c r="L200" i="49" s="1"/>
  <c r="W199" i="49"/>
  <c r="V199" i="49"/>
  <c r="T199" i="49"/>
  <c r="N199" i="49"/>
  <c r="L199" i="49"/>
  <c r="K199" i="49"/>
  <c r="U199" i="49" s="1"/>
  <c r="I199" i="49"/>
  <c r="V198" i="49"/>
  <c r="U198" i="49"/>
  <c r="T198" i="49"/>
  <c r="L198" i="49"/>
  <c r="K198" i="49"/>
  <c r="I198" i="49"/>
  <c r="V197" i="49"/>
  <c r="U197" i="49"/>
  <c r="N197" i="49"/>
  <c r="K197" i="49"/>
  <c r="T197" i="49" s="1"/>
  <c r="I197" i="49"/>
  <c r="L197" i="49" s="1"/>
  <c r="V196" i="49"/>
  <c r="V203" i="49" s="1"/>
  <c r="U196" i="49"/>
  <c r="T196" i="49"/>
  <c r="N196" i="49"/>
  <c r="L196" i="49"/>
  <c r="L203" i="49" s="1"/>
  <c r="K196" i="49"/>
  <c r="I196" i="49"/>
  <c r="S194" i="49"/>
  <c r="Q194" i="49"/>
  <c r="O194" i="49"/>
  <c r="L194" i="49"/>
  <c r="V193" i="49"/>
  <c r="K193" i="49"/>
  <c r="I193" i="49"/>
  <c r="L193" i="49" s="1"/>
  <c r="N193" i="49" s="1"/>
  <c r="V192" i="49"/>
  <c r="U192" i="49"/>
  <c r="T192" i="49"/>
  <c r="K192" i="49"/>
  <c r="I192" i="49"/>
  <c r="L192" i="49" s="1"/>
  <c r="V191" i="49"/>
  <c r="T191" i="49"/>
  <c r="N191" i="49"/>
  <c r="K191" i="49"/>
  <c r="U191" i="49" s="1"/>
  <c r="I191" i="49"/>
  <c r="L191" i="49" s="1"/>
  <c r="V190" i="49"/>
  <c r="T190" i="49"/>
  <c r="L190" i="49"/>
  <c r="K190" i="49"/>
  <c r="U190" i="49" s="1"/>
  <c r="I190" i="49"/>
  <c r="V189" i="49"/>
  <c r="U189" i="49"/>
  <c r="T189" i="49"/>
  <c r="L189" i="49"/>
  <c r="K189" i="49"/>
  <c r="I189" i="49"/>
  <c r="V188" i="49"/>
  <c r="U188" i="49"/>
  <c r="T188" i="49"/>
  <c r="K188" i="49"/>
  <c r="I188" i="49"/>
  <c r="L188" i="49" s="1"/>
  <c r="V187" i="49"/>
  <c r="T187" i="49"/>
  <c r="K187" i="49"/>
  <c r="U187" i="49" s="1"/>
  <c r="I187" i="49"/>
  <c r="L187" i="49" s="1"/>
  <c r="S185" i="49"/>
  <c r="Q185" i="49"/>
  <c r="O185" i="49"/>
  <c r="V184" i="49"/>
  <c r="U184" i="49"/>
  <c r="T184" i="49"/>
  <c r="L184" i="49"/>
  <c r="N184" i="49" s="1"/>
  <c r="K184" i="49"/>
  <c r="I184" i="49"/>
  <c r="W183" i="49"/>
  <c r="V183" i="49"/>
  <c r="U183" i="49"/>
  <c r="L183" i="49"/>
  <c r="N183" i="49" s="1"/>
  <c r="K183" i="49"/>
  <c r="T183" i="49" s="1"/>
  <c r="I183" i="49"/>
  <c r="V182" i="49"/>
  <c r="U182" i="49"/>
  <c r="K182" i="49"/>
  <c r="T182" i="49" s="1"/>
  <c r="I182" i="49"/>
  <c r="L182" i="49" s="1"/>
  <c r="N182" i="49" s="1"/>
  <c r="V181" i="49"/>
  <c r="U181" i="49"/>
  <c r="T181" i="49"/>
  <c r="W181" i="49" s="1"/>
  <c r="L181" i="49"/>
  <c r="N181" i="49" s="1"/>
  <c r="K181" i="49"/>
  <c r="I181" i="49"/>
  <c r="V180" i="49"/>
  <c r="K180" i="49"/>
  <c r="T180" i="49" s="1"/>
  <c r="I180" i="49"/>
  <c r="L180" i="49" s="1"/>
  <c r="V179" i="49"/>
  <c r="V185" i="49" s="1"/>
  <c r="U179" i="49"/>
  <c r="T179" i="49"/>
  <c r="N179" i="49"/>
  <c r="K179" i="49"/>
  <c r="I179" i="49"/>
  <c r="L179" i="49" s="1"/>
  <c r="V178" i="49"/>
  <c r="K178" i="49"/>
  <c r="I178" i="49"/>
  <c r="L178" i="49" s="1"/>
  <c r="S176" i="49"/>
  <c r="Q176" i="49"/>
  <c r="O176" i="49"/>
  <c r="V175" i="49"/>
  <c r="U175" i="49"/>
  <c r="T175" i="49"/>
  <c r="K175" i="49"/>
  <c r="I175" i="49"/>
  <c r="L175" i="49" s="1"/>
  <c r="V174" i="49"/>
  <c r="T174" i="49"/>
  <c r="K174" i="49"/>
  <c r="U174" i="49" s="1"/>
  <c r="I174" i="49"/>
  <c r="L174" i="49" s="1"/>
  <c r="V173" i="49"/>
  <c r="T173" i="49"/>
  <c r="L173" i="49"/>
  <c r="K173" i="49"/>
  <c r="U173" i="49" s="1"/>
  <c r="I173" i="49"/>
  <c r="V172" i="49"/>
  <c r="U172" i="49"/>
  <c r="T172" i="49"/>
  <c r="L172" i="49"/>
  <c r="K172" i="49"/>
  <c r="I172" i="49"/>
  <c r="W171" i="49"/>
  <c r="V171" i="49"/>
  <c r="U171" i="49"/>
  <c r="L171" i="49"/>
  <c r="N171" i="49" s="1"/>
  <c r="K171" i="49"/>
  <c r="T171" i="49" s="1"/>
  <c r="I171" i="49"/>
  <c r="V170" i="49"/>
  <c r="K170" i="49"/>
  <c r="I170" i="49"/>
  <c r="L170" i="49" s="1"/>
  <c r="V169" i="49"/>
  <c r="U169" i="49"/>
  <c r="T169" i="49"/>
  <c r="K169" i="49"/>
  <c r="I169" i="49"/>
  <c r="L169" i="49" s="1"/>
  <c r="S167" i="49"/>
  <c r="Q167" i="49"/>
  <c r="O167" i="49"/>
  <c r="V166" i="49"/>
  <c r="N166" i="49"/>
  <c r="K166" i="49"/>
  <c r="U166" i="49" s="1"/>
  <c r="I166" i="49"/>
  <c r="L166" i="49" s="1"/>
  <c r="V165" i="49"/>
  <c r="K165" i="49"/>
  <c r="I165" i="49"/>
  <c r="L165" i="49" s="1"/>
  <c r="W164" i="49"/>
  <c r="V164" i="49"/>
  <c r="T164" i="49"/>
  <c r="L164" i="49"/>
  <c r="N164" i="49" s="1"/>
  <c r="K164" i="49"/>
  <c r="U164" i="49" s="1"/>
  <c r="I164" i="49"/>
  <c r="V163" i="49"/>
  <c r="U163" i="49"/>
  <c r="T163" i="49"/>
  <c r="L163" i="49"/>
  <c r="K163" i="49"/>
  <c r="I163" i="49"/>
  <c r="V162" i="49"/>
  <c r="K162" i="49"/>
  <c r="I162" i="49"/>
  <c r="L162" i="49" s="1"/>
  <c r="N162" i="49" s="1"/>
  <c r="V161" i="49"/>
  <c r="L161" i="49"/>
  <c r="N161" i="49" s="1"/>
  <c r="K161" i="49"/>
  <c r="I161" i="49"/>
  <c r="V160" i="49"/>
  <c r="V167" i="49" s="1"/>
  <c r="U160" i="49"/>
  <c r="T160" i="49"/>
  <c r="L160" i="49"/>
  <c r="N160" i="49" s="1"/>
  <c r="K160" i="49"/>
  <c r="I160" i="49"/>
  <c r="S158" i="49"/>
  <c r="Q158" i="49"/>
  <c r="O158" i="49"/>
  <c r="W157" i="49"/>
  <c r="V157" i="49"/>
  <c r="U157" i="49"/>
  <c r="T157" i="49"/>
  <c r="N157" i="49"/>
  <c r="L157" i="49"/>
  <c r="K157" i="49"/>
  <c r="I157" i="49"/>
  <c r="V156" i="49"/>
  <c r="U156" i="49"/>
  <c r="T156" i="49"/>
  <c r="L156" i="49"/>
  <c r="K156" i="49"/>
  <c r="I156" i="49"/>
  <c r="V155" i="49"/>
  <c r="L155" i="49"/>
  <c r="N155" i="49" s="1"/>
  <c r="K155" i="49"/>
  <c r="I155" i="49"/>
  <c r="V154" i="49"/>
  <c r="U154" i="49"/>
  <c r="T154" i="49"/>
  <c r="N154" i="49"/>
  <c r="W154" i="49" s="1"/>
  <c r="L154" i="49"/>
  <c r="K154" i="49"/>
  <c r="I154" i="49"/>
  <c r="V153" i="49"/>
  <c r="K153" i="49"/>
  <c r="I153" i="49"/>
  <c r="L153" i="49" s="1"/>
  <c r="V152" i="49"/>
  <c r="N152" i="49"/>
  <c r="K152" i="49"/>
  <c r="I152" i="49"/>
  <c r="L152" i="49" s="1"/>
  <c r="V151" i="49"/>
  <c r="U151" i="49"/>
  <c r="T151" i="49"/>
  <c r="L151" i="49"/>
  <c r="N151" i="49" s="1"/>
  <c r="K151" i="49"/>
  <c r="I151" i="49"/>
  <c r="S149" i="49"/>
  <c r="Q149" i="49"/>
  <c r="O149" i="49"/>
  <c r="V148" i="49"/>
  <c r="T148" i="49"/>
  <c r="K148" i="49"/>
  <c r="U148" i="49" s="1"/>
  <c r="I148" i="49"/>
  <c r="L148" i="49" s="1"/>
  <c r="V147" i="49"/>
  <c r="U147" i="49"/>
  <c r="T147" i="49"/>
  <c r="K147" i="49"/>
  <c r="I147" i="49"/>
  <c r="L147" i="49" s="1"/>
  <c r="V146" i="49"/>
  <c r="K146" i="49"/>
  <c r="U146" i="49" s="1"/>
  <c r="I146" i="49"/>
  <c r="L146" i="49" s="1"/>
  <c r="V145" i="49"/>
  <c r="T145" i="49"/>
  <c r="N145" i="49"/>
  <c r="W145" i="49" s="1"/>
  <c r="L145" i="49"/>
  <c r="K145" i="49"/>
  <c r="U145" i="49" s="1"/>
  <c r="I145" i="49"/>
  <c r="V144" i="49"/>
  <c r="U144" i="49"/>
  <c r="T144" i="49"/>
  <c r="K144" i="49"/>
  <c r="I144" i="49"/>
  <c r="L144" i="49" s="1"/>
  <c r="V143" i="49"/>
  <c r="V149" i="49" s="1"/>
  <c r="U143" i="49"/>
  <c r="L143" i="49"/>
  <c r="N143" i="49" s="1"/>
  <c r="K143" i="49"/>
  <c r="T143" i="49" s="1"/>
  <c r="W143" i="49" s="1"/>
  <c r="I143" i="49"/>
  <c r="V142" i="49"/>
  <c r="L142" i="49"/>
  <c r="K142" i="49"/>
  <c r="I142" i="49"/>
  <c r="S140" i="49"/>
  <c r="Q140" i="49"/>
  <c r="O140" i="49"/>
  <c r="V139" i="49"/>
  <c r="U139" i="49"/>
  <c r="L139" i="49"/>
  <c r="N139" i="49" s="1"/>
  <c r="K139" i="49"/>
  <c r="T139" i="49" s="1"/>
  <c r="I139" i="49"/>
  <c r="V138" i="49"/>
  <c r="T138" i="49"/>
  <c r="K138" i="49"/>
  <c r="U138" i="49" s="1"/>
  <c r="I138" i="49"/>
  <c r="L138" i="49" s="1"/>
  <c r="V137" i="49"/>
  <c r="U137" i="49"/>
  <c r="T137" i="49"/>
  <c r="W137" i="49" s="1"/>
  <c r="K137" i="49"/>
  <c r="I137" i="49"/>
  <c r="L137" i="49" s="1"/>
  <c r="N137" i="49" s="1"/>
  <c r="V136" i="49"/>
  <c r="L136" i="49"/>
  <c r="K136" i="49"/>
  <c r="I136" i="49"/>
  <c r="V135" i="49"/>
  <c r="U135" i="49"/>
  <c r="L135" i="49"/>
  <c r="K135" i="49"/>
  <c r="T135" i="49" s="1"/>
  <c r="I135" i="49"/>
  <c r="W134" i="49"/>
  <c r="V134" i="49"/>
  <c r="U134" i="49"/>
  <c r="T134" i="49"/>
  <c r="K134" i="49"/>
  <c r="I134" i="49"/>
  <c r="L134" i="49" s="1"/>
  <c r="N134" i="49" s="1"/>
  <c r="V133" i="49"/>
  <c r="T133" i="49"/>
  <c r="K133" i="49"/>
  <c r="U133" i="49" s="1"/>
  <c r="I133" i="49"/>
  <c r="L133" i="49" s="1"/>
  <c r="L140" i="49" s="1"/>
  <c r="S131" i="49"/>
  <c r="Q131" i="49"/>
  <c r="O131" i="49"/>
  <c r="W130" i="49"/>
  <c r="V130" i="49"/>
  <c r="U130" i="49"/>
  <c r="L130" i="49"/>
  <c r="N130" i="49" s="1"/>
  <c r="K130" i="49"/>
  <c r="T130" i="49" s="1"/>
  <c r="I130" i="49"/>
  <c r="V129" i="49"/>
  <c r="L129" i="49"/>
  <c r="N129" i="49" s="1"/>
  <c r="K129" i="49"/>
  <c r="U129" i="49" s="1"/>
  <c r="I129" i="49"/>
  <c r="V128" i="49"/>
  <c r="U128" i="49"/>
  <c r="T128" i="49"/>
  <c r="N128" i="49"/>
  <c r="L128" i="49"/>
  <c r="K128" i="49"/>
  <c r="I128" i="49"/>
  <c r="V127" i="49"/>
  <c r="K127" i="49"/>
  <c r="I127" i="49"/>
  <c r="L127" i="49" s="1"/>
  <c r="V126" i="49"/>
  <c r="W126" i="49" s="1"/>
  <c r="U126" i="49"/>
  <c r="T126" i="49"/>
  <c r="L126" i="49"/>
  <c r="N126" i="49" s="1"/>
  <c r="K126" i="49"/>
  <c r="I126" i="49"/>
  <c r="V125" i="49"/>
  <c r="K125" i="49"/>
  <c r="I125" i="49"/>
  <c r="L125" i="49" s="1"/>
  <c r="V124" i="49"/>
  <c r="U124" i="49"/>
  <c r="L124" i="49"/>
  <c r="K124" i="49"/>
  <c r="T124" i="49" s="1"/>
  <c r="I124" i="49"/>
  <c r="S122" i="49"/>
  <c r="Q122" i="49"/>
  <c r="O122" i="49"/>
  <c r="V121" i="49"/>
  <c r="L121" i="49"/>
  <c r="K121" i="49"/>
  <c r="T121" i="49" s="1"/>
  <c r="I121" i="49"/>
  <c r="V120" i="49"/>
  <c r="L120" i="49"/>
  <c r="K120" i="49"/>
  <c r="I120" i="49"/>
  <c r="W119" i="49"/>
  <c r="V119" i="49"/>
  <c r="U119" i="49"/>
  <c r="T119" i="49"/>
  <c r="N119" i="49"/>
  <c r="L119" i="49"/>
  <c r="K119" i="49"/>
  <c r="I119" i="49"/>
  <c r="V118" i="49"/>
  <c r="V122" i="49" s="1"/>
  <c r="K118" i="49"/>
  <c r="U118" i="49" s="1"/>
  <c r="I118" i="49"/>
  <c r="L118" i="49" s="1"/>
  <c r="V117" i="49"/>
  <c r="L117" i="49"/>
  <c r="N117" i="49" s="1"/>
  <c r="K117" i="49"/>
  <c r="I117" i="49"/>
  <c r="V116" i="49"/>
  <c r="U116" i="49"/>
  <c r="T116" i="49"/>
  <c r="L116" i="49"/>
  <c r="K116" i="49"/>
  <c r="I116" i="49"/>
  <c r="V115" i="49"/>
  <c r="U115" i="49"/>
  <c r="T115" i="49"/>
  <c r="L115" i="49"/>
  <c r="K115" i="49"/>
  <c r="I115" i="49"/>
  <c r="S113" i="49"/>
  <c r="Q113" i="49"/>
  <c r="O113" i="49"/>
  <c r="V112" i="49"/>
  <c r="U112" i="49"/>
  <c r="T112" i="49"/>
  <c r="K112" i="49"/>
  <c r="I112" i="49"/>
  <c r="L112" i="49" s="1"/>
  <c r="N112" i="49" s="1"/>
  <c r="V111" i="49"/>
  <c r="U111" i="49"/>
  <c r="T111" i="49"/>
  <c r="L111" i="49"/>
  <c r="K111" i="49"/>
  <c r="I111" i="49"/>
  <c r="V110" i="49"/>
  <c r="K110" i="49"/>
  <c r="I110" i="49"/>
  <c r="L110" i="49" s="1"/>
  <c r="V109" i="49"/>
  <c r="U109" i="49"/>
  <c r="W109" i="49" s="1"/>
  <c r="T109" i="49"/>
  <c r="N109" i="49"/>
  <c r="K109" i="49"/>
  <c r="I109" i="49"/>
  <c r="L109" i="49" s="1"/>
  <c r="V108" i="49"/>
  <c r="K108" i="49"/>
  <c r="I108" i="49"/>
  <c r="L108" i="49" s="1"/>
  <c r="V107" i="49"/>
  <c r="T107" i="49"/>
  <c r="K107" i="49"/>
  <c r="U107" i="49" s="1"/>
  <c r="I107" i="49"/>
  <c r="L107" i="49" s="1"/>
  <c r="V106" i="49"/>
  <c r="U106" i="49"/>
  <c r="T106" i="49"/>
  <c r="N106" i="49"/>
  <c r="W106" i="49" s="1"/>
  <c r="K106" i="49"/>
  <c r="I106" i="49"/>
  <c r="L106" i="49" s="1"/>
  <c r="S104" i="49"/>
  <c r="Q104" i="49"/>
  <c r="O104" i="49"/>
  <c r="V103" i="49"/>
  <c r="K103" i="49"/>
  <c r="U103" i="49" s="1"/>
  <c r="I103" i="49"/>
  <c r="L103" i="49" s="1"/>
  <c r="V102" i="49"/>
  <c r="W102" i="49" s="1"/>
  <c r="U102" i="49"/>
  <c r="T102" i="49"/>
  <c r="L102" i="49"/>
  <c r="N102" i="49" s="1"/>
  <c r="K102" i="49"/>
  <c r="I102" i="49"/>
  <c r="V101" i="49"/>
  <c r="K101" i="49"/>
  <c r="I101" i="49"/>
  <c r="L101" i="49" s="1"/>
  <c r="V100" i="49"/>
  <c r="U100" i="49"/>
  <c r="W100" i="49" s="1"/>
  <c r="T100" i="49"/>
  <c r="L100" i="49"/>
  <c r="N100" i="49" s="1"/>
  <c r="K100" i="49"/>
  <c r="I100" i="49"/>
  <c r="V99" i="49"/>
  <c r="L99" i="49"/>
  <c r="K99" i="49"/>
  <c r="I99" i="49"/>
  <c r="V98" i="49"/>
  <c r="L98" i="49"/>
  <c r="K98" i="49"/>
  <c r="I98" i="49"/>
  <c r="V97" i="49"/>
  <c r="U97" i="49"/>
  <c r="T97" i="49"/>
  <c r="L97" i="49"/>
  <c r="K97" i="49"/>
  <c r="I97" i="49"/>
  <c r="S95" i="49"/>
  <c r="Q95" i="49"/>
  <c r="O95" i="49"/>
  <c r="V94" i="49"/>
  <c r="T94" i="49"/>
  <c r="L94" i="49"/>
  <c r="K94" i="49"/>
  <c r="U94" i="49" s="1"/>
  <c r="I94" i="49"/>
  <c r="V93" i="49"/>
  <c r="K93" i="49"/>
  <c r="U93" i="49" s="1"/>
  <c r="I93" i="49"/>
  <c r="L93" i="49" s="1"/>
  <c r="V92" i="49"/>
  <c r="U92" i="49"/>
  <c r="T92" i="49"/>
  <c r="L92" i="49"/>
  <c r="K92" i="49"/>
  <c r="I92" i="49"/>
  <c r="V91" i="49"/>
  <c r="K91" i="49"/>
  <c r="I91" i="49"/>
  <c r="L91" i="49" s="1"/>
  <c r="V90" i="49"/>
  <c r="N90" i="49"/>
  <c r="K90" i="49"/>
  <c r="U90" i="49" s="1"/>
  <c r="I90" i="49"/>
  <c r="L90" i="49" s="1"/>
  <c r="V89" i="49"/>
  <c r="U89" i="49"/>
  <c r="T89" i="49"/>
  <c r="L89" i="49"/>
  <c r="K89" i="49"/>
  <c r="I89" i="49"/>
  <c r="V88" i="49"/>
  <c r="T88" i="49"/>
  <c r="L88" i="49"/>
  <c r="N88" i="49" s="1"/>
  <c r="W88" i="49" s="1"/>
  <c r="K88" i="49"/>
  <c r="U88" i="49" s="1"/>
  <c r="I88" i="49"/>
  <c r="S86" i="49"/>
  <c r="Q86" i="49"/>
  <c r="O86" i="49"/>
  <c r="L86" i="49"/>
  <c r="V85" i="49"/>
  <c r="U85" i="49"/>
  <c r="T85" i="49"/>
  <c r="K85" i="49"/>
  <c r="I85" i="49"/>
  <c r="L85" i="49" s="1"/>
  <c r="V84" i="49"/>
  <c r="U84" i="49"/>
  <c r="T84" i="49"/>
  <c r="N84" i="49"/>
  <c r="L84" i="49"/>
  <c r="K84" i="49"/>
  <c r="I84" i="49"/>
  <c r="V83" i="49"/>
  <c r="K83" i="49"/>
  <c r="U83" i="49" s="1"/>
  <c r="I83" i="49"/>
  <c r="L83" i="49" s="1"/>
  <c r="N83" i="49" s="1"/>
  <c r="V82" i="49"/>
  <c r="V86" i="49" s="1"/>
  <c r="U82" i="49"/>
  <c r="T82" i="49"/>
  <c r="N82" i="49"/>
  <c r="W82" i="49" s="1"/>
  <c r="K82" i="49"/>
  <c r="I82" i="49"/>
  <c r="L82" i="49" s="1"/>
  <c r="V81" i="49"/>
  <c r="K81" i="49"/>
  <c r="I81" i="49"/>
  <c r="L81" i="49" s="1"/>
  <c r="V80" i="49"/>
  <c r="T80" i="49"/>
  <c r="W80" i="49" s="1"/>
  <c r="K80" i="49"/>
  <c r="U80" i="49" s="1"/>
  <c r="I80" i="49"/>
  <c r="L80" i="49" s="1"/>
  <c r="N80" i="49" s="1"/>
  <c r="V79" i="49"/>
  <c r="U79" i="49"/>
  <c r="T79" i="49"/>
  <c r="K79" i="49"/>
  <c r="I79" i="49"/>
  <c r="L79" i="49" s="1"/>
  <c r="S77" i="49"/>
  <c r="Q77" i="49"/>
  <c r="O77" i="49"/>
  <c r="V76" i="49"/>
  <c r="K76" i="49"/>
  <c r="I76" i="49"/>
  <c r="L76" i="49" s="1"/>
  <c r="V75" i="49"/>
  <c r="W75" i="49" s="1"/>
  <c r="U75" i="49"/>
  <c r="L75" i="49"/>
  <c r="N75" i="49" s="1"/>
  <c r="K75" i="49"/>
  <c r="T75" i="49" s="1"/>
  <c r="I75" i="49"/>
  <c r="V74" i="49"/>
  <c r="K74" i="49"/>
  <c r="I74" i="49"/>
  <c r="L74" i="49" s="1"/>
  <c r="V73" i="49"/>
  <c r="L73" i="49"/>
  <c r="K73" i="49"/>
  <c r="T73" i="49" s="1"/>
  <c r="I73" i="49"/>
  <c r="V72" i="49"/>
  <c r="T72" i="49"/>
  <c r="L72" i="49"/>
  <c r="N72" i="49" s="1"/>
  <c r="K72" i="49"/>
  <c r="U72" i="49" s="1"/>
  <c r="I72" i="49"/>
  <c r="V71" i="49"/>
  <c r="U71" i="49"/>
  <c r="T71" i="49"/>
  <c r="K71" i="49"/>
  <c r="I71" i="49"/>
  <c r="L71" i="49" s="1"/>
  <c r="V70" i="49"/>
  <c r="K70" i="49"/>
  <c r="T70" i="49" s="1"/>
  <c r="I70" i="49"/>
  <c r="L70" i="49" s="1"/>
  <c r="S68" i="49"/>
  <c r="Q68" i="49"/>
  <c r="O68" i="49"/>
  <c r="V67" i="49"/>
  <c r="U67" i="49"/>
  <c r="T67" i="49"/>
  <c r="N67" i="49"/>
  <c r="L67" i="49"/>
  <c r="K67" i="49"/>
  <c r="I67" i="49"/>
  <c r="V66" i="49"/>
  <c r="K66" i="49"/>
  <c r="I66" i="49"/>
  <c r="L66" i="49" s="1"/>
  <c r="V65" i="49"/>
  <c r="U65" i="49"/>
  <c r="T65" i="49"/>
  <c r="L65" i="49"/>
  <c r="N65" i="49" s="1"/>
  <c r="K65" i="49"/>
  <c r="I65" i="49"/>
  <c r="V64" i="49"/>
  <c r="L64" i="49"/>
  <c r="K64" i="49"/>
  <c r="I64" i="49"/>
  <c r="V63" i="49"/>
  <c r="T63" i="49"/>
  <c r="L63" i="49"/>
  <c r="K63" i="49"/>
  <c r="U63" i="49" s="1"/>
  <c r="I63" i="49"/>
  <c r="V62" i="49"/>
  <c r="U62" i="49"/>
  <c r="T62" i="49"/>
  <c r="K62" i="49"/>
  <c r="I62" i="49"/>
  <c r="L62" i="49" s="1"/>
  <c r="V61" i="49"/>
  <c r="T61" i="49"/>
  <c r="N61" i="49"/>
  <c r="L61" i="49"/>
  <c r="K61" i="49"/>
  <c r="U61" i="49" s="1"/>
  <c r="I61" i="49"/>
  <c r="V59" i="49"/>
  <c r="S59" i="49"/>
  <c r="Q59" i="49"/>
  <c r="O59" i="49"/>
  <c r="V58" i="49"/>
  <c r="K58" i="49"/>
  <c r="I58" i="49"/>
  <c r="L58" i="49" s="1"/>
  <c r="V57" i="49"/>
  <c r="U57" i="49"/>
  <c r="T57" i="49"/>
  <c r="N57" i="49"/>
  <c r="W57" i="49" s="1"/>
  <c r="L57" i="49"/>
  <c r="K57" i="49"/>
  <c r="I57" i="49"/>
  <c r="V56" i="49"/>
  <c r="K56" i="49"/>
  <c r="I56" i="49"/>
  <c r="L56" i="49" s="1"/>
  <c r="V55" i="49"/>
  <c r="N55" i="49"/>
  <c r="K55" i="49"/>
  <c r="I55" i="49"/>
  <c r="L55" i="49" s="1"/>
  <c r="V54" i="49"/>
  <c r="U54" i="49"/>
  <c r="T54" i="49"/>
  <c r="L54" i="49"/>
  <c r="K54" i="49"/>
  <c r="I54" i="49"/>
  <c r="V53" i="49"/>
  <c r="K53" i="49"/>
  <c r="U53" i="49" s="1"/>
  <c r="I53" i="49"/>
  <c r="L53" i="49" s="1"/>
  <c r="V52" i="49"/>
  <c r="N52" i="49"/>
  <c r="K52" i="49"/>
  <c r="I52" i="49"/>
  <c r="L52" i="49" s="1"/>
  <c r="S50" i="49"/>
  <c r="Q50" i="49"/>
  <c r="O50" i="49"/>
  <c r="V49" i="49"/>
  <c r="U49" i="49"/>
  <c r="T49" i="49"/>
  <c r="L49" i="49"/>
  <c r="K49" i="49"/>
  <c r="I49" i="49"/>
  <c r="V48" i="49"/>
  <c r="K48" i="49"/>
  <c r="I48" i="49"/>
  <c r="L48" i="49" s="1"/>
  <c r="V47" i="49"/>
  <c r="W47" i="49" s="1"/>
  <c r="U47" i="49"/>
  <c r="T47" i="49"/>
  <c r="N47" i="49"/>
  <c r="K47" i="49"/>
  <c r="I47" i="49"/>
  <c r="L47" i="49" s="1"/>
  <c r="V46" i="49"/>
  <c r="T46" i="49"/>
  <c r="K46" i="49"/>
  <c r="U46" i="49" s="1"/>
  <c r="I46" i="49"/>
  <c r="L46" i="49" s="1"/>
  <c r="V45" i="49"/>
  <c r="T45" i="49"/>
  <c r="K45" i="49"/>
  <c r="U45" i="49" s="1"/>
  <c r="I45" i="49"/>
  <c r="L45" i="49" s="1"/>
  <c r="V44" i="49"/>
  <c r="V50" i="49" s="1"/>
  <c r="U44" i="49"/>
  <c r="T44" i="49"/>
  <c r="N44" i="49"/>
  <c r="K44" i="49"/>
  <c r="I44" i="49"/>
  <c r="L44" i="49" s="1"/>
  <c r="V43" i="49"/>
  <c r="K43" i="49"/>
  <c r="U43" i="49" s="1"/>
  <c r="I43" i="49"/>
  <c r="L43" i="49" s="1"/>
  <c r="S41" i="49"/>
  <c r="Q41" i="49"/>
  <c r="O41" i="49"/>
  <c r="V40" i="49"/>
  <c r="L40" i="49"/>
  <c r="N40" i="49" s="1"/>
  <c r="K40" i="49"/>
  <c r="I40" i="49"/>
  <c r="V39" i="49"/>
  <c r="U39" i="49"/>
  <c r="T39" i="49"/>
  <c r="K39" i="49"/>
  <c r="I39" i="49"/>
  <c r="L39" i="49" s="1"/>
  <c r="N39" i="49" s="1"/>
  <c r="V38" i="49"/>
  <c r="L38" i="49"/>
  <c r="N38" i="49" s="1"/>
  <c r="K38" i="49"/>
  <c r="T38" i="49" s="1"/>
  <c r="I38" i="49"/>
  <c r="V37" i="49"/>
  <c r="U37" i="49"/>
  <c r="L37" i="49"/>
  <c r="N37" i="49" s="1"/>
  <c r="K37" i="49"/>
  <c r="T37" i="49" s="1"/>
  <c r="W37" i="49" s="1"/>
  <c r="I37" i="49"/>
  <c r="V36" i="49"/>
  <c r="W36" i="49" s="1"/>
  <c r="U36" i="49"/>
  <c r="T36" i="49"/>
  <c r="N36" i="49"/>
  <c r="K36" i="49"/>
  <c r="I36" i="49"/>
  <c r="L36" i="49" s="1"/>
  <c r="V35" i="49"/>
  <c r="K35" i="49"/>
  <c r="I35" i="49"/>
  <c r="L35" i="49" s="1"/>
  <c r="V34" i="49"/>
  <c r="U34" i="49"/>
  <c r="L34" i="49"/>
  <c r="N34" i="49" s="1"/>
  <c r="K34" i="49"/>
  <c r="T34" i="49" s="1"/>
  <c r="I34" i="49"/>
  <c r="S32" i="49"/>
  <c r="Q32" i="49"/>
  <c r="O32" i="49"/>
  <c r="V31" i="49"/>
  <c r="T31" i="49"/>
  <c r="K31" i="49"/>
  <c r="U31" i="49" s="1"/>
  <c r="I31" i="49"/>
  <c r="L31" i="49" s="1"/>
  <c r="V30" i="49"/>
  <c r="U30" i="49"/>
  <c r="T30" i="49"/>
  <c r="L30" i="49"/>
  <c r="K30" i="49"/>
  <c r="I30" i="49"/>
  <c r="V29" i="49"/>
  <c r="L29" i="49"/>
  <c r="K29" i="49"/>
  <c r="I29" i="49"/>
  <c r="V28" i="49"/>
  <c r="T28" i="49"/>
  <c r="N28" i="49"/>
  <c r="K28" i="49"/>
  <c r="U28" i="49" s="1"/>
  <c r="I28" i="49"/>
  <c r="L28" i="49" s="1"/>
  <c r="V27" i="49"/>
  <c r="U27" i="49"/>
  <c r="T27" i="49"/>
  <c r="K27" i="49"/>
  <c r="I27" i="49"/>
  <c r="L27" i="49" s="1"/>
  <c r="V26" i="49"/>
  <c r="W26" i="49" s="1"/>
  <c r="U26" i="49"/>
  <c r="T26" i="49"/>
  <c r="N26" i="49"/>
  <c r="L26" i="49"/>
  <c r="K26" i="49"/>
  <c r="I26" i="49"/>
  <c r="V25" i="49"/>
  <c r="K25" i="49"/>
  <c r="U25" i="49" s="1"/>
  <c r="I25" i="49"/>
  <c r="L25" i="49" s="1"/>
  <c r="S23" i="49"/>
  <c r="Q23" i="49"/>
  <c r="O23" i="49"/>
  <c r="V22" i="49"/>
  <c r="U22" i="49"/>
  <c r="T22" i="49"/>
  <c r="L22" i="49"/>
  <c r="N22" i="49" s="1"/>
  <c r="W22" i="49" s="1"/>
  <c r="K22" i="49"/>
  <c r="I22" i="49"/>
  <c r="V21" i="49"/>
  <c r="T21" i="49"/>
  <c r="K21" i="49"/>
  <c r="U21" i="49" s="1"/>
  <c r="I21" i="49"/>
  <c r="L21" i="49" s="1"/>
  <c r="V20" i="49"/>
  <c r="N20" i="49"/>
  <c r="K20" i="49"/>
  <c r="I20" i="49"/>
  <c r="L20" i="49" s="1"/>
  <c r="V19" i="49"/>
  <c r="U19" i="49"/>
  <c r="T19" i="49"/>
  <c r="L19" i="49"/>
  <c r="K19" i="49"/>
  <c r="I19" i="49"/>
  <c r="V18" i="49"/>
  <c r="K18" i="49"/>
  <c r="I18" i="49"/>
  <c r="L18" i="49" s="1"/>
  <c r="V17" i="49"/>
  <c r="V23" i="49" s="1"/>
  <c r="N17" i="49"/>
  <c r="K17" i="49"/>
  <c r="I17" i="49"/>
  <c r="L17" i="49" s="1"/>
  <c r="V16" i="49"/>
  <c r="U16" i="49"/>
  <c r="T16" i="49"/>
  <c r="L16" i="49"/>
  <c r="K16" i="49"/>
  <c r="I16" i="49"/>
  <c r="B8" i="49"/>
  <c r="B5" i="49"/>
  <c r="S464" i="48"/>
  <c r="Q464" i="48"/>
  <c r="O464" i="48"/>
  <c r="V463" i="48"/>
  <c r="U463" i="48"/>
  <c r="T463" i="48"/>
  <c r="L463" i="48"/>
  <c r="N463" i="48" s="1"/>
  <c r="W463" i="48" s="1"/>
  <c r="K463" i="48"/>
  <c r="I463" i="48"/>
  <c r="V462" i="48"/>
  <c r="U462" i="48"/>
  <c r="T462" i="48"/>
  <c r="K462" i="48"/>
  <c r="I462" i="48"/>
  <c r="L462" i="48" s="1"/>
  <c r="V461" i="48"/>
  <c r="K461" i="48"/>
  <c r="I461" i="48"/>
  <c r="L461" i="48" s="1"/>
  <c r="V460" i="48"/>
  <c r="V464" i="48" s="1"/>
  <c r="U460" i="48"/>
  <c r="T460" i="48"/>
  <c r="L460" i="48"/>
  <c r="K460" i="48"/>
  <c r="I460" i="48"/>
  <c r="V459" i="48"/>
  <c r="U459" i="48"/>
  <c r="L459" i="48"/>
  <c r="K459" i="48"/>
  <c r="T459" i="48" s="1"/>
  <c r="I459" i="48"/>
  <c r="V458" i="48"/>
  <c r="K458" i="48"/>
  <c r="I458" i="48"/>
  <c r="L458" i="48" s="1"/>
  <c r="N458" i="48" s="1"/>
  <c r="V457" i="48"/>
  <c r="U457" i="48"/>
  <c r="T457" i="48"/>
  <c r="L457" i="48"/>
  <c r="K457" i="48"/>
  <c r="I457" i="48"/>
  <c r="S455" i="48"/>
  <c r="Q455" i="48"/>
  <c r="O455" i="48"/>
  <c r="V454" i="48"/>
  <c r="K454" i="48"/>
  <c r="I454" i="48"/>
  <c r="L454" i="48" s="1"/>
  <c r="N454" i="48" s="1"/>
  <c r="V453" i="48"/>
  <c r="U453" i="48"/>
  <c r="T453" i="48"/>
  <c r="N453" i="48"/>
  <c r="K453" i="48"/>
  <c r="I453" i="48"/>
  <c r="L453" i="48" s="1"/>
  <c r="V452" i="48"/>
  <c r="U452" i="48"/>
  <c r="L452" i="48"/>
  <c r="K452" i="48"/>
  <c r="T452" i="48" s="1"/>
  <c r="I452" i="48"/>
  <c r="V451" i="48"/>
  <c r="U451" i="48"/>
  <c r="K451" i="48"/>
  <c r="T451" i="48" s="1"/>
  <c r="I451" i="48"/>
  <c r="L451" i="48" s="1"/>
  <c r="V450" i="48"/>
  <c r="K450" i="48"/>
  <c r="U450" i="48" s="1"/>
  <c r="I450" i="48"/>
  <c r="L450" i="48" s="1"/>
  <c r="N450" i="48" s="1"/>
  <c r="V449" i="48"/>
  <c r="K449" i="48"/>
  <c r="I449" i="48"/>
  <c r="L449" i="48" s="1"/>
  <c r="V448" i="48"/>
  <c r="L448" i="48"/>
  <c r="N448" i="48" s="1"/>
  <c r="K448" i="48"/>
  <c r="U448" i="48" s="1"/>
  <c r="I448" i="48"/>
  <c r="S446" i="48"/>
  <c r="Q446" i="48"/>
  <c r="O446" i="48"/>
  <c r="V445" i="48"/>
  <c r="K445" i="48"/>
  <c r="I445" i="48"/>
  <c r="L445" i="48" s="1"/>
  <c r="V444" i="48"/>
  <c r="U444" i="48"/>
  <c r="K444" i="48"/>
  <c r="T444" i="48" s="1"/>
  <c r="I444" i="48"/>
  <c r="L444" i="48" s="1"/>
  <c r="V443" i="48"/>
  <c r="L443" i="48"/>
  <c r="N443" i="48" s="1"/>
  <c r="K443" i="48"/>
  <c r="I443" i="48"/>
  <c r="V442" i="48"/>
  <c r="U442" i="48"/>
  <c r="T442" i="48"/>
  <c r="N442" i="48"/>
  <c r="W442" i="48" s="1"/>
  <c r="K442" i="48"/>
  <c r="I442" i="48"/>
  <c r="L442" i="48" s="1"/>
  <c r="V441" i="48"/>
  <c r="K441" i="48"/>
  <c r="I441" i="48"/>
  <c r="L441" i="48" s="1"/>
  <c r="V440" i="48"/>
  <c r="U440" i="48"/>
  <c r="T440" i="48"/>
  <c r="W440" i="48" s="1"/>
  <c r="L440" i="48"/>
  <c r="N440" i="48" s="1"/>
  <c r="K440" i="48"/>
  <c r="I440" i="48"/>
  <c r="V439" i="48"/>
  <c r="K439" i="48"/>
  <c r="I439" i="48"/>
  <c r="L439" i="48" s="1"/>
  <c r="S437" i="48"/>
  <c r="Q437" i="48"/>
  <c r="O437" i="48"/>
  <c r="V436" i="48"/>
  <c r="U436" i="48"/>
  <c r="T436" i="48"/>
  <c r="K436" i="48"/>
  <c r="I436" i="48"/>
  <c r="L436" i="48" s="1"/>
  <c r="V435" i="48"/>
  <c r="U435" i="48"/>
  <c r="T435" i="48"/>
  <c r="L435" i="48"/>
  <c r="K435" i="48"/>
  <c r="I435" i="48"/>
  <c r="V434" i="48"/>
  <c r="N434" i="48"/>
  <c r="L434" i="48"/>
  <c r="K434" i="48"/>
  <c r="I434" i="48"/>
  <c r="V433" i="48"/>
  <c r="U433" i="48"/>
  <c r="T433" i="48"/>
  <c r="N433" i="48"/>
  <c r="L433" i="48"/>
  <c r="K433" i="48"/>
  <c r="I433" i="48"/>
  <c r="V432" i="48"/>
  <c r="L432" i="48"/>
  <c r="N432" i="48" s="1"/>
  <c r="K432" i="48"/>
  <c r="U432" i="48" s="1"/>
  <c r="I432" i="48"/>
  <c r="V431" i="48"/>
  <c r="V437" i="48" s="1"/>
  <c r="L431" i="48"/>
  <c r="K431" i="48"/>
  <c r="I431" i="48"/>
  <c r="V430" i="48"/>
  <c r="U430" i="48"/>
  <c r="T430" i="48"/>
  <c r="K430" i="48"/>
  <c r="I430" i="48"/>
  <c r="L430" i="48" s="1"/>
  <c r="S428" i="48"/>
  <c r="Q428" i="48"/>
  <c r="O428" i="48"/>
  <c r="V427" i="48"/>
  <c r="K427" i="48"/>
  <c r="I427" i="48"/>
  <c r="L427" i="48" s="1"/>
  <c r="V426" i="48"/>
  <c r="T426" i="48"/>
  <c r="N426" i="48"/>
  <c r="W426" i="48" s="1"/>
  <c r="K426" i="48"/>
  <c r="U426" i="48" s="1"/>
  <c r="I426" i="48"/>
  <c r="L426" i="48" s="1"/>
  <c r="V425" i="48"/>
  <c r="U425" i="48"/>
  <c r="T425" i="48"/>
  <c r="L425" i="48"/>
  <c r="K425" i="48"/>
  <c r="I425" i="48"/>
  <c r="V424" i="48"/>
  <c r="U424" i="48"/>
  <c r="T424" i="48"/>
  <c r="K424" i="48"/>
  <c r="I424" i="48"/>
  <c r="L424" i="48" s="1"/>
  <c r="V423" i="48"/>
  <c r="V428" i="48" s="1"/>
  <c r="N423" i="48"/>
  <c r="K423" i="48"/>
  <c r="U423" i="48" s="1"/>
  <c r="I423" i="48"/>
  <c r="L423" i="48" s="1"/>
  <c r="V422" i="48"/>
  <c r="U422" i="48"/>
  <c r="T422" i="48"/>
  <c r="K422" i="48"/>
  <c r="I422" i="48"/>
  <c r="L422" i="48" s="1"/>
  <c r="V421" i="48"/>
  <c r="U421" i="48"/>
  <c r="L421" i="48"/>
  <c r="K421" i="48"/>
  <c r="T421" i="48" s="1"/>
  <c r="I421" i="48"/>
  <c r="S419" i="48"/>
  <c r="Q419" i="48"/>
  <c r="O419" i="48"/>
  <c r="V418" i="48"/>
  <c r="U418" i="48"/>
  <c r="T418" i="48"/>
  <c r="K418" i="48"/>
  <c r="I418" i="48"/>
  <c r="L418" i="48" s="1"/>
  <c r="V417" i="48"/>
  <c r="U417" i="48"/>
  <c r="T417" i="48"/>
  <c r="K417" i="48"/>
  <c r="I417" i="48"/>
  <c r="L417" i="48" s="1"/>
  <c r="V416" i="48"/>
  <c r="T416" i="48"/>
  <c r="L416" i="48"/>
  <c r="N416" i="48" s="1"/>
  <c r="K416" i="48"/>
  <c r="U416" i="48" s="1"/>
  <c r="I416" i="48"/>
  <c r="V415" i="48"/>
  <c r="K415" i="48"/>
  <c r="I415" i="48"/>
  <c r="L415" i="48" s="1"/>
  <c r="V414" i="48"/>
  <c r="U414" i="48"/>
  <c r="T414" i="48"/>
  <c r="K414" i="48"/>
  <c r="I414" i="48"/>
  <c r="L414" i="48" s="1"/>
  <c r="N414" i="48" s="1"/>
  <c r="V413" i="48"/>
  <c r="U413" i="48"/>
  <c r="T413" i="48"/>
  <c r="K413" i="48"/>
  <c r="I413" i="48"/>
  <c r="L413" i="48" s="1"/>
  <c r="V412" i="48"/>
  <c r="V419" i="48" s="1"/>
  <c r="N412" i="48"/>
  <c r="K412" i="48"/>
  <c r="U412" i="48" s="1"/>
  <c r="I412" i="48"/>
  <c r="L412" i="48" s="1"/>
  <c r="S410" i="48"/>
  <c r="Q410" i="48"/>
  <c r="O410" i="48"/>
  <c r="V409" i="48"/>
  <c r="U409" i="48"/>
  <c r="K409" i="48"/>
  <c r="T409" i="48" s="1"/>
  <c r="I409" i="48"/>
  <c r="L409" i="48" s="1"/>
  <c r="V408" i="48"/>
  <c r="T408" i="48"/>
  <c r="L408" i="48"/>
  <c r="N408" i="48" s="1"/>
  <c r="K408" i="48"/>
  <c r="U408" i="48" s="1"/>
  <c r="W408" i="48" s="1"/>
  <c r="I408" i="48"/>
  <c r="V407" i="48"/>
  <c r="U407" i="48"/>
  <c r="T407" i="48"/>
  <c r="N407" i="48"/>
  <c r="L407" i="48"/>
  <c r="K407" i="48"/>
  <c r="I407" i="48"/>
  <c r="V406" i="48"/>
  <c r="U406" i="48"/>
  <c r="N406" i="48"/>
  <c r="K406" i="48"/>
  <c r="T406" i="48" s="1"/>
  <c r="I406" i="48"/>
  <c r="L406" i="48" s="1"/>
  <c r="V405" i="48"/>
  <c r="L405" i="48"/>
  <c r="N405" i="48" s="1"/>
  <c r="K405" i="48"/>
  <c r="I405" i="48"/>
  <c r="V404" i="48"/>
  <c r="W404" i="48" s="1"/>
  <c r="U404" i="48"/>
  <c r="K404" i="48"/>
  <c r="T404" i="48" s="1"/>
  <c r="I404" i="48"/>
  <c r="L404" i="48" s="1"/>
  <c r="N404" i="48" s="1"/>
  <c r="V403" i="48"/>
  <c r="K403" i="48"/>
  <c r="I403" i="48"/>
  <c r="L403" i="48" s="1"/>
  <c r="V401" i="48"/>
  <c r="S401" i="48"/>
  <c r="Q401" i="48"/>
  <c r="O401" i="48"/>
  <c r="V400" i="48"/>
  <c r="L400" i="48"/>
  <c r="N400" i="48" s="1"/>
  <c r="K400" i="48"/>
  <c r="I400" i="48"/>
  <c r="V399" i="48"/>
  <c r="L399" i="48"/>
  <c r="N399" i="48" s="1"/>
  <c r="K399" i="48"/>
  <c r="U399" i="48" s="1"/>
  <c r="I399" i="48"/>
  <c r="V398" i="48"/>
  <c r="U398" i="48"/>
  <c r="T398" i="48"/>
  <c r="K398" i="48"/>
  <c r="I398" i="48"/>
  <c r="L398" i="48" s="1"/>
  <c r="V397" i="48"/>
  <c r="N397" i="48"/>
  <c r="L397" i="48"/>
  <c r="K397" i="48"/>
  <c r="I397" i="48"/>
  <c r="V396" i="48"/>
  <c r="K396" i="48"/>
  <c r="I396" i="48"/>
  <c r="L396" i="48" s="1"/>
  <c r="V395" i="48"/>
  <c r="U395" i="48"/>
  <c r="T395" i="48"/>
  <c r="K395" i="48"/>
  <c r="I395" i="48"/>
  <c r="L395" i="48" s="1"/>
  <c r="V394" i="48"/>
  <c r="U394" i="48"/>
  <c r="T394" i="48"/>
  <c r="N394" i="48"/>
  <c r="L394" i="48"/>
  <c r="K394" i="48"/>
  <c r="I394" i="48"/>
  <c r="S392" i="48"/>
  <c r="Q392" i="48"/>
  <c r="O392" i="48"/>
  <c r="V391" i="48"/>
  <c r="N391" i="48"/>
  <c r="K391" i="48"/>
  <c r="U391" i="48" s="1"/>
  <c r="I391" i="48"/>
  <c r="L391" i="48" s="1"/>
  <c r="V390" i="48"/>
  <c r="U390" i="48"/>
  <c r="T390" i="48"/>
  <c r="N390" i="48"/>
  <c r="L390" i="48"/>
  <c r="K390" i="48"/>
  <c r="I390" i="48"/>
  <c r="V389" i="48"/>
  <c r="N389" i="48"/>
  <c r="L389" i="48"/>
  <c r="K389" i="48"/>
  <c r="I389" i="48"/>
  <c r="W388" i="48"/>
  <c r="V388" i="48"/>
  <c r="T388" i="48"/>
  <c r="N388" i="48"/>
  <c r="K388" i="48"/>
  <c r="U388" i="48" s="1"/>
  <c r="I388" i="48"/>
  <c r="L388" i="48" s="1"/>
  <c r="V387" i="48"/>
  <c r="U387" i="48"/>
  <c r="T387" i="48"/>
  <c r="K387" i="48"/>
  <c r="I387" i="48"/>
  <c r="L387" i="48" s="1"/>
  <c r="W386" i="48"/>
  <c r="V386" i="48"/>
  <c r="U386" i="48"/>
  <c r="T386" i="48"/>
  <c r="K386" i="48"/>
  <c r="I386" i="48"/>
  <c r="L386" i="48" s="1"/>
  <c r="N386" i="48" s="1"/>
  <c r="V385" i="48"/>
  <c r="N385" i="48"/>
  <c r="K385" i="48"/>
  <c r="U385" i="48" s="1"/>
  <c r="I385" i="48"/>
  <c r="L385" i="48" s="1"/>
  <c r="V383" i="48"/>
  <c r="S383" i="48"/>
  <c r="Q383" i="48"/>
  <c r="O383" i="48"/>
  <c r="V382" i="48"/>
  <c r="U382" i="48"/>
  <c r="T382" i="48"/>
  <c r="N382" i="48"/>
  <c r="L382" i="48"/>
  <c r="K382" i="48"/>
  <c r="I382" i="48"/>
  <c r="V381" i="48"/>
  <c r="L381" i="48"/>
  <c r="N381" i="48" s="1"/>
  <c r="K381" i="48"/>
  <c r="T381" i="48" s="1"/>
  <c r="I381" i="48"/>
  <c r="V380" i="48"/>
  <c r="T380" i="48"/>
  <c r="K380" i="48"/>
  <c r="U380" i="48" s="1"/>
  <c r="W380" i="48" s="1"/>
  <c r="I380" i="48"/>
  <c r="L380" i="48" s="1"/>
  <c r="N380" i="48" s="1"/>
  <c r="V379" i="48"/>
  <c r="L379" i="48"/>
  <c r="K379" i="48"/>
  <c r="U379" i="48" s="1"/>
  <c r="I379" i="48"/>
  <c r="W378" i="48"/>
  <c r="V378" i="48"/>
  <c r="T378" i="48"/>
  <c r="L378" i="48"/>
  <c r="N378" i="48" s="1"/>
  <c r="K378" i="48"/>
  <c r="U378" i="48" s="1"/>
  <c r="I378" i="48"/>
  <c r="V377" i="48"/>
  <c r="T377" i="48"/>
  <c r="K377" i="48"/>
  <c r="U377" i="48" s="1"/>
  <c r="I377" i="48"/>
  <c r="L377" i="48" s="1"/>
  <c r="V376" i="48"/>
  <c r="U376" i="48"/>
  <c r="T376" i="48"/>
  <c r="N376" i="48"/>
  <c r="K376" i="48"/>
  <c r="I376" i="48"/>
  <c r="L376" i="48" s="1"/>
  <c r="S374" i="48"/>
  <c r="Q374" i="48"/>
  <c r="O374" i="48"/>
  <c r="V373" i="48"/>
  <c r="U373" i="48"/>
  <c r="T373" i="48"/>
  <c r="W373" i="48" s="1"/>
  <c r="L373" i="48"/>
  <c r="N373" i="48" s="1"/>
  <c r="K373" i="48"/>
  <c r="I373" i="48"/>
  <c r="V372" i="48"/>
  <c r="U372" i="48"/>
  <c r="T372" i="48"/>
  <c r="K372" i="48"/>
  <c r="I372" i="48"/>
  <c r="L372" i="48" s="1"/>
  <c r="V371" i="48"/>
  <c r="L371" i="48"/>
  <c r="K371" i="48"/>
  <c r="T371" i="48" s="1"/>
  <c r="I371" i="48"/>
  <c r="V370" i="48"/>
  <c r="L370" i="48"/>
  <c r="N370" i="48" s="1"/>
  <c r="K370" i="48"/>
  <c r="I370" i="48"/>
  <c r="V369" i="48"/>
  <c r="T369" i="48"/>
  <c r="K369" i="48"/>
  <c r="U369" i="48" s="1"/>
  <c r="I369" i="48"/>
  <c r="L369" i="48" s="1"/>
  <c r="V368" i="48"/>
  <c r="L368" i="48"/>
  <c r="K368" i="48"/>
  <c r="I368" i="48"/>
  <c r="V367" i="48"/>
  <c r="L367" i="48"/>
  <c r="N367" i="48" s="1"/>
  <c r="K367" i="48"/>
  <c r="T367" i="48" s="1"/>
  <c r="I367" i="48"/>
  <c r="V365" i="48"/>
  <c r="S365" i="48"/>
  <c r="Q365" i="48"/>
  <c r="O365" i="48"/>
  <c r="V364" i="48"/>
  <c r="N364" i="48"/>
  <c r="K364" i="48"/>
  <c r="U364" i="48" s="1"/>
  <c r="I364" i="48"/>
  <c r="L364" i="48" s="1"/>
  <c r="V363" i="48"/>
  <c r="U363" i="48"/>
  <c r="W363" i="48" s="1"/>
  <c r="T363" i="48"/>
  <c r="N363" i="48"/>
  <c r="K363" i="48"/>
  <c r="I363" i="48"/>
  <c r="L363" i="48" s="1"/>
  <c r="V362" i="48"/>
  <c r="L362" i="48"/>
  <c r="K362" i="48"/>
  <c r="I362" i="48"/>
  <c r="V361" i="48"/>
  <c r="T361" i="48"/>
  <c r="N361" i="48"/>
  <c r="W361" i="48" s="1"/>
  <c r="K361" i="48"/>
  <c r="U361" i="48" s="1"/>
  <c r="I361" i="48"/>
  <c r="L361" i="48" s="1"/>
  <c r="V360" i="48"/>
  <c r="U360" i="48"/>
  <c r="T360" i="48"/>
  <c r="L360" i="48"/>
  <c r="K360" i="48"/>
  <c r="I360" i="48"/>
  <c r="V359" i="48"/>
  <c r="L359" i="48"/>
  <c r="N359" i="48" s="1"/>
  <c r="K359" i="48"/>
  <c r="U359" i="48" s="1"/>
  <c r="I359" i="48"/>
  <c r="V358" i="48"/>
  <c r="L358" i="48"/>
  <c r="K358" i="48"/>
  <c r="I358" i="48"/>
  <c r="S356" i="48"/>
  <c r="Q356" i="48"/>
  <c r="O356" i="48"/>
  <c r="V355" i="48"/>
  <c r="U355" i="48"/>
  <c r="T355" i="48"/>
  <c r="K355" i="48"/>
  <c r="I355" i="48"/>
  <c r="L355" i="48" s="1"/>
  <c r="V354" i="48"/>
  <c r="U354" i="48"/>
  <c r="L354" i="48"/>
  <c r="K354" i="48"/>
  <c r="T354" i="48" s="1"/>
  <c r="I354" i="48"/>
  <c r="V353" i="48"/>
  <c r="K353" i="48"/>
  <c r="U353" i="48" s="1"/>
  <c r="I353" i="48"/>
  <c r="L353" i="48" s="1"/>
  <c r="N353" i="48" s="1"/>
  <c r="V352" i="48"/>
  <c r="U352" i="48"/>
  <c r="T352" i="48"/>
  <c r="N352" i="48"/>
  <c r="K352" i="48"/>
  <c r="I352" i="48"/>
  <c r="L352" i="48" s="1"/>
  <c r="W351" i="48"/>
  <c r="V351" i="48"/>
  <c r="T351" i="48"/>
  <c r="K351" i="48"/>
  <c r="U351" i="48" s="1"/>
  <c r="I351" i="48"/>
  <c r="L351" i="48" s="1"/>
  <c r="N351" i="48" s="1"/>
  <c r="V350" i="48"/>
  <c r="K350" i="48"/>
  <c r="I350" i="48"/>
  <c r="L350" i="48" s="1"/>
  <c r="V349" i="48"/>
  <c r="V356" i="48" s="1"/>
  <c r="U349" i="48"/>
  <c r="T349" i="48"/>
  <c r="L349" i="48"/>
  <c r="K349" i="48"/>
  <c r="I349" i="48"/>
  <c r="S347" i="48"/>
  <c r="Q347" i="48"/>
  <c r="O347" i="48"/>
  <c r="V346" i="48"/>
  <c r="U346" i="48"/>
  <c r="K346" i="48"/>
  <c r="T346" i="48" s="1"/>
  <c r="I346" i="48"/>
  <c r="L346" i="48" s="1"/>
  <c r="V345" i="48"/>
  <c r="U345" i="48"/>
  <c r="W345" i="48" s="1"/>
  <c r="T345" i="48"/>
  <c r="K345" i="48"/>
  <c r="I345" i="48"/>
  <c r="L345" i="48" s="1"/>
  <c r="N345" i="48" s="1"/>
  <c r="V344" i="48"/>
  <c r="L344" i="48"/>
  <c r="K344" i="48"/>
  <c r="I344" i="48"/>
  <c r="W343" i="48"/>
  <c r="V343" i="48"/>
  <c r="T343" i="48"/>
  <c r="L343" i="48"/>
  <c r="N343" i="48" s="1"/>
  <c r="K343" i="48"/>
  <c r="U343" i="48" s="1"/>
  <c r="I343" i="48"/>
  <c r="V342" i="48"/>
  <c r="U342" i="48"/>
  <c r="T342" i="48"/>
  <c r="N342" i="48"/>
  <c r="K342" i="48"/>
  <c r="I342" i="48"/>
  <c r="L342" i="48" s="1"/>
  <c r="V341" i="48"/>
  <c r="U341" i="48"/>
  <c r="K341" i="48"/>
  <c r="T341" i="48" s="1"/>
  <c r="I341" i="48"/>
  <c r="L341" i="48" s="1"/>
  <c r="V340" i="48"/>
  <c r="V347" i="48" s="1"/>
  <c r="U340" i="48"/>
  <c r="T340" i="48"/>
  <c r="K340" i="48"/>
  <c r="I340" i="48"/>
  <c r="L340" i="48" s="1"/>
  <c r="S338" i="48"/>
  <c r="Q338" i="48"/>
  <c r="O338" i="48"/>
  <c r="V337" i="48"/>
  <c r="U337" i="48"/>
  <c r="T337" i="48"/>
  <c r="L337" i="48"/>
  <c r="K337" i="48"/>
  <c r="I337" i="48"/>
  <c r="V336" i="48"/>
  <c r="N336" i="48"/>
  <c r="L336" i="48"/>
  <c r="K336" i="48"/>
  <c r="I336" i="48"/>
  <c r="V335" i="48"/>
  <c r="U335" i="48"/>
  <c r="W335" i="48" s="1"/>
  <c r="N335" i="48"/>
  <c r="L335" i="48"/>
  <c r="K335" i="48"/>
  <c r="T335" i="48" s="1"/>
  <c r="I335" i="48"/>
  <c r="V334" i="48"/>
  <c r="N334" i="48"/>
  <c r="L334" i="48"/>
  <c r="K334" i="48"/>
  <c r="I334" i="48"/>
  <c r="V333" i="48"/>
  <c r="K333" i="48"/>
  <c r="T333" i="48" s="1"/>
  <c r="I333" i="48"/>
  <c r="L333" i="48" s="1"/>
  <c r="N333" i="48" s="1"/>
  <c r="V332" i="48"/>
  <c r="T332" i="48"/>
  <c r="L332" i="48"/>
  <c r="K332" i="48"/>
  <c r="U332" i="48" s="1"/>
  <c r="I332" i="48"/>
  <c r="V331" i="48"/>
  <c r="K331" i="48"/>
  <c r="I331" i="48"/>
  <c r="L331" i="48" s="1"/>
  <c r="S329" i="48"/>
  <c r="Q329" i="48"/>
  <c r="O329" i="48"/>
  <c r="V328" i="48"/>
  <c r="U328" i="48"/>
  <c r="T328" i="48"/>
  <c r="K328" i="48"/>
  <c r="I328" i="48"/>
  <c r="L328" i="48" s="1"/>
  <c r="V327" i="48"/>
  <c r="W327" i="48" s="1"/>
  <c r="U327" i="48"/>
  <c r="T327" i="48"/>
  <c r="K327" i="48"/>
  <c r="I327" i="48"/>
  <c r="L327" i="48" s="1"/>
  <c r="N327" i="48" s="1"/>
  <c r="V326" i="48"/>
  <c r="K326" i="48"/>
  <c r="I326" i="48"/>
  <c r="L326" i="48" s="1"/>
  <c r="W325" i="48"/>
  <c r="V325" i="48"/>
  <c r="U325" i="48"/>
  <c r="T325" i="48"/>
  <c r="K325" i="48"/>
  <c r="I325" i="48"/>
  <c r="L325" i="48" s="1"/>
  <c r="N325" i="48" s="1"/>
  <c r="V324" i="48"/>
  <c r="U324" i="48"/>
  <c r="T324" i="48"/>
  <c r="K324" i="48"/>
  <c r="I324" i="48"/>
  <c r="L324" i="48" s="1"/>
  <c r="V323" i="48"/>
  <c r="K323" i="48"/>
  <c r="U323" i="48" s="1"/>
  <c r="I323" i="48"/>
  <c r="L323" i="48" s="1"/>
  <c r="N323" i="48" s="1"/>
  <c r="V322" i="48"/>
  <c r="W322" i="48" s="1"/>
  <c r="U322" i="48"/>
  <c r="T322" i="48"/>
  <c r="N322" i="48"/>
  <c r="L322" i="48"/>
  <c r="K322" i="48"/>
  <c r="I322" i="48"/>
  <c r="S320" i="48"/>
  <c r="Q320" i="48"/>
  <c r="O320" i="48"/>
  <c r="V319" i="48"/>
  <c r="K319" i="48"/>
  <c r="I319" i="48"/>
  <c r="L319" i="48" s="1"/>
  <c r="N319" i="48" s="1"/>
  <c r="V318" i="48"/>
  <c r="U318" i="48"/>
  <c r="T318" i="48"/>
  <c r="N318" i="48"/>
  <c r="W318" i="48" s="1"/>
  <c r="K318" i="48"/>
  <c r="I318" i="48"/>
  <c r="L318" i="48" s="1"/>
  <c r="V317" i="48"/>
  <c r="U317" i="48"/>
  <c r="T317" i="48"/>
  <c r="K317" i="48"/>
  <c r="I317" i="48"/>
  <c r="L317" i="48" s="1"/>
  <c r="V316" i="48"/>
  <c r="L316" i="48"/>
  <c r="N316" i="48" s="1"/>
  <c r="K316" i="48"/>
  <c r="U316" i="48" s="1"/>
  <c r="I316" i="48"/>
  <c r="W315" i="48"/>
  <c r="V315" i="48"/>
  <c r="V320" i="48" s="1"/>
  <c r="T315" i="48"/>
  <c r="N315" i="48"/>
  <c r="K315" i="48"/>
  <c r="U315" i="48" s="1"/>
  <c r="I315" i="48"/>
  <c r="L315" i="48" s="1"/>
  <c r="V314" i="48"/>
  <c r="K314" i="48"/>
  <c r="I314" i="48"/>
  <c r="L314" i="48" s="1"/>
  <c r="N314" i="48" s="1"/>
  <c r="V313" i="48"/>
  <c r="U313" i="48"/>
  <c r="L313" i="48"/>
  <c r="N313" i="48" s="1"/>
  <c r="K313" i="48"/>
  <c r="T313" i="48" s="1"/>
  <c r="I313" i="48"/>
  <c r="S311" i="48"/>
  <c r="Q311" i="48"/>
  <c r="O311" i="48"/>
  <c r="V310" i="48"/>
  <c r="K310" i="48"/>
  <c r="U310" i="48" s="1"/>
  <c r="I310" i="48"/>
  <c r="L310" i="48" s="1"/>
  <c r="N310" i="48" s="1"/>
  <c r="V309" i="48"/>
  <c r="K309" i="48"/>
  <c r="I309" i="48"/>
  <c r="L309" i="48" s="1"/>
  <c r="V308" i="48"/>
  <c r="K308" i="48"/>
  <c r="I308" i="48"/>
  <c r="L308" i="48" s="1"/>
  <c r="V307" i="48"/>
  <c r="U307" i="48"/>
  <c r="T307" i="48"/>
  <c r="N307" i="48"/>
  <c r="L307" i="48"/>
  <c r="K307" i="48"/>
  <c r="I307" i="48"/>
  <c r="V306" i="48"/>
  <c r="K306" i="48"/>
  <c r="I306" i="48"/>
  <c r="L306" i="48" s="1"/>
  <c r="V305" i="48"/>
  <c r="U305" i="48"/>
  <c r="W305" i="48" s="1"/>
  <c r="T305" i="48"/>
  <c r="K305" i="48"/>
  <c r="I305" i="48"/>
  <c r="L305" i="48" s="1"/>
  <c r="N305" i="48" s="1"/>
  <c r="V304" i="48"/>
  <c r="L304" i="48"/>
  <c r="K304" i="48"/>
  <c r="I304" i="48"/>
  <c r="S302" i="48"/>
  <c r="Q302" i="48"/>
  <c r="O302" i="48"/>
  <c r="V301" i="48"/>
  <c r="K301" i="48"/>
  <c r="I301" i="48"/>
  <c r="L301" i="48" s="1"/>
  <c r="V300" i="48"/>
  <c r="N300" i="48"/>
  <c r="L300" i="48"/>
  <c r="K300" i="48"/>
  <c r="I300" i="48"/>
  <c r="V299" i="48"/>
  <c r="U299" i="48"/>
  <c r="T299" i="48"/>
  <c r="N299" i="48"/>
  <c r="W299" i="48" s="1"/>
  <c r="L299" i="48"/>
  <c r="K299" i="48"/>
  <c r="I299" i="48"/>
  <c r="V298" i="48"/>
  <c r="U298" i="48"/>
  <c r="L298" i="48"/>
  <c r="K298" i="48"/>
  <c r="T298" i="48" s="1"/>
  <c r="I298" i="48"/>
  <c r="V297" i="48"/>
  <c r="L297" i="48"/>
  <c r="N297" i="48" s="1"/>
  <c r="K297" i="48"/>
  <c r="U297" i="48" s="1"/>
  <c r="I297" i="48"/>
  <c r="V296" i="48"/>
  <c r="V302" i="48" s="1"/>
  <c r="U296" i="48"/>
  <c r="W296" i="48" s="1"/>
  <c r="L296" i="48"/>
  <c r="N296" i="48" s="1"/>
  <c r="K296" i="48"/>
  <c r="T296" i="48" s="1"/>
  <c r="I296" i="48"/>
  <c r="V295" i="48"/>
  <c r="K295" i="48"/>
  <c r="I295" i="48"/>
  <c r="L295" i="48" s="1"/>
  <c r="S293" i="48"/>
  <c r="Q293" i="48"/>
  <c r="O293" i="48"/>
  <c r="V292" i="48"/>
  <c r="K292" i="48"/>
  <c r="U292" i="48" s="1"/>
  <c r="I292" i="48"/>
  <c r="L292" i="48" s="1"/>
  <c r="V291" i="48"/>
  <c r="K291" i="48"/>
  <c r="U291" i="48" s="1"/>
  <c r="I291" i="48"/>
  <c r="L291" i="48" s="1"/>
  <c r="N291" i="48" s="1"/>
  <c r="V290" i="48"/>
  <c r="U290" i="48"/>
  <c r="T290" i="48"/>
  <c r="N290" i="48"/>
  <c r="L290" i="48"/>
  <c r="K290" i="48"/>
  <c r="I290" i="48"/>
  <c r="V289" i="48"/>
  <c r="T289" i="48"/>
  <c r="L289" i="48"/>
  <c r="K289" i="48"/>
  <c r="U289" i="48" s="1"/>
  <c r="I289" i="48"/>
  <c r="V288" i="48"/>
  <c r="V293" i="48" s="1"/>
  <c r="K288" i="48"/>
  <c r="I288" i="48"/>
  <c r="L288" i="48" s="1"/>
  <c r="V287" i="48"/>
  <c r="U287" i="48"/>
  <c r="T287" i="48"/>
  <c r="N287" i="48"/>
  <c r="L287" i="48"/>
  <c r="K287" i="48"/>
  <c r="I287" i="48"/>
  <c r="V286" i="48"/>
  <c r="K286" i="48"/>
  <c r="I286" i="48"/>
  <c r="L286" i="48" s="1"/>
  <c r="S284" i="48"/>
  <c r="Q284" i="48"/>
  <c r="O284" i="48"/>
  <c r="V283" i="48"/>
  <c r="K283" i="48"/>
  <c r="I283" i="48"/>
  <c r="L283" i="48" s="1"/>
  <c r="V282" i="48"/>
  <c r="V284" i="48" s="1"/>
  <c r="K282" i="48"/>
  <c r="U282" i="48" s="1"/>
  <c r="I282" i="48"/>
  <c r="L282" i="48" s="1"/>
  <c r="W281" i="48"/>
  <c r="V281" i="48"/>
  <c r="T281" i="48"/>
  <c r="L281" i="48"/>
  <c r="N281" i="48" s="1"/>
  <c r="K281" i="48"/>
  <c r="U281" i="48" s="1"/>
  <c r="I281" i="48"/>
  <c r="V280" i="48"/>
  <c r="K280" i="48"/>
  <c r="I280" i="48"/>
  <c r="L280" i="48" s="1"/>
  <c r="W279" i="48"/>
  <c r="V279" i="48"/>
  <c r="U279" i="48"/>
  <c r="T279" i="48"/>
  <c r="K279" i="48"/>
  <c r="I279" i="48"/>
  <c r="L279" i="48" s="1"/>
  <c r="N279" i="48" s="1"/>
  <c r="V278" i="48"/>
  <c r="K278" i="48"/>
  <c r="U278" i="48" s="1"/>
  <c r="I278" i="48"/>
  <c r="L278" i="48" s="1"/>
  <c r="V277" i="48"/>
  <c r="T277" i="48"/>
  <c r="K277" i="48"/>
  <c r="U277" i="48" s="1"/>
  <c r="I277" i="48"/>
  <c r="L277" i="48" s="1"/>
  <c r="S275" i="48"/>
  <c r="Q275" i="48"/>
  <c r="O275" i="48"/>
  <c r="V274" i="48"/>
  <c r="U274" i="48"/>
  <c r="T274" i="48"/>
  <c r="K274" i="48"/>
  <c r="I274" i="48"/>
  <c r="L274" i="48" s="1"/>
  <c r="V273" i="48"/>
  <c r="U273" i="48"/>
  <c r="K273" i="48"/>
  <c r="T273" i="48" s="1"/>
  <c r="I273" i="48"/>
  <c r="L273" i="48" s="1"/>
  <c r="V272" i="48"/>
  <c r="U272" i="48"/>
  <c r="L272" i="48"/>
  <c r="N272" i="48" s="1"/>
  <c r="K272" i="48"/>
  <c r="T272" i="48" s="1"/>
  <c r="I272" i="48"/>
  <c r="V271" i="48"/>
  <c r="K271" i="48"/>
  <c r="U271" i="48" s="1"/>
  <c r="I271" i="48"/>
  <c r="L271" i="48" s="1"/>
  <c r="V270" i="48"/>
  <c r="U270" i="48"/>
  <c r="T270" i="48"/>
  <c r="K270" i="48"/>
  <c r="I270" i="48"/>
  <c r="L270" i="48" s="1"/>
  <c r="V269" i="48"/>
  <c r="K269" i="48"/>
  <c r="I269" i="48"/>
  <c r="L269" i="48" s="1"/>
  <c r="V268" i="48"/>
  <c r="V275" i="48" s="1"/>
  <c r="U268" i="48"/>
  <c r="T268" i="48"/>
  <c r="L268" i="48"/>
  <c r="K268" i="48"/>
  <c r="I268" i="48"/>
  <c r="S266" i="48"/>
  <c r="Q266" i="48"/>
  <c r="O266" i="48"/>
  <c r="V265" i="48"/>
  <c r="N265" i="48"/>
  <c r="L265" i="48"/>
  <c r="K265" i="48"/>
  <c r="U265" i="48" s="1"/>
  <c r="I265" i="48"/>
  <c r="V264" i="48"/>
  <c r="U264" i="48"/>
  <c r="W264" i="48" s="1"/>
  <c r="T264" i="48"/>
  <c r="L264" i="48"/>
  <c r="N264" i="48" s="1"/>
  <c r="K264" i="48"/>
  <c r="I264" i="48"/>
  <c r="V263" i="48"/>
  <c r="L263" i="48"/>
  <c r="K263" i="48"/>
  <c r="I263" i="48"/>
  <c r="V262" i="48"/>
  <c r="U262" i="48"/>
  <c r="W262" i="48" s="1"/>
  <c r="T262" i="48"/>
  <c r="L262" i="48"/>
  <c r="N262" i="48" s="1"/>
  <c r="K262" i="48"/>
  <c r="I262" i="48"/>
  <c r="V261" i="48"/>
  <c r="U261" i="48"/>
  <c r="T261" i="48"/>
  <c r="N261" i="48"/>
  <c r="L261" i="48"/>
  <c r="K261" i="48"/>
  <c r="I261" i="48"/>
  <c r="V260" i="48"/>
  <c r="K260" i="48"/>
  <c r="I260" i="48"/>
  <c r="L260" i="48" s="1"/>
  <c r="V259" i="48"/>
  <c r="U259" i="48"/>
  <c r="T259" i="48"/>
  <c r="N259" i="48"/>
  <c r="L259" i="48"/>
  <c r="K259" i="48"/>
  <c r="I259" i="48"/>
  <c r="S257" i="48"/>
  <c r="Q257" i="48"/>
  <c r="O257" i="48"/>
  <c r="V256" i="48"/>
  <c r="K256" i="48"/>
  <c r="I256" i="48"/>
  <c r="L256" i="48" s="1"/>
  <c r="V255" i="48"/>
  <c r="U255" i="48"/>
  <c r="W255" i="48" s="1"/>
  <c r="T255" i="48"/>
  <c r="L255" i="48"/>
  <c r="N255" i="48" s="1"/>
  <c r="K255" i="48"/>
  <c r="I255" i="48"/>
  <c r="V254" i="48"/>
  <c r="K254" i="48"/>
  <c r="U254" i="48" s="1"/>
  <c r="I254" i="48"/>
  <c r="L254" i="48" s="1"/>
  <c r="V253" i="48"/>
  <c r="K253" i="48"/>
  <c r="U253" i="48" s="1"/>
  <c r="I253" i="48"/>
  <c r="L253" i="48" s="1"/>
  <c r="N253" i="48" s="1"/>
  <c r="V252" i="48"/>
  <c r="U252" i="48"/>
  <c r="T252" i="48"/>
  <c r="K252" i="48"/>
  <c r="I252" i="48"/>
  <c r="L252" i="48" s="1"/>
  <c r="V251" i="48"/>
  <c r="K251" i="48"/>
  <c r="I251" i="48"/>
  <c r="L251" i="48" s="1"/>
  <c r="V250" i="48"/>
  <c r="N250" i="48"/>
  <c r="K250" i="48"/>
  <c r="I250" i="48"/>
  <c r="L250" i="48" s="1"/>
  <c r="S248" i="48"/>
  <c r="Q248" i="48"/>
  <c r="O248" i="48"/>
  <c r="V247" i="48"/>
  <c r="U247" i="48"/>
  <c r="K247" i="48"/>
  <c r="T247" i="48" s="1"/>
  <c r="I247" i="48"/>
  <c r="L247" i="48" s="1"/>
  <c r="V246" i="48"/>
  <c r="U246" i="48"/>
  <c r="T246" i="48"/>
  <c r="K246" i="48"/>
  <c r="I246" i="48"/>
  <c r="L246" i="48" s="1"/>
  <c r="V245" i="48"/>
  <c r="K245" i="48"/>
  <c r="I245" i="48"/>
  <c r="L245" i="48" s="1"/>
  <c r="V244" i="48"/>
  <c r="U244" i="48"/>
  <c r="T244" i="48"/>
  <c r="K244" i="48"/>
  <c r="I244" i="48"/>
  <c r="L244" i="48" s="1"/>
  <c r="V243" i="48"/>
  <c r="U243" i="48"/>
  <c r="T243" i="48"/>
  <c r="K243" i="48"/>
  <c r="I243" i="48"/>
  <c r="L243" i="48" s="1"/>
  <c r="V242" i="48"/>
  <c r="K242" i="48"/>
  <c r="U242" i="48" s="1"/>
  <c r="I242" i="48"/>
  <c r="L242" i="48" s="1"/>
  <c r="N242" i="48" s="1"/>
  <c r="W241" i="48"/>
  <c r="V241" i="48"/>
  <c r="V248" i="48" s="1"/>
  <c r="T241" i="48"/>
  <c r="N241" i="48"/>
  <c r="L241" i="48"/>
  <c r="K241" i="48"/>
  <c r="U241" i="48" s="1"/>
  <c r="I241" i="48"/>
  <c r="S239" i="48"/>
  <c r="Q239" i="48"/>
  <c r="O239" i="48"/>
  <c r="L239" i="48"/>
  <c r="V238" i="48"/>
  <c r="K238" i="48"/>
  <c r="T238" i="48" s="1"/>
  <c r="I238" i="48"/>
  <c r="L238" i="48" s="1"/>
  <c r="N238" i="48" s="1"/>
  <c r="V237" i="48"/>
  <c r="L237" i="48"/>
  <c r="K237" i="48"/>
  <c r="I237" i="48"/>
  <c r="V236" i="48"/>
  <c r="N236" i="48"/>
  <c r="K236" i="48"/>
  <c r="T236" i="48" s="1"/>
  <c r="I236" i="48"/>
  <c r="L236" i="48" s="1"/>
  <c r="V235" i="48"/>
  <c r="U235" i="48"/>
  <c r="T235" i="48"/>
  <c r="K235" i="48"/>
  <c r="I235" i="48"/>
  <c r="L235" i="48" s="1"/>
  <c r="V234" i="48"/>
  <c r="U234" i="48"/>
  <c r="T234" i="48"/>
  <c r="L234" i="48"/>
  <c r="K234" i="48"/>
  <c r="I234" i="48"/>
  <c r="V233" i="48"/>
  <c r="T233" i="48"/>
  <c r="K233" i="48"/>
  <c r="U233" i="48" s="1"/>
  <c r="I233" i="48"/>
  <c r="L233" i="48" s="1"/>
  <c r="V232" i="48"/>
  <c r="V239" i="48" s="1"/>
  <c r="U232" i="48"/>
  <c r="T232" i="48"/>
  <c r="N232" i="48"/>
  <c r="W232" i="48" s="1"/>
  <c r="K232" i="48"/>
  <c r="I232" i="48"/>
  <c r="L232" i="48" s="1"/>
  <c r="S230" i="48"/>
  <c r="Q230" i="48"/>
  <c r="O230" i="48"/>
  <c r="V229" i="48"/>
  <c r="L229" i="48"/>
  <c r="N229" i="48" s="1"/>
  <c r="K229" i="48"/>
  <c r="U229" i="48" s="1"/>
  <c r="I229" i="48"/>
  <c r="V228" i="48"/>
  <c r="U228" i="48"/>
  <c r="T228" i="48"/>
  <c r="L228" i="48"/>
  <c r="K228" i="48"/>
  <c r="I228" i="48"/>
  <c r="V227" i="48"/>
  <c r="U227" i="48"/>
  <c r="K227" i="48"/>
  <c r="T227" i="48" s="1"/>
  <c r="I227" i="48"/>
  <c r="L227" i="48" s="1"/>
  <c r="V226" i="48"/>
  <c r="U226" i="48"/>
  <c r="K226" i="48"/>
  <c r="T226" i="48" s="1"/>
  <c r="I226" i="48"/>
  <c r="L226" i="48" s="1"/>
  <c r="V225" i="48"/>
  <c r="U225" i="48"/>
  <c r="T225" i="48"/>
  <c r="K225" i="48"/>
  <c r="I225" i="48"/>
  <c r="L225" i="48" s="1"/>
  <c r="V224" i="48"/>
  <c r="K224" i="48"/>
  <c r="I224" i="48"/>
  <c r="L224" i="48" s="1"/>
  <c r="W223" i="48"/>
  <c r="V223" i="48"/>
  <c r="U223" i="48"/>
  <c r="T223" i="48"/>
  <c r="L223" i="48"/>
  <c r="N223" i="48" s="1"/>
  <c r="K223" i="48"/>
  <c r="I223" i="48"/>
  <c r="S221" i="48"/>
  <c r="Q221" i="48"/>
  <c r="O221" i="48"/>
  <c r="V220" i="48"/>
  <c r="L220" i="48"/>
  <c r="N220" i="48" s="1"/>
  <c r="K220" i="48"/>
  <c r="U220" i="48" s="1"/>
  <c r="I220" i="48"/>
  <c r="V219" i="48"/>
  <c r="L219" i="48"/>
  <c r="K219" i="48"/>
  <c r="I219" i="48"/>
  <c r="V218" i="48"/>
  <c r="U218" i="48"/>
  <c r="L218" i="48"/>
  <c r="K218" i="48"/>
  <c r="T218" i="48" s="1"/>
  <c r="I218" i="48"/>
  <c r="V217" i="48"/>
  <c r="K217" i="48"/>
  <c r="I217" i="48"/>
  <c r="L217" i="48" s="1"/>
  <c r="V216" i="48"/>
  <c r="U216" i="48"/>
  <c r="L216" i="48"/>
  <c r="N216" i="48" s="1"/>
  <c r="K216" i="48"/>
  <c r="T216" i="48" s="1"/>
  <c r="I216" i="48"/>
  <c r="V215" i="48"/>
  <c r="L215" i="48"/>
  <c r="K215" i="48"/>
  <c r="I215" i="48"/>
  <c r="V214" i="48"/>
  <c r="U214" i="48"/>
  <c r="T214" i="48"/>
  <c r="K214" i="48"/>
  <c r="I214" i="48"/>
  <c r="L214" i="48" s="1"/>
  <c r="S212" i="48"/>
  <c r="Q212" i="48"/>
  <c r="O212" i="48"/>
  <c r="V211" i="48"/>
  <c r="U211" i="48"/>
  <c r="T211" i="48"/>
  <c r="L211" i="48"/>
  <c r="K211" i="48"/>
  <c r="I211" i="48"/>
  <c r="V210" i="48"/>
  <c r="U210" i="48"/>
  <c r="T210" i="48"/>
  <c r="K210" i="48"/>
  <c r="I210" i="48"/>
  <c r="L210" i="48" s="1"/>
  <c r="V209" i="48"/>
  <c r="T209" i="48"/>
  <c r="N209" i="48"/>
  <c r="L209" i="48"/>
  <c r="K209" i="48"/>
  <c r="U209" i="48" s="1"/>
  <c r="I209" i="48"/>
  <c r="V208" i="48"/>
  <c r="U208" i="48"/>
  <c r="T208" i="48"/>
  <c r="N208" i="48"/>
  <c r="K208" i="48"/>
  <c r="I208" i="48"/>
  <c r="L208" i="48" s="1"/>
  <c r="V207" i="48"/>
  <c r="W207" i="48" s="1"/>
  <c r="U207" i="48"/>
  <c r="T207" i="48"/>
  <c r="N207" i="48"/>
  <c r="K207" i="48"/>
  <c r="I207" i="48"/>
  <c r="L207" i="48" s="1"/>
  <c r="V206" i="48"/>
  <c r="T206" i="48"/>
  <c r="L206" i="48"/>
  <c r="K206" i="48"/>
  <c r="U206" i="48" s="1"/>
  <c r="U212" i="48" s="1"/>
  <c r="I206" i="48"/>
  <c r="V205" i="48"/>
  <c r="U205" i="48"/>
  <c r="T205" i="48"/>
  <c r="K205" i="48"/>
  <c r="I205" i="48"/>
  <c r="L205" i="48" s="1"/>
  <c r="N205" i="48" s="1"/>
  <c r="V203" i="48"/>
  <c r="S203" i="48"/>
  <c r="Q203" i="48"/>
  <c r="O203" i="48"/>
  <c r="V202" i="48"/>
  <c r="K202" i="48"/>
  <c r="I202" i="48"/>
  <c r="L202" i="48" s="1"/>
  <c r="W201" i="48"/>
  <c r="V201" i="48"/>
  <c r="U201" i="48"/>
  <c r="K201" i="48"/>
  <c r="T201" i="48" s="1"/>
  <c r="I201" i="48"/>
  <c r="L201" i="48" s="1"/>
  <c r="N201" i="48" s="1"/>
  <c r="V200" i="48"/>
  <c r="U200" i="48"/>
  <c r="T200" i="48"/>
  <c r="L200" i="48"/>
  <c r="N200" i="48" s="1"/>
  <c r="K200" i="48"/>
  <c r="I200" i="48"/>
  <c r="V199" i="48"/>
  <c r="T199" i="48"/>
  <c r="L199" i="48"/>
  <c r="K199" i="48"/>
  <c r="U199" i="48" s="1"/>
  <c r="I199" i="48"/>
  <c r="V198" i="48"/>
  <c r="K198" i="48"/>
  <c r="I198" i="48"/>
  <c r="L198" i="48" s="1"/>
  <c r="N198" i="48" s="1"/>
  <c r="V197" i="48"/>
  <c r="U197" i="48"/>
  <c r="T197" i="48"/>
  <c r="L197" i="48"/>
  <c r="N197" i="48" s="1"/>
  <c r="W197" i="48" s="1"/>
  <c r="K197" i="48"/>
  <c r="I197" i="48"/>
  <c r="V196" i="48"/>
  <c r="U196" i="48"/>
  <c r="K196" i="48"/>
  <c r="T196" i="48" s="1"/>
  <c r="I196" i="48"/>
  <c r="L196" i="48" s="1"/>
  <c r="S194" i="48"/>
  <c r="Q194" i="48"/>
  <c r="O194" i="48"/>
  <c r="L194" i="48"/>
  <c r="W193" i="48"/>
  <c r="V193" i="48"/>
  <c r="U193" i="48"/>
  <c r="T193" i="48"/>
  <c r="N193" i="48"/>
  <c r="L193" i="48"/>
  <c r="K193" i="48"/>
  <c r="I193" i="48"/>
  <c r="V192" i="48"/>
  <c r="K192" i="48"/>
  <c r="I192" i="48"/>
  <c r="L192" i="48" s="1"/>
  <c r="W191" i="48"/>
  <c r="V191" i="48"/>
  <c r="T191" i="48"/>
  <c r="L191" i="48"/>
  <c r="N191" i="48" s="1"/>
  <c r="K191" i="48"/>
  <c r="U191" i="48" s="1"/>
  <c r="I191" i="48"/>
  <c r="V190" i="48"/>
  <c r="U190" i="48"/>
  <c r="T190" i="48"/>
  <c r="L190" i="48"/>
  <c r="K190" i="48"/>
  <c r="I190" i="48"/>
  <c r="V189" i="48"/>
  <c r="T189" i="48"/>
  <c r="L189" i="48"/>
  <c r="K189" i="48"/>
  <c r="U189" i="48" s="1"/>
  <c r="I189" i="48"/>
  <c r="V188" i="48"/>
  <c r="U188" i="48"/>
  <c r="T188" i="48"/>
  <c r="K188" i="48"/>
  <c r="I188" i="48"/>
  <c r="L188" i="48" s="1"/>
  <c r="W187" i="48"/>
  <c r="V187" i="48"/>
  <c r="U187" i="48"/>
  <c r="T187" i="48"/>
  <c r="N187" i="48"/>
  <c r="L187" i="48"/>
  <c r="K187" i="48"/>
  <c r="I187" i="48"/>
  <c r="V185" i="48"/>
  <c r="S185" i="48"/>
  <c r="Q185" i="48"/>
  <c r="O185" i="48"/>
  <c r="V184" i="48"/>
  <c r="K184" i="48"/>
  <c r="I184" i="48"/>
  <c r="L184" i="48" s="1"/>
  <c r="V183" i="48"/>
  <c r="U183" i="48"/>
  <c r="T183" i="48"/>
  <c r="N183" i="48"/>
  <c r="W183" i="48" s="1"/>
  <c r="K183" i="48"/>
  <c r="I183" i="48"/>
  <c r="L183" i="48" s="1"/>
  <c r="V182" i="48"/>
  <c r="T182" i="48"/>
  <c r="N182" i="48"/>
  <c r="L182" i="48"/>
  <c r="K182" i="48"/>
  <c r="U182" i="48" s="1"/>
  <c r="I182" i="48"/>
  <c r="V181" i="48"/>
  <c r="K181" i="48"/>
  <c r="I181" i="48"/>
  <c r="L181" i="48" s="1"/>
  <c r="N181" i="48" s="1"/>
  <c r="V180" i="48"/>
  <c r="U180" i="48"/>
  <c r="T180" i="48"/>
  <c r="N180" i="48"/>
  <c r="K180" i="48"/>
  <c r="I180" i="48"/>
  <c r="L180" i="48" s="1"/>
  <c r="V179" i="48"/>
  <c r="U179" i="48"/>
  <c r="T179" i="48"/>
  <c r="K179" i="48"/>
  <c r="I179" i="48"/>
  <c r="L179" i="48" s="1"/>
  <c r="N179" i="48" s="1"/>
  <c r="V178" i="48"/>
  <c r="N178" i="48"/>
  <c r="K178" i="48"/>
  <c r="I178" i="48"/>
  <c r="L178" i="48" s="1"/>
  <c r="S176" i="48"/>
  <c r="Q176" i="48"/>
  <c r="O176" i="48"/>
  <c r="V175" i="48"/>
  <c r="U175" i="48"/>
  <c r="T175" i="48"/>
  <c r="L175" i="48"/>
  <c r="K175" i="48"/>
  <c r="I175" i="48"/>
  <c r="V174" i="48"/>
  <c r="K174" i="48"/>
  <c r="I174" i="48"/>
  <c r="L174" i="48" s="1"/>
  <c r="V173" i="48"/>
  <c r="U173" i="48"/>
  <c r="T173" i="48"/>
  <c r="W173" i="48" s="1"/>
  <c r="K173" i="48"/>
  <c r="I173" i="48"/>
  <c r="L173" i="48" s="1"/>
  <c r="N173" i="48" s="1"/>
  <c r="V172" i="48"/>
  <c r="L172" i="48"/>
  <c r="K172" i="48"/>
  <c r="I172" i="48"/>
  <c r="V171" i="48"/>
  <c r="L171" i="48"/>
  <c r="K171" i="48"/>
  <c r="U171" i="48" s="1"/>
  <c r="I171" i="48"/>
  <c r="V170" i="48"/>
  <c r="U170" i="48"/>
  <c r="T170" i="48"/>
  <c r="K170" i="48"/>
  <c r="I170" i="48"/>
  <c r="L170" i="48" s="1"/>
  <c r="V169" i="48"/>
  <c r="U169" i="48"/>
  <c r="T169" i="48"/>
  <c r="N169" i="48"/>
  <c r="L169" i="48"/>
  <c r="K169" i="48"/>
  <c r="I169" i="48"/>
  <c r="S167" i="48"/>
  <c r="Q167" i="48"/>
  <c r="O167" i="48"/>
  <c r="V166" i="48"/>
  <c r="U166" i="48"/>
  <c r="W166" i="48" s="1"/>
  <c r="K166" i="48"/>
  <c r="T166" i="48" s="1"/>
  <c r="I166" i="48"/>
  <c r="L166" i="48" s="1"/>
  <c r="N166" i="48" s="1"/>
  <c r="V165" i="48"/>
  <c r="L165" i="48"/>
  <c r="N165" i="48" s="1"/>
  <c r="K165" i="48"/>
  <c r="I165" i="48"/>
  <c r="V164" i="48"/>
  <c r="U164" i="48"/>
  <c r="T164" i="48"/>
  <c r="L164" i="48"/>
  <c r="K164" i="48"/>
  <c r="I164" i="48"/>
  <c r="V163" i="48"/>
  <c r="K163" i="48"/>
  <c r="U163" i="48" s="1"/>
  <c r="I163" i="48"/>
  <c r="L163" i="48" s="1"/>
  <c r="V162" i="48"/>
  <c r="K162" i="48"/>
  <c r="I162" i="48"/>
  <c r="L162" i="48" s="1"/>
  <c r="N162" i="48" s="1"/>
  <c r="V161" i="48"/>
  <c r="U161" i="48"/>
  <c r="T161" i="48"/>
  <c r="K161" i="48"/>
  <c r="I161" i="48"/>
  <c r="L161" i="48" s="1"/>
  <c r="N161" i="48" s="1"/>
  <c r="V160" i="48"/>
  <c r="U160" i="48"/>
  <c r="T160" i="48"/>
  <c r="L160" i="48"/>
  <c r="K160" i="48"/>
  <c r="I160" i="48"/>
  <c r="S158" i="48"/>
  <c r="Q158" i="48"/>
  <c r="O158" i="48"/>
  <c r="W157" i="48"/>
  <c r="V157" i="48"/>
  <c r="U157" i="48"/>
  <c r="T157" i="48"/>
  <c r="L157" i="48"/>
  <c r="N157" i="48" s="1"/>
  <c r="K157" i="48"/>
  <c r="I157" i="48"/>
  <c r="V156" i="48"/>
  <c r="K156" i="48"/>
  <c r="I156" i="48"/>
  <c r="L156" i="48" s="1"/>
  <c r="V155" i="48"/>
  <c r="L155" i="48"/>
  <c r="K155" i="48"/>
  <c r="I155" i="48"/>
  <c r="V154" i="48"/>
  <c r="U154" i="48"/>
  <c r="T154" i="48"/>
  <c r="L154" i="48"/>
  <c r="N154" i="48" s="1"/>
  <c r="W154" i="48" s="1"/>
  <c r="K154" i="48"/>
  <c r="I154" i="48"/>
  <c r="V153" i="48"/>
  <c r="U153" i="48"/>
  <c r="T153" i="48"/>
  <c r="K153" i="48"/>
  <c r="I153" i="48"/>
  <c r="L153" i="48" s="1"/>
  <c r="V152" i="48"/>
  <c r="K152" i="48"/>
  <c r="I152" i="48"/>
  <c r="L152" i="48" s="1"/>
  <c r="V151" i="48"/>
  <c r="U151" i="48"/>
  <c r="T151" i="48"/>
  <c r="L151" i="48"/>
  <c r="N151" i="48" s="1"/>
  <c r="K151" i="48"/>
  <c r="I151" i="48"/>
  <c r="S149" i="48"/>
  <c r="Q149" i="48"/>
  <c r="O149" i="48"/>
  <c r="V148" i="48"/>
  <c r="N148" i="48"/>
  <c r="L148" i="48"/>
  <c r="K148" i="48"/>
  <c r="I148" i="48"/>
  <c r="V147" i="48"/>
  <c r="U147" i="48"/>
  <c r="T147" i="48"/>
  <c r="L147" i="48"/>
  <c r="N147" i="48" s="1"/>
  <c r="W147" i="48" s="1"/>
  <c r="K147" i="48"/>
  <c r="I147" i="48"/>
  <c r="V146" i="48"/>
  <c r="L146" i="48"/>
  <c r="K146" i="48"/>
  <c r="U146" i="48" s="1"/>
  <c r="I146" i="48"/>
  <c r="V145" i="48"/>
  <c r="L145" i="48"/>
  <c r="K145" i="48"/>
  <c r="I145" i="48"/>
  <c r="V144" i="48"/>
  <c r="U144" i="48"/>
  <c r="T144" i="48"/>
  <c r="L144" i="48"/>
  <c r="N144" i="48" s="1"/>
  <c r="W144" i="48" s="1"/>
  <c r="K144" i="48"/>
  <c r="I144" i="48"/>
  <c r="V143" i="48"/>
  <c r="V149" i="48" s="1"/>
  <c r="U143" i="48"/>
  <c r="T143" i="48"/>
  <c r="L143" i="48"/>
  <c r="N143" i="48" s="1"/>
  <c r="W143" i="48" s="1"/>
  <c r="K143" i="48"/>
  <c r="I143" i="48"/>
  <c r="V142" i="48"/>
  <c r="K142" i="48"/>
  <c r="I142" i="48"/>
  <c r="L142" i="48" s="1"/>
  <c r="S140" i="48"/>
  <c r="Q140" i="48"/>
  <c r="O140" i="48"/>
  <c r="V139" i="48"/>
  <c r="U139" i="48"/>
  <c r="T139" i="48"/>
  <c r="L139" i="48"/>
  <c r="K139" i="48"/>
  <c r="I139" i="48"/>
  <c r="V138" i="48"/>
  <c r="T138" i="48"/>
  <c r="K138" i="48"/>
  <c r="U138" i="48" s="1"/>
  <c r="I138" i="48"/>
  <c r="L138" i="48" s="1"/>
  <c r="V137" i="48"/>
  <c r="U137" i="48"/>
  <c r="T137" i="48"/>
  <c r="K137" i="48"/>
  <c r="I137" i="48"/>
  <c r="L137" i="48" s="1"/>
  <c r="V136" i="48"/>
  <c r="U136" i="48"/>
  <c r="T136" i="48"/>
  <c r="L136" i="48"/>
  <c r="K136" i="48"/>
  <c r="I136" i="48"/>
  <c r="V135" i="48"/>
  <c r="T135" i="48"/>
  <c r="L135" i="48"/>
  <c r="K135" i="48"/>
  <c r="U135" i="48" s="1"/>
  <c r="I135" i="48"/>
  <c r="V134" i="48"/>
  <c r="U134" i="48"/>
  <c r="T134" i="48"/>
  <c r="K134" i="48"/>
  <c r="I134" i="48"/>
  <c r="L134" i="48" s="1"/>
  <c r="N134" i="48" s="1"/>
  <c r="V133" i="48"/>
  <c r="V140" i="48" s="1"/>
  <c r="U133" i="48"/>
  <c r="U140" i="48" s="1"/>
  <c r="T133" i="48"/>
  <c r="T140" i="48" s="1"/>
  <c r="L133" i="48"/>
  <c r="N133" i="48" s="1"/>
  <c r="K133" i="48"/>
  <c r="I133" i="48"/>
  <c r="S131" i="48"/>
  <c r="Q131" i="48"/>
  <c r="O131" i="48"/>
  <c r="V130" i="48"/>
  <c r="K130" i="48"/>
  <c r="I130" i="48"/>
  <c r="L130" i="48" s="1"/>
  <c r="N130" i="48" s="1"/>
  <c r="V129" i="48"/>
  <c r="U129" i="48"/>
  <c r="T129" i="48"/>
  <c r="K129" i="48"/>
  <c r="I129" i="48"/>
  <c r="L129" i="48" s="1"/>
  <c r="N129" i="48" s="1"/>
  <c r="V128" i="48"/>
  <c r="U128" i="48"/>
  <c r="T128" i="48"/>
  <c r="L128" i="48"/>
  <c r="K128" i="48"/>
  <c r="I128" i="48"/>
  <c r="V127" i="48"/>
  <c r="K127" i="48"/>
  <c r="I127" i="48"/>
  <c r="L127" i="48" s="1"/>
  <c r="N127" i="48" s="1"/>
  <c r="V126" i="48"/>
  <c r="U126" i="48"/>
  <c r="T126" i="48"/>
  <c r="K126" i="48"/>
  <c r="I126" i="48"/>
  <c r="L126" i="48" s="1"/>
  <c r="N126" i="48" s="1"/>
  <c r="V125" i="48"/>
  <c r="K125" i="48"/>
  <c r="T125" i="48" s="1"/>
  <c r="I125" i="48"/>
  <c r="L125" i="48" s="1"/>
  <c r="V124" i="48"/>
  <c r="K124" i="48"/>
  <c r="I124" i="48"/>
  <c r="L124" i="48" s="1"/>
  <c r="N124" i="48" s="1"/>
  <c r="S122" i="48"/>
  <c r="Q122" i="48"/>
  <c r="O122" i="48"/>
  <c r="V121" i="48"/>
  <c r="U121" i="48"/>
  <c r="T121" i="48"/>
  <c r="L121" i="48"/>
  <c r="K121" i="48"/>
  <c r="I121" i="48"/>
  <c r="V120" i="48"/>
  <c r="K120" i="48"/>
  <c r="I120" i="48"/>
  <c r="L120" i="48" s="1"/>
  <c r="V119" i="48"/>
  <c r="U119" i="48"/>
  <c r="T119" i="48"/>
  <c r="L119" i="48"/>
  <c r="N119" i="48" s="1"/>
  <c r="K119" i="48"/>
  <c r="I119" i="48"/>
  <c r="V118" i="48"/>
  <c r="K118" i="48"/>
  <c r="U118" i="48" s="1"/>
  <c r="I118" i="48"/>
  <c r="L118" i="48" s="1"/>
  <c r="V117" i="48"/>
  <c r="L117" i="48"/>
  <c r="K117" i="48"/>
  <c r="I117" i="48"/>
  <c r="V116" i="48"/>
  <c r="U116" i="48"/>
  <c r="T116" i="48"/>
  <c r="L116" i="48"/>
  <c r="N116" i="48" s="1"/>
  <c r="W116" i="48" s="1"/>
  <c r="K116" i="48"/>
  <c r="I116" i="48"/>
  <c r="V115" i="48"/>
  <c r="U115" i="48"/>
  <c r="T115" i="48"/>
  <c r="L115" i="48"/>
  <c r="K115" i="48"/>
  <c r="I115" i="48"/>
  <c r="S113" i="48"/>
  <c r="Q113" i="48"/>
  <c r="O113" i="48"/>
  <c r="V112" i="48"/>
  <c r="U112" i="48"/>
  <c r="W112" i="48" s="1"/>
  <c r="T112" i="48"/>
  <c r="L112" i="48"/>
  <c r="N112" i="48" s="1"/>
  <c r="K112" i="48"/>
  <c r="I112" i="48"/>
  <c r="V111" i="48"/>
  <c r="L111" i="48"/>
  <c r="K111" i="48"/>
  <c r="I111" i="48"/>
  <c r="V110" i="48"/>
  <c r="N110" i="48"/>
  <c r="L110" i="48"/>
  <c r="K110" i="48"/>
  <c r="I110" i="48"/>
  <c r="V109" i="48"/>
  <c r="U109" i="48"/>
  <c r="T109" i="48"/>
  <c r="L109" i="48"/>
  <c r="N109" i="48" s="1"/>
  <c r="W109" i="48" s="1"/>
  <c r="K109" i="48"/>
  <c r="I109" i="48"/>
  <c r="V108" i="48"/>
  <c r="L108" i="48"/>
  <c r="K108" i="48"/>
  <c r="U108" i="48" s="1"/>
  <c r="I108" i="48"/>
  <c r="V107" i="48"/>
  <c r="L107" i="48"/>
  <c r="N107" i="48" s="1"/>
  <c r="K107" i="48"/>
  <c r="I107" i="48"/>
  <c r="V106" i="48"/>
  <c r="U106" i="48"/>
  <c r="T106" i="48"/>
  <c r="L106" i="48"/>
  <c r="N106" i="48" s="1"/>
  <c r="W106" i="48" s="1"/>
  <c r="K106" i="48"/>
  <c r="I106" i="48"/>
  <c r="S104" i="48"/>
  <c r="Q104" i="48"/>
  <c r="O104" i="48"/>
  <c r="V103" i="48"/>
  <c r="K103" i="48"/>
  <c r="U103" i="48" s="1"/>
  <c r="I103" i="48"/>
  <c r="L103" i="48" s="1"/>
  <c r="W102" i="48"/>
  <c r="V102" i="48"/>
  <c r="V104" i="48" s="1"/>
  <c r="U102" i="48"/>
  <c r="T102" i="48"/>
  <c r="K102" i="48"/>
  <c r="I102" i="48"/>
  <c r="L102" i="48" s="1"/>
  <c r="N102" i="48" s="1"/>
  <c r="V101" i="48"/>
  <c r="U101" i="48"/>
  <c r="T101" i="48"/>
  <c r="L101" i="48"/>
  <c r="N101" i="48" s="1"/>
  <c r="K101" i="48"/>
  <c r="I101" i="48"/>
  <c r="V100" i="48"/>
  <c r="T100" i="48"/>
  <c r="N100" i="48"/>
  <c r="L100" i="48"/>
  <c r="K100" i="48"/>
  <c r="U100" i="48" s="1"/>
  <c r="I100" i="48"/>
  <c r="V99" i="48"/>
  <c r="U99" i="48"/>
  <c r="T99" i="48"/>
  <c r="K99" i="48"/>
  <c r="I99" i="48"/>
  <c r="L99" i="48" s="1"/>
  <c r="W98" i="48"/>
  <c r="V98" i="48"/>
  <c r="U98" i="48"/>
  <c r="T98" i="48"/>
  <c r="N98" i="48"/>
  <c r="L98" i="48"/>
  <c r="K98" i="48"/>
  <c r="I98" i="48"/>
  <c r="V97" i="48"/>
  <c r="L97" i="48"/>
  <c r="K97" i="48"/>
  <c r="I97" i="48"/>
  <c r="S95" i="48"/>
  <c r="Q95" i="48"/>
  <c r="O95" i="48"/>
  <c r="V94" i="48"/>
  <c r="U94" i="48"/>
  <c r="T94" i="48"/>
  <c r="K94" i="48"/>
  <c r="I94" i="48"/>
  <c r="L94" i="48" s="1"/>
  <c r="N94" i="48" s="1"/>
  <c r="W94" i="48" s="1"/>
  <c r="V93" i="48"/>
  <c r="K93" i="48"/>
  <c r="T93" i="48" s="1"/>
  <c r="I93" i="48"/>
  <c r="L93" i="48" s="1"/>
  <c r="V92" i="48"/>
  <c r="K92" i="48"/>
  <c r="I92" i="48"/>
  <c r="L92" i="48" s="1"/>
  <c r="N92" i="48" s="1"/>
  <c r="V91" i="48"/>
  <c r="U91" i="48"/>
  <c r="T91" i="48"/>
  <c r="K91" i="48"/>
  <c r="I91" i="48"/>
  <c r="L91" i="48" s="1"/>
  <c r="V90" i="48"/>
  <c r="U90" i="48"/>
  <c r="T90" i="48"/>
  <c r="L90" i="48"/>
  <c r="K90" i="48"/>
  <c r="I90" i="48"/>
  <c r="V89" i="48"/>
  <c r="K89" i="48"/>
  <c r="I89" i="48"/>
  <c r="L89" i="48" s="1"/>
  <c r="N89" i="48" s="1"/>
  <c r="V88" i="48"/>
  <c r="V95" i="48" s="1"/>
  <c r="U88" i="48"/>
  <c r="T88" i="48"/>
  <c r="K88" i="48"/>
  <c r="I88" i="48"/>
  <c r="L88" i="48" s="1"/>
  <c r="N88" i="48" s="1"/>
  <c r="S86" i="48"/>
  <c r="Q86" i="48"/>
  <c r="O86" i="48"/>
  <c r="V85" i="48"/>
  <c r="L85" i="48"/>
  <c r="K85" i="48"/>
  <c r="I85" i="48"/>
  <c r="V84" i="48"/>
  <c r="U84" i="48"/>
  <c r="T84" i="48"/>
  <c r="L84" i="48"/>
  <c r="N84" i="48" s="1"/>
  <c r="W84" i="48" s="1"/>
  <c r="K84" i="48"/>
  <c r="I84" i="48"/>
  <c r="V83" i="48"/>
  <c r="U83" i="48"/>
  <c r="T83" i="48"/>
  <c r="L83" i="48"/>
  <c r="K83" i="48"/>
  <c r="I83" i="48"/>
  <c r="V82" i="48"/>
  <c r="K82" i="48"/>
  <c r="I82" i="48"/>
  <c r="L82" i="48" s="1"/>
  <c r="V81" i="48"/>
  <c r="U81" i="48"/>
  <c r="T81" i="48"/>
  <c r="W81" i="48" s="1"/>
  <c r="L81" i="48"/>
  <c r="N81" i="48" s="1"/>
  <c r="K81" i="48"/>
  <c r="I81" i="48"/>
  <c r="V80" i="48"/>
  <c r="K80" i="48"/>
  <c r="T80" i="48" s="1"/>
  <c r="I80" i="48"/>
  <c r="L80" i="48" s="1"/>
  <c r="V79" i="48"/>
  <c r="L79" i="48"/>
  <c r="K79" i="48"/>
  <c r="I79" i="48"/>
  <c r="S77" i="48"/>
  <c r="Q77" i="48"/>
  <c r="O77" i="48"/>
  <c r="W76" i="48"/>
  <c r="V76" i="48"/>
  <c r="U76" i="48"/>
  <c r="T76" i="48"/>
  <c r="N76" i="48"/>
  <c r="L76" i="48"/>
  <c r="K76" i="48"/>
  <c r="I76" i="48"/>
  <c r="V75" i="48"/>
  <c r="K75" i="48"/>
  <c r="I75" i="48"/>
  <c r="L75" i="48" s="1"/>
  <c r="W74" i="48"/>
  <c r="V74" i="48"/>
  <c r="U74" i="48"/>
  <c r="T74" i="48"/>
  <c r="L74" i="48"/>
  <c r="N74" i="48" s="1"/>
  <c r="K74" i="48"/>
  <c r="I74" i="48"/>
  <c r="V73" i="48"/>
  <c r="L73" i="48"/>
  <c r="K73" i="48"/>
  <c r="I73" i="48"/>
  <c r="V72" i="48"/>
  <c r="K72" i="48"/>
  <c r="I72" i="48"/>
  <c r="L72" i="48" s="1"/>
  <c r="V71" i="48"/>
  <c r="U71" i="48"/>
  <c r="T71" i="48"/>
  <c r="L71" i="48"/>
  <c r="N71" i="48" s="1"/>
  <c r="W71" i="48" s="1"/>
  <c r="K71" i="48"/>
  <c r="I71" i="48"/>
  <c r="V70" i="48"/>
  <c r="V77" i="48" s="1"/>
  <c r="L70" i="48"/>
  <c r="K70" i="48"/>
  <c r="U70" i="48" s="1"/>
  <c r="I70" i="48"/>
  <c r="S68" i="48"/>
  <c r="Q68" i="48"/>
  <c r="O68" i="48"/>
  <c r="V67" i="48"/>
  <c r="U67" i="48"/>
  <c r="T67" i="48"/>
  <c r="K67" i="48"/>
  <c r="I67" i="48"/>
  <c r="L67" i="48" s="1"/>
  <c r="N67" i="48" s="1"/>
  <c r="V66" i="48"/>
  <c r="U66" i="48"/>
  <c r="T66" i="48"/>
  <c r="L66" i="48"/>
  <c r="N66" i="48" s="1"/>
  <c r="K66" i="48"/>
  <c r="I66" i="48"/>
  <c r="V65" i="48"/>
  <c r="K65" i="48"/>
  <c r="U65" i="48" s="1"/>
  <c r="I65" i="48"/>
  <c r="L65" i="48" s="1"/>
  <c r="V64" i="48"/>
  <c r="W64" i="48" s="1"/>
  <c r="U64" i="48"/>
  <c r="T64" i="48"/>
  <c r="K64" i="48"/>
  <c r="I64" i="48"/>
  <c r="L64" i="48" s="1"/>
  <c r="N64" i="48" s="1"/>
  <c r="V63" i="48"/>
  <c r="U63" i="48"/>
  <c r="T63" i="48"/>
  <c r="L63" i="48"/>
  <c r="K63" i="48"/>
  <c r="I63" i="48"/>
  <c r="V62" i="48"/>
  <c r="T62" i="48"/>
  <c r="K62" i="48"/>
  <c r="U62" i="48" s="1"/>
  <c r="I62" i="48"/>
  <c r="L62" i="48" s="1"/>
  <c r="V61" i="48"/>
  <c r="U61" i="48"/>
  <c r="T61" i="48"/>
  <c r="K61" i="48"/>
  <c r="I61" i="48"/>
  <c r="L61" i="48" s="1"/>
  <c r="S59" i="48"/>
  <c r="Q59" i="48"/>
  <c r="O59" i="48"/>
  <c r="V58" i="48"/>
  <c r="U58" i="48"/>
  <c r="T58" i="48"/>
  <c r="L58" i="48"/>
  <c r="K58" i="48"/>
  <c r="I58" i="48"/>
  <c r="V57" i="48"/>
  <c r="K57" i="48"/>
  <c r="I57" i="48"/>
  <c r="L57" i="48" s="1"/>
  <c r="N57" i="48" s="1"/>
  <c r="V56" i="48"/>
  <c r="U56" i="48"/>
  <c r="T56" i="48"/>
  <c r="N56" i="48"/>
  <c r="W56" i="48" s="1"/>
  <c r="K56" i="48"/>
  <c r="I56" i="48"/>
  <c r="L56" i="48" s="1"/>
  <c r="V55" i="48"/>
  <c r="K55" i="48"/>
  <c r="U55" i="48" s="1"/>
  <c r="I55" i="48"/>
  <c r="L55" i="48" s="1"/>
  <c r="V54" i="48"/>
  <c r="K54" i="48"/>
  <c r="I54" i="48"/>
  <c r="L54" i="48" s="1"/>
  <c r="V53" i="48"/>
  <c r="V59" i="48" s="1"/>
  <c r="U53" i="48"/>
  <c r="T53" i="48"/>
  <c r="K53" i="48"/>
  <c r="I53" i="48"/>
  <c r="L53" i="48" s="1"/>
  <c r="V52" i="48"/>
  <c r="U52" i="48"/>
  <c r="T52" i="48"/>
  <c r="N52" i="48"/>
  <c r="L52" i="48"/>
  <c r="K52" i="48"/>
  <c r="I52" i="48"/>
  <c r="S50" i="48"/>
  <c r="Q50" i="48"/>
  <c r="O50" i="48"/>
  <c r="V49" i="48"/>
  <c r="U49" i="48"/>
  <c r="T49" i="48"/>
  <c r="W49" i="48" s="1"/>
  <c r="L49" i="48"/>
  <c r="N49" i="48" s="1"/>
  <c r="K49" i="48"/>
  <c r="I49" i="48"/>
  <c r="V48" i="48"/>
  <c r="K48" i="48"/>
  <c r="T48" i="48" s="1"/>
  <c r="I48" i="48"/>
  <c r="L48" i="48" s="1"/>
  <c r="V47" i="48"/>
  <c r="L47" i="48"/>
  <c r="K47" i="48"/>
  <c r="I47" i="48"/>
  <c r="V46" i="48"/>
  <c r="U46" i="48"/>
  <c r="T46" i="48"/>
  <c r="L46" i="48"/>
  <c r="N46" i="48" s="1"/>
  <c r="W46" i="48" s="1"/>
  <c r="K46" i="48"/>
  <c r="I46" i="48"/>
  <c r="V45" i="48"/>
  <c r="U45" i="48"/>
  <c r="T45" i="48"/>
  <c r="L45" i="48"/>
  <c r="K45" i="48"/>
  <c r="I45" i="48"/>
  <c r="V44" i="48"/>
  <c r="K44" i="48"/>
  <c r="I44" i="48"/>
  <c r="L44" i="48" s="1"/>
  <c r="V43" i="48"/>
  <c r="V50" i="48" s="1"/>
  <c r="U43" i="48"/>
  <c r="T43" i="48"/>
  <c r="L43" i="48"/>
  <c r="N43" i="48" s="1"/>
  <c r="K43" i="48"/>
  <c r="I43" i="48"/>
  <c r="S41" i="48"/>
  <c r="Q41" i="48"/>
  <c r="O41" i="48"/>
  <c r="V40" i="48"/>
  <c r="N40" i="48"/>
  <c r="K40" i="48"/>
  <c r="I40" i="48"/>
  <c r="L40" i="48" s="1"/>
  <c r="V39" i="48"/>
  <c r="U39" i="48"/>
  <c r="W39" i="48" s="1"/>
  <c r="T39" i="48"/>
  <c r="N39" i="48"/>
  <c r="L39" i="48"/>
  <c r="K39" i="48"/>
  <c r="I39" i="48"/>
  <c r="V38" i="48"/>
  <c r="N38" i="48"/>
  <c r="L38" i="48"/>
  <c r="K38" i="48"/>
  <c r="U38" i="48" s="1"/>
  <c r="I38" i="48"/>
  <c r="V37" i="48"/>
  <c r="K37" i="48"/>
  <c r="I37" i="48"/>
  <c r="L37" i="48" s="1"/>
  <c r="V36" i="48"/>
  <c r="U36" i="48"/>
  <c r="W36" i="48" s="1"/>
  <c r="T36" i="48"/>
  <c r="L36" i="48"/>
  <c r="N36" i="48" s="1"/>
  <c r="K36" i="48"/>
  <c r="I36" i="48"/>
  <c r="V35" i="48"/>
  <c r="V41" i="48" s="1"/>
  <c r="U35" i="48"/>
  <c r="T35" i="48"/>
  <c r="N35" i="48"/>
  <c r="W35" i="48" s="1"/>
  <c r="L35" i="48"/>
  <c r="K35" i="48"/>
  <c r="I35" i="48"/>
  <c r="V34" i="48"/>
  <c r="K34" i="48"/>
  <c r="I34" i="48"/>
  <c r="L34" i="48" s="1"/>
  <c r="V32" i="48"/>
  <c r="S32" i="48"/>
  <c r="Q32" i="48"/>
  <c r="O32" i="48"/>
  <c r="V31" i="48"/>
  <c r="U31" i="48"/>
  <c r="T31" i="48"/>
  <c r="L31" i="48"/>
  <c r="N31" i="48" s="1"/>
  <c r="K31" i="48"/>
  <c r="I31" i="48"/>
  <c r="V30" i="48"/>
  <c r="T30" i="48"/>
  <c r="N30" i="48"/>
  <c r="L30" i="48"/>
  <c r="K30" i="48"/>
  <c r="U30" i="48" s="1"/>
  <c r="I30" i="48"/>
  <c r="V29" i="48"/>
  <c r="U29" i="48"/>
  <c r="T29" i="48"/>
  <c r="K29" i="48"/>
  <c r="I29" i="48"/>
  <c r="L29" i="48" s="1"/>
  <c r="W28" i="48"/>
  <c r="V28" i="48"/>
  <c r="U28" i="48"/>
  <c r="T28" i="48"/>
  <c r="N28" i="48"/>
  <c r="L28" i="48"/>
  <c r="K28" i="48"/>
  <c r="I28" i="48"/>
  <c r="V27" i="48"/>
  <c r="L27" i="48"/>
  <c r="N27" i="48" s="1"/>
  <c r="K27" i="48"/>
  <c r="I27" i="48"/>
  <c r="V26" i="48"/>
  <c r="U26" i="48"/>
  <c r="T26" i="48"/>
  <c r="K26" i="48"/>
  <c r="I26" i="48"/>
  <c r="L26" i="48" s="1"/>
  <c r="N26" i="48" s="1"/>
  <c r="V25" i="48"/>
  <c r="U25" i="48"/>
  <c r="T25" i="48"/>
  <c r="N25" i="48"/>
  <c r="L25" i="48"/>
  <c r="K25" i="48"/>
  <c r="I25" i="48"/>
  <c r="S23" i="48"/>
  <c r="Q23" i="48"/>
  <c r="O23" i="48"/>
  <c r="V22" i="48"/>
  <c r="K22" i="48"/>
  <c r="I22" i="48"/>
  <c r="L22" i="48" s="1"/>
  <c r="N22" i="48" s="1"/>
  <c r="V21" i="48"/>
  <c r="K21" i="48"/>
  <c r="U21" i="48" s="1"/>
  <c r="I21" i="48"/>
  <c r="L21" i="48" s="1"/>
  <c r="V20" i="48"/>
  <c r="U20" i="48"/>
  <c r="T20" i="48"/>
  <c r="N20" i="48"/>
  <c r="K20" i="48"/>
  <c r="I20" i="48"/>
  <c r="L20" i="48" s="1"/>
  <c r="V19" i="48"/>
  <c r="K19" i="48"/>
  <c r="U19" i="48" s="1"/>
  <c r="I19" i="48"/>
  <c r="L19" i="48" s="1"/>
  <c r="N19" i="48" s="1"/>
  <c r="V18" i="48"/>
  <c r="U18" i="48"/>
  <c r="N18" i="48"/>
  <c r="K18" i="48"/>
  <c r="T18" i="48" s="1"/>
  <c r="W18" i="48" s="1"/>
  <c r="I18" i="48"/>
  <c r="L18" i="48" s="1"/>
  <c r="V17" i="48"/>
  <c r="K17" i="48"/>
  <c r="I17" i="48"/>
  <c r="L17" i="48" s="1"/>
  <c r="W16" i="48"/>
  <c r="V16" i="48"/>
  <c r="U16" i="48"/>
  <c r="T16" i="48"/>
  <c r="K16" i="48"/>
  <c r="I16" i="48"/>
  <c r="L16" i="48" s="1"/>
  <c r="N16" i="48" s="1"/>
  <c r="B8" i="48"/>
  <c r="B5" i="48"/>
  <c r="S464" i="47"/>
  <c r="Q464" i="47"/>
  <c r="O464" i="47"/>
  <c r="V463" i="47"/>
  <c r="U463" i="47"/>
  <c r="T463" i="47"/>
  <c r="L463" i="47"/>
  <c r="K463" i="47"/>
  <c r="I463" i="47"/>
  <c r="V462" i="47"/>
  <c r="V464" i="47" s="1"/>
  <c r="K462" i="47"/>
  <c r="I462" i="47"/>
  <c r="L462" i="47" s="1"/>
  <c r="V461" i="47"/>
  <c r="K461" i="47"/>
  <c r="I461" i="47"/>
  <c r="L461" i="47" s="1"/>
  <c r="V460" i="47"/>
  <c r="U460" i="47"/>
  <c r="T460" i="47"/>
  <c r="L460" i="47"/>
  <c r="K460" i="47"/>
  <c r="I460" i="47"/>
  <c r="V459" i="47"/>
  <c r="U459" i="47"/>
  <c r="K459" i="47"/>
  <c r="T459" i="47" s="1"/>
  <c r="I459" i="47"/>
  <c r="L459" i="47" s="1"/>
  <c r="V458" i="47"/>
  <c r="L458" i="47"/>
  <c r="K458" i="47"/>
  <c r="I458" i="47"/>
  <c r="V457" i="47"/>
  <c r="U457" i="47"/>
  <c r="T457" i="47"/>
  <c r="L457" i="47"/>
  <c r="K457" i="47"/>
  <c r="I457" i="47"/>
  <c r="S455" i="47"/>
  <c r="Q455" i="47"/>
  <c r="O455" i="47"/>
  <c r="V454" i="47"/>
  <c r="T454" i="47"/>
  <c r="K454" i="47"/>
  <c r="U454" i="47" s="1"/>
  <c r="I454" i="47"/>
  <c r="L454" i="47" s="1"/>
  <c r="V453" i="47"/>
  <c r="U453" i="47"/>
  <c r="T453" i="47"/>
  <c r="K453" i="47"/>
  <c r="I453" i="47"/>
  <c r="L453" i="47" s="1"/>
  <c r="V452" i="47"/>
  <c r="U452" i="47"/>
  <c r="W452" i="47" s="1"/>
  <c r="T452" i="47"/>
  <c r="N452" i="47"/>
  <c r="L452" i="47"/>
  <c r="K452" i="47"/>
  <c r="I452" i="47"/>
  <c r="V451" i="47"/>
  <c r="K451" i="47"/>
  <c r="I451" i="47"/>
  <c r="L451" i="47" s="1"/>
  <c r="W450" i="47"/>
  <c r="V450" i="47"/>
  <c r="U450" i="47"/>
  <c r="T450" i="47"/>
  <c r="K450" i="47"/>
  <c r="I450" i="47"/>
  <c r="L450" i="47" s="1"/>
  <c r="N450" i="47" s="1"/>
  <c r="V449" i="47"/>
  <c r="V455" i="47" s="1"/>
  <c r="T449" i="47"/>
  <c r="L449" i="47"/>
  <c r="K449" i="47"/>
  <c r="U449" i="47" s="1"/>
  <c r="I449" i="47"/>
  <c r="V448" i="47"/>
  <c r="K448" i="47"/>
  <c r="I448" i="47"/>
  <c r="L448" i="47" s="1"/>
  <c r="N448" i="47" s="1"/>
  <c r="S446" i="47"/>
  <c r="Q446" i="47"/>
  <c r="O446" i="47"/>
  <c r="V445" i="47"/>
  <c r="K445" i="47"/>
  <c r="U445" i="47" s="1"/>
  <c r="I445" i="47"/>
  <c r="L445" i="47" s="1"/>
  <c r="V444" i="47"/>
  <c r="L444" i="47"/>
  <c r="K444" i="47"/>
  <c r="I444" i="47"/>
  <c r="V443" i="47"/>
  <c r="K443" i="47"/>
  <c r="U443" i="47" s="1"/>
  <c r="I443" i="47"/>
  <c r="L443" i="47" s="1"/>
  <c r="V442" i="47"/>
  <c r="U442" i="47"/>
  <c r="T442" i="47"/>
  <c r="K442" i="47"/>
  <c r="I442" i="47"/>
  <c r="L442" i="47" s="1"/>
  <c r="V441" i="47"/>
  <c r="U441" i="47"/>
  <c r="T441" i="47"/>
  <c r="K441" i="47"/>
  <c r="I441" i="47"/>
  <c r="L441" i="47" s="1"/>
  <c r="V440" i="47"/>
  <c r="U440" i="47"/>
  <c r="K440" i="47"/>
  <c r="T440" i="47" s="1"/>
  <c r="W440" i="47" s="1"/>
  <c r="I440" i="47"/>
  <c r="L440" i="47" s="1"/>
  <c r="N440" i="47" s="1"/>
  <c r="V439" i="47"/>
  <c r="V446" i="47" s="1"/>
  <c r="K439" i="47"/>
  <c r="T439" i="47" s="1"/>
  <c r="I439" i="47"/>
  <c r="L439" i="47" s="1"/>
  <c r="S437" i="47"/>
  <c r="Q437" i="47"/>
  <c r="O437" i="47"/>
  <c r="V436" i="47"/>
  <c r="U436" i="47"/>
  <c r="K436" i="47"/>
  <c r="T436" i="47" s="1"/>
  <c r="I436" i="47"/>
  <c r="L436" i="47" s="1"/>
  <c r="V435" i="47"/>
  <c r="U435" i="47"/>
  <c r="T435" i="47"/>
  <c r="L435" i="47"/>
  <c r="N435" i="47" s="1"/>
  <c r="W435" i="47" s="1"/>
  <c r="K435" i="47"/>
  <c r="I435" i="47"/>
  <c r="V434" i="47"/>
  <c r="U434" i="47"/>
  <c r="K434" i="47"/>
  <c r="T434" i="47" s="1"/>
  <c r="I434" i="47"/>
  <c r="L434" i="47" s="1"/>
  <c r="V433" i="47"/>
  <c r="U433" i="47"/>
  <c r="K433" i="47"/>
  <c r="T433" i="47" s="1"/>
  <c r="I433" i="47"/>
  <c r="L433" i="47" s="1"/>
  <c r="V432" i="47"/>
  <c r="U432" i="47"/>
  <c r="L432" i="47"/>
  <c r="N432" i="47" s="1"/>
  <c r="W432" i="47" s="1"/>
  <c r="K432" i="47"/>
  <c r="T432" i="47" s="1"/>
  <c r="I432" i="47"/>
  <c r="V431" i="47"/>
  <c r="K431" i="47"/>
  <c r="I431" i="47"/>
  <c r="L431" i="47" s="1"/>
  <c r="V430" i="47"/>
  <c r="U430" i="47"/>
  <c r="K430" i="47"/>
  <c r="T430" i="47" s="1"/>
  <c r="I430" i="47"/>
  <c r="L430" i="47" s="1"/>
  <c r="N430" i="47" s="1"/>
  <c r="S428" i="47"/>
  <c r="Q428" i="47"/>
  <c r="O428" i="47"/>
  <c r="V427" i="47"/>
  <c r="U427" i="47"/>
  <c r="T427" i="47"/>
  <c r="N427" i="47"/>
  <c r="W427" i="47" s="1"/>
  <c r="K427" i="47"/>
  <c r="I427" i="47"/>
  <c r="L427" i="47" s="1"/>
  <c r="V426" i="47"/>
  <c r="K426" i="47"/>
  <c r="I426" i="47"/>
  <c r="L426" i="47" s="1"/>
  <c r="V425" i="47"/>
  <c r="U425" i="47"/>
  <c r="T425" i="47"/>
  <c r="L425" i="47"/>
  <c r="K425" i="47"/>
  <c r="I425" i="47"/>
  <c r="V424" i="47"/>
  <c r="L424" i="47"/>
  <c r="K424" i="47"/>
  <c r="U424" i="47" s="1"/>
  <c r="I424" i="47"/>
  <c r="V423" i="47"/>
  <c r="L423" i="47"/>
  <c r="K423" i="47"/>
  <c r="I423" i="47"/>
  <c r="V422" i="47"/>
  <c r="U422" i="47"/>
  <c r="T422" i="47"/>
  <c r="N422" i="47"/>
  <c r="W422" i="47" s="1"/>
  <c r="L422" i="47"/>
  <c r="K422" i="47"/>
  <c r="I422" i="47"/>
  <c r="V421" i="47"/>
  <c r="V428" i="47" s="1"/>
  <c r="K421" i="47"/>
  <c r="I421" i="47"/>
  <c r="L421" i="47" s="1"/>
  <c r="S419" i="47"/>
  <c r="Q419" i="47"/>
  <c r="O419" i="47"/>
  <c r="V418" i="47"/>
  <c r="U418" i="47"/>
  <c r="T418" i="47"/>
  <c r="N418" i="47"/>
  <c r="W418" i="47" s="1"/>
  <c r="K418" i="47"/>
  <c r="I418" i="47"/>
  <c r="L418" i="47" s="1"/>
  <c r="V417" i="47"/>
  <c r="U417" i="47"/>
  <c r="T417" i="47"/>
  <c r="L417" i="47"/>
  <c r="K417" i="47"/>
  <c r="I417" i="47"/>
  <c r="V416" i="47"/>
  <c r="T416" i="47"/>
  <c r="K416" i="47"/>
  <c r="U416" i="47" s="1"/>
  <c r="I416" i="47"/>
  <c r="L416" i="47" s="1"/>
  <c r="W415" i="47"/>
  <c r="V415" i="47"/>
  <c r="U415" i="47"/>
  <c r="T415" i="47"/>
  <c r="N415" i="47"/>
  <c r="K415" i="47"/>
  <c r="I415" i="47"/>
  <c r="L415" i="47" s="1"/>
  <c r="V414" i="47"/>
  <c r="L414" i="47"/>
  <c r="K414" i="47"/>
  <c r="I414" i="47"/>
  <c r="V413" i="47"/>
  <c r="T413" i="47"/>
  <c r="L413" i="47"/>
  <c r="N413" i="47" s="1"/>
  <c r="W413" i="47" s="1"/>
  <c r="K413" i="47"/>
  <c r="U413" i="47" s="1"/>
  <c r="I413" i="47"/>
  <c r="V412" i="47"/>
  <c r="V419" i="47" s="1"/>
  <c r="U412" i="47"/>
  <c r="T412" i="47"/>
  <c r="N412" i="47"/>
  <c r="K412" i="47"/>
  <c r="I412" i="47"/>
  <c r="L412" i="47" s="1"/>
  <c r="S410" i="47"/>
  <c r="Q410" i="47"/>
  <c r="O410" i="47"/>
  <c r="V409" i="47"/>
  <c r="U409" i="47"/>
  <c r="T409" i="47"/>
  <c r="L409" i="47"/>
  <c r="K409" i="47"/>
  <c r="I409" i="47"/>
  <c r="V408" i="47"/>
  <c r="K408" i="47"/>
  <c r="U408" i="47" s="1"/>
  <c r="I408" i="47"/>
  <c r="L408" i="47" s="1"/>
  <c r="V407" i="47"/>
  <c r="U407" i="47"/>
  <c r="T407" i="47"/>
  <c r="N407" i="47"/>
  <c r="W407" i="47" s="1"/>
  <c r="K407" i="47"/>
  <c r="I407" i="47"/>
  <c r="L407" i="47" s="1"/>
  <c r="V406" i="47"/>
  <c r="K406" i="47"/>
  <c r="U406" i="47" s="1"/>
  <c r="I406" i="47"/>
  <c r="L406" i="47" s="1"/>
  <c r="W405" i="47"/>
  <c r="V405" i="47"/>
  <c r="T405" i="47"/>
  <c r="K405" i="47"/>
  <c r="U405" i="47" s="1"/>
  <c r="I405" i="47"/>
  <c r="L405" i="47" s="1"/>
  <c r="N405" i="47" s="1"/>
  <c r="V404" i="47"/>
  <c r="K404" i="47"/>
  <c r="U404" i="47" s="1"/>
  <c r="I404" i="47"/>
  <c r="L404" i="47" s="1"/>
  <c r="V403" i="47"/>
  <c r="K403" i="47"/>
  <c r="T403" i="47" s="1"/>
  <c r="I403" i="47"/>
  <c r="L403" i="47" s="1"/>
  <c r="S401" i="47"/>
  <c r="Q401" i="47"/>
  <c r="O401" i="47"/>
  <c r="V400" i="47"/>
  <c r="U400" i="47"/>
  <c r="T400" i="47"/>
  <c r="N400" i="47"/>
  <c r="L400" i="47"/>
  <c r="K400" i="47"/>
  <c r="I400" i="47"/>
  <c r="V399" i="47"/>
  <c r="K399" i="47"/>
  <c r="T399" i="47" s="1"/>
  <c r="I399" i="47"/>
  <c r="L399" i="47" s="1"/>
  <c r="V398" i="47"/>
  <c r="L398" i="47"/>
  <c r="K398" i="47"/>
  <c r="T398" i="47" s="1"/>
  <c r="I398" i="47"/>
  <c r="V397" i="47"/>
  <c r="L397" i="47"/>
  <c r="K397" i="47"/>
  <c r="I397" i="47"/>
  <c r="V396" i="47"/>
  <c r="U396" i="47"/>
  <c r="T396" i="47"/>
  <c r="L396" i="47"/>
  <c r="K396" i="47"/>
  <c r="I396" i="47"/>
  <c r="V395" i="47"/>
  <c r="K395" i="47"/>
  <c r="T395" i="47" s="1"/>
  <c r="I395" i="47"/>
  <c r="L395" i="47" s="1"/>
  <c r="V394" i="47"/>
  <c r="V401" i="47" s="1"/>
  <c r="T394" i="47"/>
  <c r="L394" i="47"/>
  <c r="K394" i="47"/>
  <c r="U394" i="47" s="1"/>
  <c r="I394" i="47"/>
  <c r="S392" i="47"/>
  <c r="Q392" i="47"/>
  <c r="O392" i="47"/>
  <c r="V391" i="47"/>
  <c r="K391" i="47"/>
  <c r="I391" i="47"/>
  <c r="L391" i="47" s="1"/>
  <c r="V390" i="47"/>
  <c r="U390" i="47"/>
  <c r="T390" i="47"/>
  <c r="L390" i="47"/>
  <c r="N390" i="47" s="1"/>
  <c r="K390" i="47"/>
  <c r="I390" i="47"/>
  <c r="V389" i="47"/>
  <c r="K389" i="47"/>
  <c r="I389" i="47"/>
  <c r="L389" i="47" s="1"/>
  <c r="V388" i="47"/>
  <c r="K388" i="47"/>
  <c r="I388" i="47"/>
  <c r="L388" i="47" s="1"/>
  <c r="V387" i="47"/>
  <c r="U387" i="47"/>
  <c r="T387" i="47"/>
  <c r="N387" i="47"/>
  <c r="L387" i="47"/>
  <c r="K387" i="47"/>
  <c r="I387" i="47"/>
  <c r="V386" i="47"/>
  <c r="U386" i="47"/>
  <c r="T386" i="47"/>
  <c r="K386" i="47"/>
  <c r="I386" i="47"/>
  <c r="L386" i="47" s="1"/>
  <c r="V385" i="47"/>
  <c r="V392" i="47" s="1"/>
  <c r="L385" i="47"/>
  <c r="K385" i="47"/>
  <c r="I385" i="47"/>
  <c r="S383" i="47"/>
  <c r="Q383" i="47"/>
  <c r="O383" i="47"/>
  <c r="V382" i="47"/>
  <c r="U382" i="47"/>
  <c r="T382" i="47"/>
  <c r="K382" i="47"/>
  <c r="I382" i="47"/>
  <c r="L382" i="47" s="1"/>
  <c r="V381" i="47"/>
  <c r="K381" i="47"/>
  <c r="I381" i="47"/>
  <c r="L381" i="47" s="1"/>
  <c r="N381" i="47" s="1"/>
  <c r="V380" i="47"/>
  <c r="U380" i="47"/>
  <c r="T380" i="47"/>
  <c r="K380" i="47"/>
  <c r="I380" i="47"/>
  <c r="L380" i="47" s="1"/>
  <c r="N380" i="47" s="1"/>
  <c r="W380" i="47" s="1"/>
  <c r="V379" i="47"/>
  <c r="K379" i="47"/>
  <c r="I379" i="47"/>
  <c r="L379" i="47" s="1"/>
  <c r="W378" i="47"/>
  <c r="V378" i="47"/>
  <c r="T378" i="47"/>
  <c r="N378" i="47"/>
  <c r="L378" i="47"/>
  <c r="K378" i="47"/>
  <c r="U378" i="47" s="1"/>
  <c r="I378" i="47"/>
  <c r="V377" i="47"/>
  <c r="U377" i="47"/>
  <c r="T377" i="47"/>
  <c r="K377" i="47"/>
  <c r="I377" i="47"/>
  <c r="L377" i="47" s="1"/>
  <c r="V376" i="47"/>
  <c r="V383" i="47" s="1"/>
  <c r="U376" i="47"/>
  <c r="K376" i="47"/>
  <c r="T376" i="47" s="1"/>
  <c r="I376" i="47"/>
  <c r="L376" i="47" s="1"/>
  <c r="N376" i="47" s="1"/>
  <c r="S374" i="47"/>
  <c r="Q374" i="47"/>
  <c r="O374" i="47"/>
  <c r="V373" i="47"/>
  <c r="K373" i="47"/>
  <c r="I373" i="47"/>
  <c r="L373" i="47" s="1"/>
  <c r="N373" i="47" s="1"/>
  <c r="V372" i="47"/>
  <c r="L372" i="47"/>
  <c r="K372" i="47"/>
  <c r="U372" i="47" s="1"/>
  <c r="I372" i="47"/>
  <c r="V371" i="47"/>
  <c r="T371" i="47"/>
  <c r="K371" i="47"/>
  <c r="U371" i="47" s="1"/>
  <c r="I371" i="47"/>
  <c r="L371" i="47" s="1"/>
  <c r="V370" i="47"/>
  <c r="U370" i="47"/>
  <c r="T370" i="47"/>
  <c r="W370" i="47" s="1"/>
  <c r="K370" i="47"/>
  <c r="I370" i="47"/>
  <c r="L370" i="47" s="1"/>
  <c r="N370" i="47" s="1"/>
  <c r="V369" i="47"/>
  <c r="U369" i="47"/>
  <c r="T369" i="47"/>
  <c r="K369" i="47"/>
  <c r="I369" i="47"/>
  <c r="L369" i="47" s="1"/>
  <c r="V368" i="47"/>
  <c r="U368" i="47"/>
  <c r="K368" i="47"/>
  <c r="T368" i="47" s="1"/>
  <c r="I368" i="47"/>
  <c r="L368" i="47" s="1"/>
  <c r="V367" i="47"/>
  <c r="V374" i="47" s="1"/>
  <c r="U367" i="47"/>
  <c r="T367" i="47"/>
  <c r="K367" i="47"/>
  <c r="I367" i="47"/>
  <c r="L367" i="47" s="1"/>
  <c r="N367" i="47" s="1"/>
  <c r="S365" i="47"/>
  <c r="Q365" i="47"/>
  <c r="O365" i="47"/>
  <c r="V364" i="47"/>
  <c r="U364" i="47"/>
  <c r="T364" i="47"/>
  <c r="N364" i="47"/>
  <c r="K364" i="47"/>
  <c r="I364" i="47"/>
  <c r="L364" i="47" s="1"/>
  <c r="V363" i="47"/>
  <c r="K363" i="47"/>
  <c r="I363" i="47"/>
  <c r="L363" i="47" s="1"/>
  <c r="V362" i="47"/>
  <c r="U362" i="47"/>
  <c r="T362" i="47"/>
  <c r="L362" i="47"/>
  <c r="K362" i="47"/>
  <c r="I362" i="47"/>
  <c r="V361" i="47"/>
  <c r="K361" i="47"/>
  <c r="U361" i="47" s="1"/>
  <c r="I361" i="47"/>
  <c r="L361" i="47" s="1"/>
  <c r="V360" i="47"/>
  <c r="U360" i="47"/>
  <c r="L360" i="47"/>
  <c r="N360" i="47" s="1"/>
  <c r="K360" i="47"/>
  <c r="T360" i="47" s="1"/>
  <c r="I360" i="47"/>
  <c r="V359" i="47"/>
  <c r="L359" i="47"/>
  <c r="K359" i="47"/>
  <c r="U359" i="47" s="1"/>
  <c r="I359" i="47"/>
  <c r="V358" i="47"/>
  <c r="V365" i="47" s="1"/>
  <c r="K358" i="47"/>
  <c r="T358" i="47" s="1"/>
  <c r="I358" i="47"/>
  <c r="L358" i="47" s="1"/>
  <c r="S356" i="47"/>
  <c r="Q356" i="47"/>
  <c r="O356" i="47"/>
  <c r="V355" i="47"/>
  <c r="U355" i="47"/>
  <c r="T355" i="47"/>
  <c r="N355" i="47"/>
  <c r="L355" i="47"/>
  <c r="K355" i="47"/>
  <c r="I355" i="47"/>
  <c r="V354" i="47"/>
  <c r="U354" i="47"/>
  <c r="T354" i="47"/>
  <c r="K354" i="47"/>
  <c r="I354" i="47"/>
  <c r="L354" i="47" s="1"/>
  <c r="V353" i="47"/>
  <c r="L353" i="47"/>
  <c r="K353" i="47"/>
  <c r="I353" i="47"/>
  <c r="V352" i="47"/>
  <c r="U352" i="47"/>
  <c r="T352" i="47"/>
  <c r="L352" i="47"/>
  <c r="N352" i="47" s="1"/>
  <c r="K352" i="47"/>
  <c r="I352" i="47"/>
  <c r="V351" i="47"/>
  <c r="T351" i="47"/>
  <c r="L351" i="47"/>
  <c r="N351" i="47" s="1"/>
  <c r="W351" i="47" s="1"/>
  <c r="K351" i="47"/>
  <c r="U351" i="47" s="1"/>
  <c r="I351" i="47"/>
  <c r="V350" i="47"/>
  <c r="K350" i="47"/>
  <c r="I350" i="47"/>
  <c r="L350" i="47" s="1"/>
  <c r="V349" i="47"/>
  <c r="U349" i="47"/>
  <c r="T349" i="47"/>
  <c r="L349" i="47"/>
  <c r="K349" i="47"/>
  <c r="I349" i="47"/>
  <c r="S347" i="47"/>
  <c r="Q347" i="47"/>
  <c r="O347" i="47"/>
  <c r="V346" i="47"/>
  <c r="K346" i="47"/>
  <c r="I346" i="47"/>
  <c r="L346" i="47" s="1"/>
  <c r="V345" i="47"/>
  <c r="U345" i="47"/>
  <c r="T345" i="47"/>
  <c r="K345" i="47"/>
  <c r="I345" i="47"/>
  <c r="L345" i="47" s="1"/>
  <c r="V344" i="47"/>
  <c r="K344" i="47"/>
  <c r="U344" i="47" s="1"/>
  <c r="I344" i="47"/>
  <c r="L344" i="47" s="1"/>
  <c r="V343" i="47"/>
  <c r="T343" i="47"/>
  <c r="L343" i="47"/>
  <c r="K343" i="47"/>
  <c r="U343" i="47" s="1"/>
  <c r="I343" i="47"/>
  <c r="V342" i="47"/>
  <c r="U342" i="47"/>
  <c r="T342" i="47"/>
  <c r="K342" i="47"/>
  <c r="I342" i="47"/>
  <c r="L342" i="47" s="1"/>
  <c r="V341" i="47"/>
  <c r="L341" i="47"/>
  <c r="N341" i="47" s="1"/>
  <c r="K341" i="47"/>
  <c r="I341" i="47"/>
  <c r="V340" i="47"/>
  <c r="K340" i="47"/>
  <c r="U340" i="47" s="1"/>
  <c r="I340" i="47"/>
  <c r="L340" i="47" s="1"/>
  <c r="N340" i="47" s="1"/>
  <c r="S338" i="47"/>
  <c r="Q338" i="47"/>
  <c r="O338" i="47"/>
  <c r="V337" i="47"/>
  <c r="L337" i="47"/>
  <c r="N337" i="47" s="1"/>
  <c r="K337" i="47"/>
  <c r="T337" i="47" s="1"/>
  <c r="I337" i="47"/>
  <c r="V336" i="47"/>
  <c r="L336" i="47"/>
  <c r="K336" i="47"/>
  <c r="U336" i="47" s="1"/>
  <c r="I336" i="47"/>
  <c r="V335" i="47"/>
  <c r="U335" i="47"/>
  <c r="T335" i="47"/>
  <c r="K335" i="47"/>
  <c r="I335" i="47"/>
  <c r="L335" i="47" s="1"/>
  <c r="V334" i="47"/>
  <c r="U334" i="47"/>
  <c r="T334" i="47"/>
  <c r="L334" i="47"/>
  <c r="K334" i="47"/>
  <c r="I334" i="47"/>
  <c r="V333" i="47"/>
  <c r="K333" i="47"/>
  <c r="T333" i="47" s="1"/>
  <c r="I333" i="47"/>
  <c r="L333" i="47" s="1"/>
  <c r="V332" i="47"/>
  <c r="V338" i="47" s="1"/>
  <c r="U332" i="47"/>
  <c r="T332" i="47"/>
  <c r="W332" i="47" s="1"/>
  <c r="K332" i="47"/>
  <c r="I332" i="47"/>
  <c r="L332" i="47" s="1"/>
  <c r="N332" i="47" s="1"/>
  <c r="V331" i="47"/>
  <c r="K331" i="47"/>
  <c r="U331" i="47" s="1"/>
  <c r="I331" i="47"/>
  <c r="L331" i="47" s="1"/>
  <c r="S329" i="47"/>
  <c r="Q329" i="47"/>
  <c r="O329" i="47"/>
  <c r="V328" i="47"/>
  <c r="K328" i="47"/>
  <c r="T328" i="47" s="1"/>
  <c r="I328" i="47"/>
  <c r="L328" i="47" s="1"/>
  <c r="V327" i="47"/>
  <c r="L327" i="47"/>
  <c r="N327" i="47" s="1"/>
  <c r="K327" i="47"/>
  <c r="I327" i="47"/>
  <c r="V326" i="47"/>
  <c r="K326" i="47"/>
  <c r="U326" i="47" s="1"/>
  <c r="I326" i="47"/>
  <c r="L326" i="47" s="1"/>
  <c r="V325" i="47"/>
  <c r="L325" i="47"/>
  <c r="K325" i="47"/>
  <c r="I325" i="47"/>
  <c r="V324" i="47"/>
  <c r="U324" i="47"/>
  <c r="T324" i="47"/>
  <c r="L324" i="47"/>
  <c r="K324" i="47"/>
  <c r="I324" i="47"/>
  <c r="V323" i="47"/>
  <c r="U323" i="47"/>
  <c r="T323" i="47"/>
  <c r="K323" i="47"/>
  <c r="I323" i="47"/>
  <c r="L323" i="47" s="1"/>
  <c r="V322" i="47"/>
  <c r="U322" i="47"/>
  <c r="K322" i="47"/>
  <c r="T322" i="47" s="1"/>
  <c r="I322" i="47"/>
  <c r="L322" i="47" s="1"/>
  <c r="V320" i="47"/>
  <c r="S320" i="47"/>
  <c r="Q320" i="47"/>
  <c r="O320" i="47"/>
  <c r="V319" i="47"/>
  <c r="K319" i="47"/>
  <c r="I319" i="47"/>
  <c r="L319" i="47" s="1"/>
  <c r="N319" i="47" s="1"/>
  <c r="V318" i="47"/>
  <c r="L318" i="47"/>
  <c r="K318" i="47"/>
  <c r="I318" i="47"/>
  <c r="V317" i="47"/>
  <c r="U317" i="47"/>
  <c r="T317" i="47"/>
  <c r="L317" i="47"/>
  <c r="K317" i="47"/>
  <c r="I317" i="47"/>
  <c r="V316" i="47"/>
  <c r="W316" i="47" s="1"/>
  <c r="U316" i="47"/>
  <c r="T316" i="47"/>
  <c r="N316" i="47"/>
  <c r="K316" i="47"/>
  <c r="I316" i="47"/>
  <c r="L316" i="47" s="1"/>
  <c r="V315" i="47"/>
  <c r="K315" i="47"/>
  <c r="I315" i="47"/>
  <c r="L315" i="47" s="1"/>
  <c r="V314" i="47"/>
  <c r="W314" i="47" s="1"/>
  <c r="U314" i="47"/>
  <c r="T314" i="47"/>
  <c r="L314" i="47"/>
  <c r="N314" i="47" s="1"/>
  <c r="K314" i="47"/>
  <c r="I314" i="47"/>
  <c r="V313" i="47"/>
  <c r="L313" i="47"/>
  <c r="K313" i="47"/>
  <c r="U313" i="47" s="1"/>
  <c r="I313" i="47"/>
  <c r="S311" i="47"/>
  <c r="Q311" i="47"/>
  <c r="O311" i="47"/>
  <c r="V310" i="47"/>
  <c r="U310" i="47"/>
  <c r="T310" i="47"/>
  <c r="K310" i="47"/>
  <c r="I310" i="47"/>
  <c r="L310" i="47" s="1"/>
  <c r="N310" i="47" s="1"/>
  <c r="V309" i="47"/>
  <c r="K309" i="47"/>
  <c r="U309" i="47" s="1"/>
  <c r="I309" i="47"/>
  <c r="L309" i="47" s="1"/>
  <c r="V308" i="47"/>
  <c r="T308" i="47"/>
  <c r="K308" i="47"/>
  <c r="U308" i="47" s="1"/>
  <c r="I308" i="47"/>
  <c r="L308" i="47" s="1"/>
  <c r="N308" i="47" s="1"/>
  <c r="V307" i="47"/>
  <c r="U307" i="47"/>
  <c r="T307" i="47"/>
  <c r="N307" i="47"/>
  <c r="W307" i="47" s="1"/>
  <c r="K307" i="47"/>
  <c r="I307" i="47"/>
  <c r="L307" i="47" s="1"/>
  <c r="V306" i="47"/>
  <c r="L306" i="47"/>
  <c r="K306" i="47"/>
  <c r="I306" i="47"/>
  <c r="V305" i="47"/>
  <c r="L305" i="47"/>
  <c r="N305" i="47" s="1"/>
  <c r="K305" i="47"/>
  <c r="U305" i="47" s="1"/>
  <c r="I305" i="47"/>
  <c r="V304" i="47"/>
  <c r="U304" i="47"/>
  <c r="T304" i="47"/>
  <c r="N304" i="47"/>
  <c r="K304" i="47"/>
  <c r="I304" i="47"/>
  <c r="L304" i="47" s="1"/>
  <c r="S302" i="47"/>
  <c r="Q302" i="47"/>
  <c r="O302" i="47"/>
  <c r="V301" i="47"/>
  <c r="U301" i="47"/>
  <c r="T301" i="47"/>
  <c r="N301" i="47"/>
  <c r="K301" i="47"/>
  <c r="I301" i="47"/>
  <c r="L301" i="47" s="1"/>
  <c r="V300" i="47"/>
  <c r="K300" i="47"/>
  <c r="U300" i="47" s="1"/>
  <c r="I300" i="47"/>
  <c r="L300" i="47" s="1"/>
  <c r="N300" i="47" s="1"/>
  <c r="V299" i="47"/>
  <c r="U299" i="47"/>
  <c r="L299" i="47"/>
  <c r="K299" i="47"/>
  <c r="T299" i="47" s="1"/>
  <c r="I299" i="47"/>
  <c r="V298" i="47"/>
  <c r="K298" i="47"/>
  <c r="I298" i="47"/>
  <c r="L298" i="47" s="1"/>
  <c r="V297" i="47"/>
  <c r="K297" i="47"/>
  <c r="U297" i="47" s="1"/>
  <c r="I297" i="47"/>
  <c r="L297" i="47" s="1"/>
  <c r="W296" i="47"/>
  <c r="V296" i="47"/>
  <c r="U296" i="47"/>
  <c r="T296" i="47"/>
  <c r="K296" i="47"/>
  <c r="I296" i="47"/>
  <c r="L296" i="47" s="1"/>
  <c r="N296" i="47" s="1"/>
  <c r="V295" i="47"/>
  <c r="U295" i="47"/>
  <c r="T295" i="47"/>
  <c r="L295" i="47"/>
  <c r="K295" i="47"/>
  <c r="I295" i="47"/>
  <c r="S293" i="47"/>
  <c r="Q293" i="47"/>
  <c r="O293" i="47"/>
  <c r="V292" i="47"/>
  <c r="W292" i="47" s="1"/>
  <c r="U292" i="47"/>
  <c r="T292" i="47"/>
  <c r="L292" i="47"/>
  <c r="N292" i="47" s="1"/>
  <c r="K292" i="47"/>
  <c r="I292" i="47"/>
  <c r="V291" i="47"/>
  <c r="L291" i="47"/>
  <c r="K291" i="47"/>
  <c r="I291" i="47"/>
  <c r="V290" i="47"/>
  <c r="U290" i="47"/>
  <c r="K290" i="47"/>
  <c r="T290" i="47" s="1"/>
  <c r="I290" i="47"/>
  <c r="L290" i="47" s="1"/>
  <c r="V289" i="47"/>
  <c r="U289" i="47"/>
  <c r="T289" i="47"/>
  <c r="L289" i="47"/>
  <c r="K289" i="47"/>
  <c r="I289" i="47"/>
  <c r="V288" i="47"/>
  <c r="T288" i="47"/>
  <c r="K288" i="47"/>
  <c r="U288" i="47" s="1"/>
  <c r="I288" i="47"/>
  <c r="L288" i="47" s="1"/>
  <c r="V287" i="47"/>
  <c r="V293" i="47" s="1"/>
  <c r="U287" i="47"/>
  <c r="L287" i="47"/>
  <c r="K287" i="47"/>
  <c r="T287" i="47" s="1"/>
  <c r="I287" i="47"/>
  <c r="V286" i="47"/>
  <c r="U286" i="47"/>
  <c r="L286" i="47"/>
  <c r="K286" i="47"/>
  <c r="T286" i="47" s="1"/>
  <c r="I286" i="47"/>
  <c r="S284" i="47"/>
  <c r="Q284" i="47"/>
  <c r="O284" i="47"/>
  <c r="V283" i="47"/>
  <c r="K283" i="47"/>
  <c r="I283" i="47"/>
  <c r="L283" i="47" s="1"/>
  <c r="W282" i="47"/>
  <c r="V282" i="47"/>
  <c r="U282" i="47"/>
  <c r="T282" i="47"/>
  <c r="N282" i="47"/>
  <c r="L282" i="47"/>
  <c r="K282" i="47"/>
  <c r="I282" i="47"/>
  <c r="V281" i="47"/>
  <c r="U281" i="47"/>
  <c r="T281" i="47"/>
  <c r="N281" i="47"/>
  <c r="K281" i="47"/>
  <c r="I281" i="47"/>
  <c r="L281" i="47" s="1"/>
  <c r="V280" i="47"/>
  <c r="K280" i="47"/>
  <c r="I280" i="47"/>
  <c r="L280" i="47" s="1"/>
  <c r="N280" i="47" s="1"/>
  <c r="V279" i="47"/>
  <c r="V284" i="47" s="1"/>
  <c r="U279" i="47"/>
  <c r="W279" i="47" s="1"/>
  <c r="T279" i="47"/>
  <c r="L279" i="47"/>
  <c r="N279" i="47" s="1"/>
  <c r="K279" i="47"/>
  <c r="I279" i="47"/>
  <c r="V278" i="47"/>
  <c r="K278" i="47"/>
  <c r="U278" i="47" s="1"/>
  <c r="I278" i="47"/>
  <c r="L278" i="47" s="1"/>
  <c r="N278" i="47" s="1"/>
  <c r="V277" i="47"/>
  <c r="K277" i="47"/>
  <c r="I277" i="47"/>
  <c r="L277" i="47" s="1"/>
  <c r="S275" i="47"/>
  <c r="Q275" i="47"/>
  <c r="O275" i="47"/>
  <c r="V274" i="47"/>
  <c r="K274" i="47"/>
  <c r="U274" i="47" s="1"/>
  <c r="I274" i="47"/>
  <c r="L274" i="47" s="1"/>
  <c r="V273" i="47"/>
  <c r="K273" i="47"/>
  <c r="I273" i="47"/>
  <c r="L273" i="47" s="1"/>
  <c r="V272" i="47"/>
  <c r="U272" i="47"/>
  <c r="T272" i="47"/>
  <c r="N272" i="47"/>
  <c r="L272" i="47"/>
  <c r="K272" i="47"/>
  <c r="I272" i="47"/>
  <c r="V271" i="47"/>
  <c r="K271" i="47"/>
  <c r="I271" i="47"/>
  <c r="L271" i="47" s="1"/>
  <c r="V270" i="47"/>
  <c r="V275" i="47" s="1"/>
  <c r="L270" i="47"/>
  <c r="N270" i="47" s="1"/>
  <c r="K270" i="47"/>
  <c r="U270" i="47" s="1"/>
  <c r="I270" i="47"/>
  <c r="V269" i="47"/>
  <c r="U269" i="47"/>
  <c r="T269" i="47"/>
  <c r="K269" i="47"/>
  <c r="I269" i="47"/>
  <c r="L269" i="47" s="1"/>
  <c r="V268" i="47"/>
  <c r="U268" i="47"/>
  <c r="T268" i="47"/>
  <c r="K268" i="47"/>
  <c r="I268" i="47"/>
  <c r="L268" i="47" s="1"/>
  <c r="S266" i="47"/>
  <c r="Q266" i="47"/>
  <c r="O266" i="47"/>
  <c r="V265" i="47"/>
  <c r="T265" i="47"/>
  <c r="N265" i="47"/>
  <c r="K265" i="47"/>
  <c r="U265" i="47" s="1"/>
  <c r="I265" i="47"/>
  <c r="L265" i="47" s="1"/>
  <c r="V264" i="47"/>
  <c r="U264" i="47"/>
  <c r="T264" i="47"/>
  <c r="K264" i="47"/>
  <c r="I264" i="47"/>
  <c r="L264" i="47" s="1"/>
  <c r="V263" i="47"/>
  <c r="U263" i="47"/>
  <c r="K263" i="47"/>
  <c r="T263" i="47" s="1"/>
  <c r="I263" i="47"/>
  <c r="L263" i="47" s="1"/>
  <c r="N263" i="47" s="1"/>
  <c r="W263" i="47" s="1"/>
  <c r="V262" i="47"/>
  <c r="K262" i="47"/>
  <c r="I262" i="47"/>
  <c r="L262" i="47" s="1"/>
  <c r="V261" i="47"/>
  <c r="T261" i="47"/>
  <c r="K261" i="47"/>
  <c r="U261" i="47" s="1"/>
  <c r="I261" i="47"/>
  <c r="L261" i="47" s="1"/>
  <c r="N261" i="47" s="1"/>
  <c r="W261" i="47" s="1"/>
  <c r="V260" i="47"/>
  <c r="U260" i="47"/>
  <c r="T260" i="47"/>
  <c r="K260" i="47"/>
  <c r="I260" i="47"/>
  <c r="L260" i="47" s="1"/>
  <c r="V259" i="47"/>
  <c r="V266" i="47" s="1"/>
  <c r="U259" i="47"/>
  <c r="T259" i="47"/>
  <c r="K259" i="47"/>
  <c r="I259" i="47"/>
  <c r="L259" i="47" s="1"/>
  <c r="N259" i="47" s="1"/>
  <c r="S257" i="47"/>
  <c r="Q257" i="47"/>
  <c r="O257" i="47"/>
  <c r="V256" i="47"/>
  <c r="L256" i="47"/>
  <c r="K256" i="47"/>
  <c r="I256" i="47"/>
  <c r="V255" i="47"/>
  <c r="L255" i="47"/>
  <c r="K255" i="47"/>
  <c r="U255" i="47" s="1"/>
  <c r="I255" i="47"/>
  <c r="V254" i="47"/>
  <c r="K254" i="47"/>
  <c r="U254" i="47" s="1"/>
  <c r="I254" i="47"/>
  <c r="L254" i="47" s="1"/>
  <c r="V253" i="47"/>
  <c r="U253" i="47"/>
  <c r="T253" i="47"/>
  <c r="N253" i="47"/>
  <c r="K253" i="47"/>
  <c r="I253" i="47"/>
  <c r="L253" i="47" s="1"/>
  <c r="V252" i="47"/>
  <c r="K252" i="47"/>
  <c r="U252" i="47" s="1"/>
  <c r="I252" i="47"/>
  <c r="L252" i="47" s="1"/>
  <c r="N252" i="47" s="1"/>
  <c r="V251" i="47"/>
  <c r="V257" i="47" s="1"/>
  <c r="U251" i="47"/>
  <c r="T251" i="47"/>
  <c r="L251" i="47"/>
  <c r="K251" i="47"/>
  <c r="I251" i="47"/>
  <c r="V250" i="47"/>
  <c r="L250" i="47"/>
  <c r="K250" i="47"/>
  <c r="U250" i="47" s="1"/>
  <c r="I250" i="47"/>
  <c r="S248" i="47"/>
  <c r="Q248" i="47"/>
  <c r="O248" i="47"/>
  <c r="V247" i="47"/>
  <c r="U247" i="47"/>
  <c r="T247" i="47"/>
  <c r="L247" i="47"/>
  <c r="N247" i="47" s="1"/>
  <c r="W247" i="47" s="1"/>
  <c r="K247" i="47"/>
  <c r="I247" i="47"/>
  <c r="V246" i="47"/>
  <c r="U246" i="47"/>
  <c r="L246" i="47"/>
  <c r="N246" i="47" s="1"/>
  <c r="W246" i="47" s="1"/>
  <c r="K246" i="47"/>
  <c r="T246" i="47" s="1"/>
  <c r="I246" i="47"/>
  <c r="V245" i="47"/>
  <c r="K245" i="47"/>
  <c r="I245" i="47"/>
  <c r="L245" i="47" s="1"/>
  <c r="V244" i="47"/>
  <c r="W244" i="47" s="1"/>
  <c r="U244" i="47"/>
  <c r="T244" i="47"/>
  <c r="N244" i="47"/>
  <c r="L244" i="47"/>
  <c r="K244" i="47"/>
  <c r="I244" i="47"/>
  <c r="V243" i="47"/>
  <c r="U243" i="47"/>
  <c r="T243" i="47"/>
  <c r="N243" i="47"/>
  <c r="L243" i="47"/>
  <c r="K243" i="47"/>
  <c r="I243" i="47"/>
  <c r="V242" i="47"/>
  <c r="K242" i="47"/>
  <c r="I242" i="47"/>
  <c r="L242" i="47" s="1"/>
  <c r="N242" i="47" s="1"/>
  <c r="V241" i="47"/>
  <c r="U241" i="47"/>
  <c r="T241" i="47"/>
  <c r="L241" i="47"/>
  <c r="K241" i="47"/>
  <c r="I241" i="47"/>
  <c r="S239" i="47"/>
  <c r="Q239" i="47"/>
  <c r="O239" i="47"/>
  <c r="V238" i="47"/>
  <c r="U238" i="47"/>
  <c r="W238" i="47" s="1"/>
  <c r="K238" i="47"/>
  <c r="T238" i="47" s="1"/>
  <c r="I238" i="47"/>
  <c r="L238" i="47" s="1"/>
  <c r="N238" i="47" s="1"/>
  <c r="V237" i="47"/>
  <c r="L237" i="47"/>
  <c r="K237" i="47"/>
  <c r="I237" i="47"/>
  <c r="V236" i="47"/>
  <c r="T236" i="47"/>
  <c r="K236" i="47"/>
  <c r="U236" i="47" s="1"/>
  <c r="I236" i="47"/>
  <c r="L236" i="47" s="1"/>
  <c r="V235" i="47"/>
  <c r="U235" i="47"/>
  <c r="K235" i="47"/>
  <c r="T235" i="47" s="1"/>
  <c r="I235" i="47"/>
  <c r="L235" i="47" s="1"/>
  <c r="W234" i="47"/>
  <c r="V234" i="47"/>
  <c r="U234" i="47"/>
  <c r="L234" i="47"/>
  <c r="N234" i="47" s="1"/>
  <c r="K234" i="47"/>
  <c r="T234" i="47" s="1"/>
  <c r="I234" i="47"/>
  <c r="V233" i="47"/>
  <c r="K233" i="47"/>
  <c r="I233" i="47"/>
  <c r="L233" i="47" s="1"/>
  <c r="W232" i="47"/>
  <c r="V232" i="47"/>
  <c r="U232" i="47"/>
  <c r="L232" i="47"/>
  <c r="N232" i="47" s="1"/>
  <c r="K232" i="47"/>
  <c r="T232" i="47" s="1"/>
  <c r="I232" i="47"/>
  <c r="S230" i="47"/>
  <c r="Q230" i="47"/>
  <c r="O230" i="47"/>
  <c r="V229" i="47"/>
  <c r="K229" i="47"/>
  <c r="I229" i="47"/>
  <c r="L229" i="47" s="1"/>
  <c r="V228" i="47"/>
  <c r="L228" i="47"/>
  <c r="K228" i="47"/>
  <c r="U228" i="47" s="1"/>
  <c r="I228" i="47"/>
  <c r="V227" i="47"/>
  <c r="U227" i="47"/>
  <c r="T227" i="47"/>
  <c r="K227" i="47"/>
  <c r="I227" i="47"/>
  <c r="L227" i="47" s="1"/>
  <c r="V226" i="47"/>
  <c r="V230" i="47" s="1"/>
  <c r="K226" i="47"/>
  <c r="T226" i="47" s="1"/>
  <c r="I226" i="47"/>
  <c r="L226" i="47" s="1"/>
  <c r="N226" i="47" s="1"/>
  <c r="V225" i="47"/>
  <c r="K225" i="47"/>
  <c r="U225" i="47" s="1"/>
  <c r="I225" i="47"/>
  <c r="L225" i="47" s="1"/>
  <c r="V224" i="47"/>
  <c r="U224" i="47"/>
  <c r="T224" i="47"/>
  <c r="N224" i="47"/>
  <c r="K224" i="47"/>
  <c r="I224" i="47"/>
  <c r="L224" i="47" s="1"/>
  <c r="V223" i="47"/>
  <c r="U223" i="47"/>
  <c r="T223" i="47"/>
  <c r="K223" i="47"/>
  <c r="I223" i="47"/>
  <c r="L223" i="47" s="1"/>
  <c r="S221" i="47"/>
  <c r="Q221" i="47"/>
  <c r="O221" i="47"/>
  <c r="V220" i="47"/>
  <c r="K220" i="47"/>
  <c r="I220" i="47"/>
  <c r="L220" i="47" s="1"/>
  <c r="V219" i="47"/>
  <c r="U219" i="47"/>
  <c r="T219" i="47"/>
  <c r="K219" i="47"/>
  <c r="I219" i="47"/>
  <c r="L219" i="47" s="1"/>
  <c r="N219" i="47" s="1"/>
  <c r="W219" i="47" s="1"/>
  <c r="V218" i="47"/>
  <c r="U218" i="47"/>
  <c r="L218" i="47"/>
  <c r="K218" i="47"/>
  <c r="T218" i="47" s="1"/>
  <c r="I218" i="47"/>
  <c r="V217" i="47"/>
  <c r="K217" i="47"/>
  <c r="I217" i="47"/>
  <c r="L217" i="47" s="1"/>
  <c r="V216" i="47"/>
  <c r="U216" i="47"/>
  <c r="T216" i="47"/>
  <c r="N216" i="47"/>
  <c r="L216" i="47"/>
  <c r="K216" i="47"/>
  <c r="I216" i="47"/>
  <c r="V215" i="47"/>
  <c r="K215" i="47"/>
  <c r="I215" i="47"/>
  <c r="L215" i="47" s="1"/>
  <c r="V214" i="47"/>
  <c r="V221" i="47" s="1"/>
  <c r="K214" i="47"/>
  <c r="I214" i="47"/>
  <c r="L214" i="47" s="1"/>
  <c r="N214" i="47" s="1"/>
  <c r="S212" i="47"/>
  <c r="Q212" i="47"/>
  <c r="O212" i="47"/>
  <c r="V211" i="47"/>
  <c r="U211" i="47"/>
  <c r="T211" i="47"/>
  <c r="K211" i="47"/>
  <c r="I211" i="47"/>
  <c r="L211" i="47" s="1"/>
  <c r="V210" i="47"/>
  <c r="U210" i="47"/>
  <c r="K210" i="47"/>
  <c r="T210" i="47" s="1"/>
  <c r="I210" i="47"/>
  <c r="L210" i="47" s="1"/>
  <c r="W209" i="47"/>
  <c r="V209" i="47"/>
  <c r="U209" i="47"/>
  <c r="T209" i="47"/>
  <c r="K209" i="47"/>
  <c r="I209" i="47"/>
  <c r="L209" i="47" s="1"/>
  <c r="N209" i="47" s="1"/>
  <c r="V208" i="47"/>
  <c r="K208" i="47"/>
  <c r="I208" i="47"/>
  <c r="L208" i="47" s="1"/>
  <c r="V207" i="47"/>
  <c r="U207" i="47"/>
  <c r="W207" i="47" s="1"/>
  <c r="T207" i="47"/>
  <c r="L207" i="47"/>
  <c r="N207" i="47" s="1"/>
  <c r="K207" i="47"/>
  <c r="I207" i="47"/>
  <c r="V206" i="47"/>
  <c r="K206" i="47"/>
  <c r="I206" i="47"/>
  <c r="L206" i="47" s="1"/>
  <c r="V205" i="47"/>
  <c r="K205" i="47"/>
  <c r="T205" i="47" s="1"/>
  <c r="I205" i="47"/>
  <c r="L205" i="47" s="1"/>
  <c r="S203" i="47"/>
  <c r="Q203" i="47"/>
  <c r="O203" i="47"/>
  <c r="V202" i="47"/>
  <c r="U202" i="47"/>
  <c r="L202" i="47"/>
  <c r="K202" i="47"/>
  <c r="T202" i="47" s="1"/>
  <c r="I202" i="47"/>
  <c r="V201" i="47"/>
  <c r="K201" i="47"/>
  <c r="I201" i="47"/>
  <c r="L201" i="47" s="1"/>
  <c r="V200" i="47"/>
  <c r="L200" i="47"/>
  <c r="N200" i="47" s="1"/>
  <c r="K200" i="47"/>
  <c r="T200" i="47" s="1"/>
  <c r="I200" i="47"/>
  <c r="V199" i="47"/>
  <c r="L199" i="47"/>
  <c r="K199" i="47"/>
  <c r="U199" i="47" s="1"/>
  <c r="I199" i="47"/>
  <c r="V198" i="47"/>
  <c r="K198" i="47"/>
  <c r="T198" i="47" s="1"/>
  <c r="I198" i="47"/>
  <c r="L198" i="47" s="1"/>
  <c r="N198" i="47" s="1"/>
  <c r="V197" i="47"/>
  <c r="K197" i="47"/>
  <c r="T197" i="47" s="1"/>
  <c r="I197" i="47"/>
  <c r="L197" i="47" s="1"/>
  <c r="V196" i="47"/>
  <c r="L196" i="47"/>
  <c r="K196" i="47"/>
  <c r="U196" i="47" s="1"/>
  <c r="I196" i="47"/>
  <c r="V194" i="47"/>
  <c r="S194" i="47"/>
  <c r="Q194" i="47"/>
  <c r="O194" i="47"/>
  <c r="V193" i="47"/>
  <c r="K193" i="47"/>
  <c r="I193" i="47"/>
  <c r="L193" i="47" s="1"/>
  <c r="V192" i="47"/>
  <c r="U192" i="47"/>
  <c r="T192" i="47"/>
  <c r="K192" i="47"/>
  <c r="I192" i="47"/>
  <c r="L192" i="47" s="1"/>
  <c r="V191" i="47"/>
  <c r="U191" i="47"/>
  <c r="T191" i="47"/>
  <c r="K191" i="47"/>
  <c r="I191" i="47"/>
  <c r="L191" i="47" s="1"/>
  <c r="V190" i="47"/>
  <c r="K190" i="47"/>
  <c r="U190" i="47" s="1"/>
  <c r="I190" i="47"/>
  <c r="L190" i="47" s="1"/>
  <c r="N190" i="47" s="1"/>
  <c r="V189" i="47"/>
  <c r="U189" i="47"/>
  <c r="T189" i="47"/>
  <c r="L189" i="47"/>
  <c r="K189" i="47"/>
  <c r="I189" i="47"/>
  <c r="V188" i="47"/>
  <c r="U188" i="47"/>
  <c r="T188" i="47"/>
  <c r="K188" i="47"/>
  <c r="I188" i="47"/>
  <c r="L188" i="47" s="1"/>
  <c r="V187" i="47"/>
  <c r="T187" i="47"/>
  <c r="K187" i="47"/>
  <c r="U187" i="47" s="1"/>
  <c r="I187" i="47"/>
  <c r="L187" i="47" s="1"/>
  <c r="S185" i="47"/>
  <c r="Q185" i="47"/>
  <c r="O185" i="47"/>
  <c r="W184" i="47"/>
  <c r="V184" i="47"/>
  <c r="U184" i="47"/>
  <c r="T184" i="47"/>
  <c r="K184" i="47"/>
  <c r="I184" i="47"/>
  <c r="L184" i="47" s="1"/>
  <c r="N184" i="47" s="1"/>
  <c r="V183" i="47"/>
  <c r="U183" i="47"/>
  <c r="T183" i="47"/>
  <c r="L183" i="47"/>
  <c r="K183" i="47"/>
  <c r="I183" i="47"/>
  <c r="V182" i="47"/>
  <c r="K182" i="47"/>
  <c r="I182" i="47"/>
  <c r="L182" i="47" s="1"/>
  <c r="V181" i="47"/>
  <c r="U181" i="47"/>
  <c r="T181" i="47"/>
  <c r="N181" i="47"/>
  <c r="W181" i="47" s="1"/>
  <c r="L181" i="47"/>
  <c r="K181" i="47"/>
  <c r="I181" i="47"/>
  <c r="V180" i="47"/>
  <c r="L180" i="47"/>
  <c r="K180" i="47"/>
  <c r="I180" i="47"/>
  <c r="V179" i="47"/>
  <c r="V185" i="47" s="1"/>
  <c r="K179" i="47"/>
  <c r="I179" i="47"/>
  <c r="L179" i="47" s="1"/>
  <c r="N179" i="47" s="1"/>
  <c r="V178" i="47"/>
  <c r="L178" i="47"/>
  <c r="K178" i="47"/>
  <c r="I178" i="47"/>
  <c r="S176" i="47"/>
  <c r="Q176" i="47"/>
  <c r="O176" i="47"/>
  <c r="V175" i="47"/>
  <c r="U175" i="47"/>
  <c r="K175" i="47"/>
  <c r="T175" i="47" s="1"/>
  <c r="I175" i="47"/>
  <c r="L175" i="47" s="1"/>
  <c r="V174" i="47"/>
  <c r="U174" i="47"/>
  <c r="K174" i="47"/>
  <c r="T174" i="47" s="1"/>
  <c r="I174" i="47"/>
  <c r="L174" i="47" s="1"/>
  <c r="N174" i="47" s="1"/>
  <c r="V173" i="47"/>
  <c r="L173" i="47"/>
  <c r="K173" i="47"/>
  <c r="I173" i="47"/>
  <c r="V172" i="47"/>
  <c r="W172" i="47" s="1"/>
  <c r="U172" i="47"/>
  <c r="T172" i="47"/>
  <c r="L172" i="47"/>
  <c r="N172" i="47" s="1"/>
  <c r="K172" i="47"/>
  <c r="I172" i="47"/>
  <c r="V171" i="47"/>
  <c r="T171" i="47"/>
  <c r="K171" i="47"/>
  <c r="U171" i="47" s="1"/>
  <c r="I171" i="47"/>
  <c r="L171" i="47" s="1"/>
  <c r="V170" i="47"/>
  <c r="K170" i="47"/>
  <c r="T170" i="47" s="1"/>
  <c r="I170" i="47"/>
  <c r="L170" i="47" s="1"/>
  <c r="V169" i="47"/>
  <c r="K169" i="47"/>
  <c r="U169" i="47" s="1"/>
  <c r="I169" i="47"/>
  <c r="L169" i="47" s="1"/>
  <c r="S167" i="47"/>
  <c r="Q167" i="47"/>
  <c r="O167" i="47"/>
  <c r="V166" i="47"/>
  <c r="U166" i="47"/>
  <c r="T166" i="47"/>
  <c r="K166" i="47"/>
  <c r="I166" i="47"/>
  <c r="L166" i="47" s="1"/>
  <c r="V165" i="47"/>
  <c r="K165" i="47"/>
  <c r="T165" i="47" s="1"/>
  <c r="I165" i="47"/>
  <c r="L165" i="47" s="1"/>
  <c r="N165" i="47" s="1"/>
  <c r="V164" i="47"/>
  <c r="L164" i="47"/>
  <c r="K164" i="47"/>
  <c r="I164" i="47"/>
  <c r="V163" i="47"/>
  <c r="U163" i="47"/>
  <c r="T163" i="47"/>
  <c r="K163" i="47"/>
  <c r="I163" i="47"/>
  <c r="L163" i="47" s="1"/>
  <c r="N163" i="47" s="1"/>
  <c r="W163" i="47" s="1"/>
  <c r="V162" i="47"/>
  <c r="L162" i="47"/>
  <c r="K162" i="47"/>
  <c r="T162" i="47" s="1"/>
  <c r="I162" i="47"/>
  <c r="V161" i="47"/>
  <c r="L161" i="47"/>
  <c r="N161" i="47" s="1"/>
  <c r="K161" i="47"/>
  <c r="I161" i="47"/>
  <c r="V160" i="47"/>
  <c r="U160" i="47"/>
  <c r="T160" i="47"/>
  <c r="L160" i="47"/>
  <c r="K160" i="47"/>
  <c r="I160" i="47"/>
  <c r="S158" i="47"/>
  <c r="Q158" i="47"/>
  <c r="O158" i="47"/>
  <c r="V157" i="47"/>
  <c r="W157" i="47" s="1"/>
  <c r="U157" i="47"/>
  <c r="T157" i="47"/>
  <c r="K157" i="47"/>
  <c r="I157" i="47"/>
  <c r="L157" i="47" s="1"/>
  <c r="N157" i="47" s="1"/>
  <c r="V156" i="47"/>
  <c r="U156" i="47"/>
  <c r="T156" i="47"/>
  <c r="L156" i="47"/>
  <c r="K156" i="47"/>
  <c r="I156" i="47"/>
  <c r="V155" i="47"/>
  <c r="K155" i="47"/>
  <c r="U155" i="47" s="1"/>
  <c r="I155" i="47"/>
  <c r="L155" i="47" s="1"/>
  <c r="V154" i="47"/>
  <c r="U154" i="47"/>
  <c r="T154" i="47"/>
  <c r="K154" i="47"/>
  <c r="I154" i="47"/>
  <c r="L154" i="47" s="1"/>
  <c r="V153" i="47"/>
  <c r="L153" i="47"/>
  <c r="K153" i="47"/>
  <c r="U153" i="47" s="1"/>
  <c r="I153" i="47"/>
  <c r="V152" i="47"/>
  <c r="T152" i="47"/>
  <c r="L152" i="47"/>
  <c r="K152" i="47"/>
  <c r="U152" i="47" s="1"/>
  <c r="I152" i="47"/>
  <c r="V151" i="47"/>
  <c r="U151" i="47"/>
  <c r="T151" i="47"/>
  <c r="K151" i="47"/>
  <c r="I151" i="47"/>
  <c r="L151" i="47" s="1"/>
  <c r="S149" i="47"/>
  <c r="Q149" i="47"/>
  <c r="O149" i="47"/>
  <c r="V148" i="47"/>
  <c r="K148" i="47"/>
  <c r="I148" i="47"/>
  <c r="L148" i="47" s="1"/>
  <c r="W147" i="47"/>
  <c r="V147" i="47"/>
  <c r="U147" i="47"/>
  <c r="K147" i="47"/>
  <c r="T147" i="47" s="1"/>
  <c r="I147" i="47"/>
  <c r="L147" i="47" s="1"/>
  <c r="N147" i="47" s="1"/>
  <c r="V146" i="47"/>
  <c r="K146" i="47"/>
  <c r="U146" i="47" s="1"/>
  <c r="I146" i="47"/>
  <c r="L146" i="47" s="1"/>
  <c r="V145" i="47"/>
  <c r="K145" i="47"/>
  <c r="U145" i="47" s="1"/>
  <c r="I145" i="47"/>
  <c r="L145" i="47" s="1"/>
  <c r="V144" i="47"/>
  <c r="V149" i="47" s="1"/>
  <c r="U144" i="47"/>
  <c r="T144" i="47"/>
  <c r="K144" i="47"/>
  <c r="I144" i="47"/>
  <c r="L144" i="47" s="1"/>
  <c r="N144" i="47" s="1"/>
  <c r="V143" i="47"/>
  <c r="K143" i="47"/>
  <c r="U143" i="47" s="1"/>
  <c r="I143" i="47"/>
  <c r="L143" i="47" s="1"/>
  <c r="V142" i="47"/>
  <c r="L142" i="47"/>
  <c r="K142" i="47"/>
  <c r="I142" i="47"/>
  <c r="S140" i="47"/>
  <c r="Q140" i="47"/>
  <c r="O140" i="47"/>
  <c r="V139" i="47"/>
  <c r="K139" i="47"/>
  <c r="U139" i="47" s="1"/>
  <c r="I139" i="47"/>
  <c r="L139" i="47" s="1"/>
  <c r="N139" i="47" s="1"/>
  <c r="V138" i="47"/>
  <c r="T138" i="47"/>
  <c r="L138" i="47"/>
  <c r="K138" i="47"/>
  <c r="U138" i="47" s="1"/>
  <c r="I138" i="47"/>
  <c r="V137" i="47"/>
  <c r="U137" i="47"/>
  <c r="T137" i="47"/>
  <c r="L137" i="47"/>
  <c r="N137" i="47" s="1"/>
  <c r="K137" i="47"/>
  <c r="I137" i="47"/>
  <c r="V136" i="47"/>
  <c r="W136" i="47" s="1"/>
  <c r="U136" i="47"/>
  <c r="T136" i="47"/>
  <c r="K136" i="47"/>
  <c r="I136" i="47"/>
  <c r="L136" i="47" s="1"/>
  <c r="N136" i="47" s="1"/>
  <c r="V135" i="47"/>
  <c r="K135" i="47"/>
  <c r="I135" i="47"/>
  <c r="L135" i="47" s="1"/>
  <c r="V134" i="47"/>
  <c r="U134" i="47"/>
  <c r="K134" i="47"/>
  <c r="T134" i="47" s="1"/>
  <c r="I134" i="47"/>
  <c r="L134" i="47" s="1"/>
  <c r="N134" i="47" s="1"/>
  <c r="V133" i="47"/>
  <c r="K133" i="47"/>
  <c r="I133" i="47"/>
  <c r="L133" i="47" s="1"/>
  <c r="S131" i="47"/>
  <c r="Q131" i="47"/>
  <c r="O131" i="47"/>
  <c r="V130" i="47"/>
  <c r="U130" i="47"/>
  <c r="L130" i="47"/>
  <c r="N130" i="47" s="1"/>
  <c r="W130" i="47" s="1"/>
  <c r="K130" i="47"/>
  <c r="T130" i="47" s="1"/>
  <c r="I130" i="47"/>
  <c r="V129" i="47"/>
  <c r="L129" i="47"/>
  <c r="K129" i="47"/>
  <c r="I129" i="47"/>
  <c r="V128" i="47"/>
  <c r="V131" i="47" s="1"/>
  <c r="U128" i="47"/>
  <c r="W128" i="47" s="1"/>
  <c r="T128" i="47"/>
  <c r="K128" i="47"/>
  <c r="I128" i="47"/>
  <c r="L128" i="47" s="1"/>
  <c r="N128" i="47" s="1"/>
  <c r="V127" i="47"/>
  <c r="K127" i="47"/>
  <c r="I127" i="47"/>
  <c r="L127" i="47" s="1"/>
  <c r="V126" i="47"/>
  <c r="L126" i="47"/>
  <c r="N126" i="47" s="1"/>
  <c r="K126" i="47"/>
  <c r="I126" i="47"/>
  <c r="V125" i="47"/>
  <c r="U125" i="47"/>
  <c r="T125" i="47"/>
  <c r="L125" i="47"/>
  <c r="K125" i="47"/>
  <c r="I125" i="47"/>
  <c r="V124" i="47"/>
  <c r="K124" i="47"/>
  <c r="T124" i="47" s="1"/>
  <c r="I124" i="47"/>
  <c r="L124" i="47" s="1"/>
  <c r="V122" i="47"/>
  <c r="S122" i="47"/>
  <c r="Q122" i="47"/>
  <c r="O122" i="47"/>
  <c r="V121" i="47"/>
  <c r="L121" i="47"/>
  <c r="K121" i="47"/>
  <c r="I121" i="47"/>
  <c r="V120" i="47"/>
  <c r="K120" i="47"/>
  <c r="U120" i="47" s="1"/>
  <c r="I120" i="47"/>
  <c r="L120" i="47" s="1"/>
  <c r="V119" i="47"/>
  <c r="U119" i="47"/>
  <c r="T119" i="47"/>
  <c r="K119" i="47"/>
  <c r="I119" i="47"/>
  <c r="L119" i="47" s="1"/>
  <c r="V118" i="47"/>
  <c r="K118" i="47"/>
  <c r="U118" i="47" s="1"/>
  <c r="I118" i="47"/>
  <c r="L118" i="47" s="1"/>
  <c r="N118" i="47" s="1"/>
  <c r="V117" i="47"/>
  <c r="T117" i="47"/>
  <c r="N117" i="47"/>
  <c r="L117" i="47"/>
  <c r="K117" i="47"/>
  <c r="U117" i="47" s="1"/>
  <c r="I117" i="47"/>
  <c r="V116" i="47"/>
  <c r="U116" i="47"/>
  <c r="T116" i="47"/>
  <c r="K116" i="47"/>
  <c r="I116" i="47"/>
  <c r="L116" i="47" s="1"/>
  <c r="V115" i="47"/>
  <c r="U115" i="47"/>
  <c r="T115" i="47"/>
  <c r="K115" i="47"/>
  <c r="I115" i="47"/>
  <c r="L115" i="47" s="1"/>
  <c r="S113" i="47"/>
  <c r="Q113" i="47"/>
  <c r="O113" i="47"/>
  <c r="V112" i="47"/>
  <c r="W112" i="47" s="1"/>
  <c r="U112" i="47"/>
  <c r="T112" i="47"/>
  <c r="N112" i="47"/>
  <c r="K112" i="47"/>
  <c r="I112" i="47"/>
  <c r="L112" i="47" s="1"/>
  <c r="V111" i="47"/>
  <c r="L111" i="47"/>
  <c r="K111" i="47"/>
  <c r="U111" i="47" s="1"/>
  <c r="I111" i="47"/>
  <c r="V110" i="47"/>
  <c r="K110" i="47"/>
  <c r="I110" i="47"/>
  <c r="L110" i="47" s="1"/>
  <c r="V109" i="47"/>
  <c r="U109" i="47"/>
  <c r="T109" i="47"/>
  <c r="N109" i="47"/>
  <c r="W109" i="47" s="1"/>
  <c r="K109" i="47"/>
  <c r="I109" i="47"/>
  <c r="L109" i="47" s="1"/>
  <c r="V108" i="47"/>
  <c r="K108" i="47"/>
  <c r="I108" i="47"/>
  <c r="L108" i="47" s="1"/>
  <c r="W107" i="47"/>
  <c r="V107" i="47"/>
  <c r="U107" i="47"/>
  <c r="K107" i="47"/>
  <c r="T107" i="47" s="1"/>
  <c r="I107" i="47"/>
  <c r="L107" i="47" s="1"/>
  <c r="N107" i="47" s="1"/>
  <c r="V106" i="47"/>
  <c r="K106" i="47"/>
  <c r="I106" i="47"/>
  <c r="L106" i="47" s="1"/>
  <c r="S104" i="47"/>
  <c r="Q104" i="47"/>
  <c r="O104" i="47"/>
  <c r="V103" i="47"/>
  <c r="K103" i="47"/>
  <c r="U103" i="47" s="1"/>
  <c r="I103" i="47"/>
  <c r="L103" i="47" s="1"/>
  <c r="V102" i="47"/>
  <c r="K102" i="47"/>
  <c r="U102" i="47" s="1"/>
  <c r="I102" i="47"/>
  <c r="L102" i="47" s="1"/>
  <c r="N102" i="47" s="1"/>
  <c r="V101" i="47"/>
  <c r="T101" i="47"/>
  <c r="L101" i="47"/>
  <c r="K101" i="47"/>
  <c r="U101" i="47" s="1"/>
  <c r="I101" i="47"/>
  <c r="V100" i="47"/>
  <c r="U100" i="47"/>
  <c r="T100" i="47"/>
  <c r="L100" i="47"/>
  <c r="K100" i="47"/>
  <c r="I100" i="47"/>
  <c r="V99" i="47"/>
  <c r="U99" i="47"/>
  <c r="T99" i="47"/>
  <c r="W99" i="47" s="1"/>
  <c r="L99" i="47"/>
  <c r="N99" i="47" s="1"/>
  <c r="K99" i="47"/>
  <c r="I99" i="47"/>
  <c r="V98" i="47"/>
  <c r="K98" i="47"/>
  <c r="T98" i="47" s="1"/>
  <c r="I98" i="47"/>
  <c r="L98" i="47" s="1"/>
  <c r="V97" i="47"/>
  <c r="U97" i="47"/>
  <c r="T97" i="47"/>
  <c r="K97" i="47"/>
  <c r="I97" i="47"/>
  <c r="L97" i="47" s="1"/>
  <c r="S95" i="47"/>
  <c r="Q95" i="47"/>
  <c r="O95" i="47"/>
  <c r="V94" i="47"/>
  <c r="L94" i="47"/>
  <c r="N94" i="47" s="1"/>
  <c r="K94" i="47"/>
  <c r="T94" i="47" s="1"/>
  <c r="I94" i="47"/>
  <c r="V93" i="47"/>
  <c r="T93" i="47"/>
  <c r="L93" i="47"/>
  <c r="K93" i="47"/>
  <c r="U93" i="47" s="1"/>
  <c r="I93" i="47"/>
  <c r="V92" i="47"/>
  <c r="K92" i="47"/>
  <c r="T92" i="47" s="1"/>
  <c r="I92" i="47"/>
  <c r="L92" i="47" s="1"/>
  <c r="V91" i="47"/>
  <c r="L91" i="47"/>
  <c r="N91" i="47" s="1"/>
  <c r="K91" i="47"/>
  <c r="U91" i="47" s="1"/>
  <c r="I91" i="47"/>
  <c r="V90" i="47"/>
  <c r="K90" i="47"/>
  <c r="I90" i="47"/>
  <c r="L90" i="47" s="1"/>
  <c r="V89" i="47"/>
  <c r="U89" i="47"/>
  <c r="K89" i="47"/>
  <c r="T89" i="47" s="1"/>
  <c r="I89" i="47"/>
  <c r="L89" i="47" s="1"/>
  <c r="V88" i="47"/>
  <c r="U88" i="47"/>
  <c r="T88" i="47"/>
  <c r="N88" i="47"/>
  <c r="W88" i="47" s="1"/>
  <c r="L88" i="47"/>
  <c r="K88" i="47"/>
  <c r="I88" i="47"/>
  <c r="S86" i="47"/>
  <c r="Q86" i="47"/>
  <c r="O86" i="47"/>
  <c r="V85" i="47"/>
  <c r="T85" i="47"/>
  <c r="N85" i="47"/>
  <c r="L85" i="47"/>
  <c r="K85" i="47"/>
  <c r="U85" i="47" s="1"/>
  <c r="I85" i="47"/>
  <c r="V84" i="47"/>
  <c r="U84" i="47"/>
  <c r="T84" i="47"/>
  <c r="K84" i="47"/>
  <c r="I84" i="47"/>
  <c r="L84" i="47" s="1"/>
  <c r="V83" i="47"/>
  <c r="U83" i="47"/>
  <c r="K83" i="47"/>
  <c r="T83" i="47" s="1"/>
  <c r="W83" i="47" s="1"/>
  <c r="I83" i="47"/>
  <c r="L83" i="47" s="1"/>
  <c r="N83" i="47" s="1"/>
  <c r="V82" i="47"/>
  <c r="K82" i="47"/>
  <c r="I82" i="47"/>
  <c r="L82" i="47" s="1"/>
  <c r="V81" i="47"/>
  <c r="U81" i="47"/>
  <c r="T81" i="47"/>
  <c r="L81" i="47"/>
  <c r="N81" i="47" s="1"/>
  <c r="W81" i="47" s="1"/>
  <c r="K81" i="47"/>
  <c r="I81" i="47"/>
  <c r="V80" i="47"/>
  <c r="U80" i="47"/>
  <c r="T80" i="47"/>
  <c r="K80" i="47"/>
  <c r="I80" i="47"/>
  <c r="L80" i="47" s="1"/>
  <c r="V79" i="47"/>
  <c r="K79" i="47"/>
  <c r="I79" i="47"/>
  <c r="L79" i="47" s="1"/>
  <c r="V77" i="47"/>
  <c r="S77" i="47"/>
  <c r="Q77" i="47"/>
  <c r="O77" i="47"/>
  <c r="V76" i="47"/>
  <c r="K76" i="47"/>
  <c r="I76" i="47"/>
  <c r="L76" i="47" s="1"/>
  <c r="V75" i="47"/>
  <c r="K75" i="47"/>
  <c r="I75" i="47"/>
  <c r="L75" i="47" s="1"/>
  <c r="N75" i="47" s="1"/>
  <c r="V74" i="47"/>
  <c r="N74" i="47"/>
  <c r="K74" i="47"/>
  <c r="U74" i="47" s="1"/>
  <c r="I74" i="47"/>
  <c r="L74" i="47" s="1"/>
  <c r="V73" i="47"/>
  <c r="K73" i="47"/>
  <c r="U73" i="47" s="1"/>
  <c r="I73" i="47"/>
  <c r="L73" i="47" s="1"/>
  <c r="V72" i="47"/>
  <c r="L72" i="47"/>
  <c r="N72" i="47" s="1"/>
  <c r="K72" i="47"/>
  <c r="T72" i="47" s="1"/>
  <c r="I72" i="47"/>
  <c r="V71" i="47"/>
  <c r="K71" i="47"/>
  <c r="U71" i="47" s="1"/>
  <c r="I71" i="47"/>
  <c r="L71" i="47" s="1"/>
  <c r="V70" i="47"/>
  <c r="U70" i="47"/>
  <c r="T70" i="47"/>
  <c r="K70" i="47"/>
  <c r="I70" i="47"/>
  <c r="L70" i="47" s="1"/>
  <c r="S68" i="47"/>
  <c r="Q68" i="47"/>
  <c r="O68" i="47"/>
  <c r="V67" i="47"/>
  <c r="K67" i="47"/>
  <c r="U67" i="47" s="1"/>
  <c r="I67" i="47"/>
  <c r="L67" i="47" s="1"/>
  <c r="N67" i="47" s="1"/>
  <c r="V66" i="47"/>
  <c r="L66" i="47"/>
  <c r="K66" i="47"/>
  <c r="U66" i="47" s="1"/>
  <c r="I66" i="47"/>
  <c r="V65" i="47"/>
  <c r="U65" i="47"/>
  <c r="T65" i="47"/>
  <c r="L65" i="47"/>
  <c r="K65" i="47"/>
  <c r="I65" i="47"/>
  <c r="V64" i="47"/>
  <c r="U64" i="47"/>
  <c r="T64" i="47"/>
  <c r="K64" i="47"/>
  <c r="I64" i="47"/>
  <c r="L64" i="47" s="1"/>
  <c r="N64" i="47" s="1"/>
  <c r="V63" i="47"/>
  <c r="K63" i="47"/>
  <c r="I63" i="47"/>
  <c r="L63" i="47" s="1"/>
  <c r="V62" i="47"/>
  <c r="U62" i="47"/>
  <c r="T62" i="47"/>
  <c r="K62" i="47"/>
  <c r="I62" i="47"/>
  <c r="L62" i="47" s="1"/>
  <c r="V61" i="47"/>
  <c r="K61" i="47"/>
  <c r="I61" i="47"/>
  <c r="L61" i="47" s="1"/>
  <c r="S59" i="47"/>
  <c r="Q59" i="47"/>
  <c r="O59" i="47"/>
  <c r="V58" i="47"/>
  <c r="U58" i="47"/>
  <c r="T58" i="47"/>
  <c r="L58" i="47"/>
  <c r="K58" i="47"/>
  <c r="I58" i="47"/>
  <c r="V57" i="47"/>
  <c r="K57" i="47"/>
  <c r="I57" i="47"/>
  <c r="L57" i="47" s="1"/>
  <c r="V56" i="47"/>
  <c r="V59" i="47" s="1"/>
  <c r="U56" i="47"/>
  <c r="W56" i="47" s="1"/>
  <c r="T56" i="47"/>
  <c r="L56" i="47"/>
  <c r="N56" i="47" s="1"/>
  <c r="K56" i="47"/>
  <c r="I56" i="47"/>
  <c r="V55" i="47"/>
  <c r="K55" i="47"/>
  <c r="U55" i="47" s="1"/>
  <c r="I55" i="47"/>
  <c r="L55" i="47" s="1"/>
  <c r="V54" i="47"/>
  <c r="K54" i="47"/>
  <c r="I54" i="47"/>
  <c r="L54" i="47" s="1"/>
  <c r="V53" i="47"/>
  <c r="L53" i="47"/>
  <c r="K53" i="47"/>
  <c r="U53" i="47" s="1"/>
  <c r="I53" i="47"/>
  <c r="V52" i="47"/>
  <c r="K52" i="47"/>
  <c r="U52" i="47" s="1"/>
  <c r="I52" i="47"/>
  <c r="L52" i="47" s="1"/>
  <c r="S50" i="47"/>
  <c r="Q50" i="47"/>
  <c r="O50" i="47"/>
  <c r="V49" i="47"/>
  <c r="U49" i="47"/>
  <c r="T49" i="47"/>
  <c r="L49" i="47"/>
  <c r="K49" i="47"/>
  <c r="I49" i="47"/>
  <c r="V48" i="47"/>
  <c r="K48" i="47"/>
  <c r="U48" i="47" s="1"/>
  <c r="I48" i="47"/>
  <c r="L48" i="47" s="1"/>
  <c r="V47" i="47"/>
  <c r="K47" i="47"/>
  <c r="U47" i="47" s="1"/>
  <c r="I47" i="47"/>
  <c r="L47" i="47" s="1"/>
  <c r="N47" i="47" s="1"/>
  <c r="V46" i="47"/>
  <c r="U46" i="47"/>
  <c r="T46" i="47"/>
  <c r="K46" i="47"/>
  <c r="I46" i="47"/>
  <c r="L46" i="47" s="1"/>
  <c r="V45" i="47"/>
  <c r="U45" i="47"/>
  <c r="T45" i="47"/>
  <c r="K45" i="47"/>
  <c r="I45" i="47"/>
  <c r="L45" i="47" s="1"/>
  <c r="V44" i="47"/>
  <c r="T44" i="47"/>
  <c r="K44" i="47"/>
  <c r="U44" i="47" s="1"/>
  <c r="I44" i="47"/>
  <c r="L44" i="47" s="1"/>
  <c r="V43" i="47"/>
  <c r="V50" i="47" s="1"/>
  <c r="U43" i="47"/>
  <c r="U50" i="47" s="1"/>
  <c r="T43" i="47"/>
  <c r="K43" i="47"/>
  <c r="I43" i="47"/>
  <c r="L43" i="47" s="1"/>
  <c r="S41" i="47"/>
  <c r="Q41" i="47"/>
  <c r="O41" i="47"/>
  <c r="V40" i="47"/>
  <c r="K40" i="47"/>
  <c r="U40" i="47" s="1"/>
  <c r="I40" i="47"/>
  <c r="L40" i="47" s="1"/>
  <c r="N40" i="47" s="1"/>
  <c r="V39" i="47"/>
  <c r="N39" i="47"/>
  <c r="K39" i="47"/>
  <c r="U39" i="47" s="1"/>
  <c r="I39" i="47"/>
  <c r="L39" i="47" s="1"/>
  <c r="V38" i="47"/>
  <c r="K38" i="47"/>
  <c r="U38" i="47" s="1"/>
  <c r="I38" i="47"/>
  <c r="L38" i="47" s="1"/>
  <c r="W37" i="47"/>
  <c r="V37" i="47"/>
  <c r="U37" i="47"/>
  <c r="T37" i="47"/>
  <c r="K37" i="47"/>
  <c r="I37" i="47"/>
  <c r="L37" i="47" s="1"/>
  <c r="N37" i="47" s="1"/>
  <c r="V36" i="47"/>
  <c r="K36" i="47"/>
  <c r="I36" i="47"/>
  <c r="L36" i="47" s="1"/>
  <c r="V35" i="47"/>
  <c r="V41" i="47" s="1"/>
  <c r="K35" i="47"/>
  <c r="I35" i="47"/>
  <c r="L35" i="47" s="1"/>
  <c r="N35" i="47" s="1"/>
  <c r="V34" i="47"/>
  <c r="U34" i="47"/>
  <c r="T34" i="47"/>
  <c r="L34" i="47"/>
  <c r="K34" i="47"/>
  <c r="I34" i="47"/>
  <c r="S32" i="47"/>
  <c r="Q32" i="47"/>
  <c r="O32" i="47"/>
  <c r="V31" i="47"/>
  <c r="T31" i="47"/>
  <c r="K31" i="47"/>
  <c r="U31" i="47" s="1"/>
  <c r="I31" i="47"/>
  <c r="L31" i="47" s="1"/>
  <c r="N31" i="47" s="1"/>
  <c r="V30" i="47"/>
  <c r="U30" i="47"/>
  <c r="T30" i="47"/>
  <c r="L30" i="47"/>
  <c r="K30" i="47"/>
  <c r="I30" i="47"/>
  <c r="V29" i="47"/>
  <c r="K29" i="47"/>
  <c r="U29" i="47" s="1"/>
  <c r="I29" i="47"/>
  <c r="L29" i="47" s="1"/>
  <c r="N29" i="47" s="1"/>
  <c r="V28" i="47"/>
  <c r="K28" i="47"/>
  <c r="T28" i="47" s="1"/>
  <c r="I28" i="47"/>
  <c r="L28" i="47" s="1"/>
  <c r="V27" i="47"/>
  <c r="K27" i="47"/>
  <c r="U27" i="47" s="1"/>
  <c r="I27" i="47"/>
  <c r="L27" i="47" s="1"/>
  <c r="V26" i="47"/>
  <c r="L26" i="47"/>
  <c r="K26" i="47"/>
  <c r="U26" i="47" s="1"/>
  <c r="I26" i="47"/>
  <c r="V25" i="47"/>
  <c r="V32" i="47" s="1"/>
  <c r="U25" i="47"/>
  <c r="T25" i="47"/>
  <c r="K25" i="47"/>
  <c r="I25" i="47"/>
  <c r="L25" i="47" s="1"/>
  <c r="V23" i="47"/>
  <c r="S23" i="47"/>
  <c r="Q23" i="47"/>
  <c r="O23" i="47"/>
  <c r="V22" i="47"/>
  <c r="K22" i="47"/>
  <c r="I22" i="47"/>
  <c r="L22" i="47" s="1"/>
  <c r="V21" i="47"/>
  <c r="W21" i="47" s="1"/>
  <c r="U21" i="47"/>
  <c r="T21" i="47"/>
  <c r="L21" i="47"/>
  <c r="N21" i="47" s="1"/>
  <c r="K21" i="47"/>
  <c r="I21" i="47"/>
  <c r="V20" i="47"/>
  <c r="U20" i="47"/>
  <c r="T20" i="47"/>
  <c r="L20" i="47"/>
  <c r="K20" i="47"/>
  <c r="I20" i="47"/>
  <c r="V19" i="47"/>
  <c r="K19" i="47"/>
  <c r="I19" i="47"/>
  <c r="L19" i="47" s="1"/>
  <c r="V18" i="47"/>
  <c r="U18" i="47"/>
  <c r="T18" i="47"/>
  <c r="N18" i="47"/>
  <c r="W18" i="47" s="1"/>
  <c r="L18" i="47"/>
  <c r="K18" i="47"/>
  <c r="I18" i="47"/>
  <c r="V17" i="47"/>
  <c r="L17" i="47"/>
  <c r="K17" i="47"/>
  <c r="I17" i="47"/>
  <c r="V16" i="47"/>
  <c r="K16" i="47"/>
  <c r="T16" i="47" s="1"/>
  <c r="I16" i="47"/>
  <c r="L16" i="47" s="1"/>
  <c r="N16" i="47" s="1"/>
  <c r="B8" i="47"/>
  <c r="B5" i="47"/>
  <c r="S464" i="46"/>
  <c r="Q464" i="46"/>
  <c r="O464" i="46"/>
  <c r="V463" i="46"/>
  <c r="K463" i="46"/>
  <c r="I463" i="46"/>
  <c r="L463" i="46" s="1"/>
  <c r="V462" i="46"/>
  <c r="T462" i="46"/>
  <c r="N462" i="46"/>
  <c r="L462" i="46"/>
  <c r="K462" i="46"/>
  <c r="U462" i="46" s="1"/>
  <c r="I462" i="46"/>
  <c r="V461" i="46"/>
  <c r="U461" i="46"/>
  <c r="T461" i="46"/>
  <c r="K461" i="46"/>
  <c r="I461" i="46"/>
  <c r="L461" i="46" s="1"/>
  <c r="W460" i="46"/>
  <c r="V460" i="46"/>
  <c r="U460" i="46"/>
  <c r="K460" i="46"/>
  <c r="T460" i="46" s="1"/>
  <c r="I460" i="46"/>
  <c r="L460" i="46" s="1"/>
  <c r="N460" i="46" s="1"/>
  <c r="V459" i="46"/>
  <c r="T459" i="46"/>
  <c r="K459" i="46"/>
  <c r="U459" i="46" s="1"/>
  <c r="I459" i="46"/>
  <c r="L459" i="46" s="1"/>
  <c r="V458" i="46"/>
  <c r="U458" i="46"/>
  <c r="T458" i="46"/>
  <c r="K458" i="46"/>
  <c r="I458" i="46"/>
  <c r="L458" i="46" s="1"/>
  <c r="N458" i="46" s="1"/>
  <c r="V457" i="46"/>
  <c r="K457" i="46"/>
  <c r="U457" i="46" s="1"/>
  <c r="I457" i="46"/>
  <c r="L457" i="46" s="1"/>
  <c r="S455" i="46"/>
  <c r="Q455" i="46"/>
  <c r="O455" i="46"/>
  <c r="V454" i="46"/>
  <c r="U454" i="46"/>
  <c r="K454" i="46"/>
  <c r="T454" i="46" s="1"/>
  <c r="I454" i="46"/>
  <c r="L454" i="46" s="1"/>
  <c r="W453" i="46"/>
  <c r="V453" i="46"/>
  <c r="T453" i="46"/>
  <c r="N453" i="46"/>
  <c r="L453" i="46"/>
  <c r="K453" i="46"/>
  <c r="U453" i="46" s="1"/>
  <c r="I453" i="46"/>
  <c r="V452" i="46"/>
  <c r="T452" i="46"/>
  <c r="N452" i="46"/>
  <c r="L452" i="46"/>
  <c r="K452" i="46"/>
  <c r="U452" i="46" s="1"/>
  <c r="I452" i="46"/>
  <c r="V451" i="46"/>
  <c r="U451" i="46"/>
  <c r="K451" i="46"/>
  <c r="T451" i="46" s="1"/>
  <c r="I451" i="46"/>
  <c r="L451" i="46" s="1"/>
  <c r="V450" i="46"/>
  <c r="U450" i="46"/>
  <c r="T450" i="46"/>
  <c r="L450" i="46"/>
  <c r="K450" i="46"/>
  <c r="I450" i="46"/>
  <c r="V449" i="46"/>
  <c r="K449" i="46"/>
  <c r="I449" i="46"/>
  <c r="L449" i="46" s="1"/>
  <c r="V448" i="46"/>
  <c r="U448" i="46"/>
  <c r="K448" i="46"/>
  <c r="T448" i="46" s="1"/>
  <c r="I448" i="46"/>
  <c r="L448" i="46" s="1"/>
  <c r="N448" i="46" s="1"/>
  <c r="S446" i="46"/>
  <c r="Q446" i="46"/>
  <c r="O446" i="46"/>
  <c r="V445" i="46"/>
  <c r="U445" i="46"/>
  <c r="T445" i="46"/>
  <c r="K445" i="46"/>
  <c r="I445" i="46"/>
  <c r="L445" i="46" s="1"/>
  <c r="V444" i="46"/>
  <c r="L444" i="46"/>
  <c r="K444" i="46"/>
  <c r="I444" i="46"/>
  <c r="W443" i="46"/>
  <c r="V443" i="46"/>
  <c r="U443" i="46"/>
  <c r="T443" i="46"/>
  <c r="N443" i="46"/>
  <c r="L443" i="46"/>
  <c r="K443" i="46"/>
  <c r="I443" i="46"/>
  <c r="V442" i="46"/>
  <c r="U442" i="46"/>
  <c r="T442" i="46"/>
  <c r="N442" i="46"/>
  <c r="L442" i="46"/>
  <c r="K442" i="46"/>
  <c r="I442" i="46"/>
  <c r="V441" i="46"/>
  <c r="K441" i="46"/>
  <c r="I441" i="46"/>
  <c r="L441" i="46" s="1"/>
  <c r="V440" i="46"/>
  <c r="U440" i="46"/>
  <c r="T440" i="46"/>
  <c r="L440" i="46"/>
  <c r="K440" i="46"/>
  <c r="I440" i="46"/>
  <c r="V439" i="46"/>
  <c r="V446" i="46" s="1"/>
  <c r="U439" i="46"/>
  <c r="T439" i="46"/>
  <c r="K439" i="46"/>
  <c r="I439" i="46"/>
  <c r="L439" i="46" s="1"/>
  <c r="S437" i="46"/>
  <c r="Q437" i="46"/>
  <c r="O437" i="46"/>
  <c r="V436" i="46"/>
  <c r="U436" i="46"/>
  <c r="T436" i="46"/>
  <c r="K436" i="46"/>
  <c r="I436" i="46"/>
  <c r="L436" i="46" s="1"/>
  <c r="V435" i="46"/>
  <c r="T435" i="46"/>
  <c r="K435" i="46"/>
  <c r="U435" i="46" s="1"/>
  <c r="I435" i="46"/>
  <c r="L435" i="46" s="1"/>
  <c r="V434" i="46"/>
  <c r="L434" i="46"/>
  <c r="K434" i="46"/>
  <c r="I434" i="46"/>
  <c r="V433" i="46"/>
  <c r="U433" i="46"/>
  <c r="T433" i="46"/>
  <c r="K433" i="46"/>
  <c r="I433" i="46"/>
  <c r="L433" i="46" s="1"/>
  <c r="V432" i="46"/>
  <c r="N432" i="46"/>
  <c r="K432" i="46"/>
  <c r="I432" i="46"/>
  <c r="L432" i="46" s="1"/>
  <c r="V431" i="46"/>
  <c r="K431" i="46"/>
  <c r="I431" i="46"/>
  <c r="L431" i="46" s="1"/>
  <c r="V430" i="46"/>
  <c r="V437" i="46" s="1"/>
  <c r="U430" i="46"/>
  <c r="T430" i="46"/>
  <c r="N430" i="46"/>
  <c r="W430" i="46" s="1"/>
  <c r="L430" i="46"/>
  <c r="K430" i="46"/>
  <c r="I430" i="46"/>
  <c r="S428" i="46"/>
  <c r="Q428" i="46"/>
  <c r="O428" i="46"/>
  <c r="V427" i="46"/>
  <c r="T427" i="46"/>
  <c r="L427" i="46"/>
  <c r="K427" i="46"/>
  <c r="U427" i="46" s="1"/>
  <c r="I427" i="46"/>
  <c r="V426" i="46"/>
  <c r="U426" i="46"/>
  <c r="T426" i="46"/>
  <c r="K426" i="46"/>
  <c r="I426" i="46"/>
  <c r="L426" i="46" s="1"/>
  <c r="V425" i="46"/>
  <c r="U425" i="46"/>
  <c r="T425" i="46"/>
  <c r="K425" i="46"/>
  <c r="I425" i="46"/>
  <c r="L425" i="46" s="1"/>
  <c r="V424" i="46"/>
  <c r="T424" i="46"/>
  <c r="L424" i="46"/>
  <c r="K424" i="46"/>
  <c r="U424" i="46" s="1"/>
  <c r="I424" i="46"/>
  <c r="W423" i="46"/>
  <c r="V423" i="46"/>
  <c r="V428" i="46" s="1"/>
  <c r="U423" i="46"/>
  <c r="T423" i="46"/>
  <c r="K423" i="46"/>
  <c r="I423" i="46"/>
  <c r="L423" i="46" s="1"/>
  <c r="N423" i="46" s="1"/>
  <c r="V422" i="46"/>
  <c r="T422" i="46"/>
  <c r="L422" i="46"/>
  <c r="K422" i="46"/>
  <c r="U422" i="46" s="1"/>
  <c r="I422" i="46"/>
  <c r="V421" i="46"/>
  <c r="T421" i="46"/>
  <c r="K421" i="46"/>
  <c r="U421" i="46" s="1"/>
  <c r="I421" i="46"/>
  <c r="L421" i="46" s="1"/>
  <c r="S419" i="46"/>
  <c r="Q419" i="46"/>
  <c r="O419" i="46"/>
  <c r="V418" i="46"/>
  <c r="N418" i="46"/>
  <c r="L418" i="46"/>
  <c r="K418" i="46"/>
  <c r="I418" i="46"/>
  <c r="V417" i="46"/>
  <c r="U417" i="46"/>
  <c r="T417" i="46"/>
  <c r="N417" i="46"/>
  <c r="L417" i="46"/>
  <c r="K417" i="46"/>
  <c r="I417" i="46"/>
  <c r="V416" i="46"/>
  <c r="U416" i="46"/>
  <c r="K416" i="46"/>
  <c r="T416" i="46" s="1"/>
  <c r="I416" i="46"/>
  <c r="L416" i="46" s="1"/>
  <c r="W415" i="46"/>
  <c r="V415" i="46"/>
  <c r="U415" i="46"/>
  <c r="T415" i="46"/>
  <c r="N415" i="46"/>
  <c r="L415" i="46"/>
  <c r="K415" i="46"/>
  <c r="I415" i="46"/>
  <c r="V414" i="46"/>
  <c r="K414" i="46"/>
  <c r="I414" i="46"/>
  <c r="L414" i="46" s="1"/>
  <c r="V413" i="46"/>
  <c r="W413" i="46" s="1"/>
  <c r="U413" i="46"/>
  <c r="K413" i="46"/>
  <c r="T413" i="46" s="1"/>
  <c r="I413" i="46"/>
  <c r="L413" i="46" s="1"/>
  <c r="N413" i="46" s="1"/>
  <c r="V412" i="46"/>
  <c r="L412" i="46"/>
  <c r="K412" i="46"/>
  <c r="U412" i="46" s="1"/>
  <c r="I412" i="46"/>
  <c r="S410" i="46"/>
  <c r="Q410" i="46"/>
  <c r="O410" i="46"/>
  <c r="V409" i="46"/>
  <c r="K409" i="46"/>
  <c r="I409" i="46"/>
  <c r="L409" i="46" s="1"/>
  <c r="N409" i="46" s="1"/>
  <c r="W408" i="46"/>
  <c r="V408" i="46"/>
  <c r="U408" i="46"/>
  <c r="T408" i="46"/>
  <c r="N408" i="46"/>
  <c r="L408" i="46"/>
  <c r="K408" i="46"/>
  <c r="I408" i="46"/>
  <c r="V407" i="46"/>
  <c r="U407" i="46"/>
  <c r="T407" i="46"/>
  <c r="N407" i="46"/>
  <c r="L407" i="46"/>
  <c r="K407" i="46"/>
  <c r="I407" i="46"/>
  <c r="V406" i="46"/>
  <c r="L406" i="46"/>
  <c r="K406" i="46"/>
  <c r="I406" i="46"/>
  <c r="W405" i="46"/>
  <c r="V405" i="46"/>
  <c r="U405" i="46"/>
  <c r="T405" i="46"/>
  <c r="N405" i="46"/>
  <c r="L405" i="46"/>
  <c r="K405" i="46"/>
  <c r="I405" i="46"/>
  <c r="V404" i="46"/>
  <c r="K404" i="46"/>
  <c r="I404" i="46"/>
  <c r="L404" i="46" s="1"/>
  <c r="V403" i="46"/>
  <c r="V410" i="46" s="1"/>
  <c r="T403" i="46"/>
  <c r="L403" i="46"/>
  <c r="K403" i="46"/>
  <c r="U403" i="46" s="1"/>
  <c r="I403" i="46"/>
  <c r="S401" i="46"/>
  <c r="Q401" i="46"/>
  <c r="O401" i="46"/>
  <c r="V400" i="46"/>
  <c r="W400" i="46" s="1"/>
  <c r="T400" i="46"/>
  <c r="L400" i="46"/>
  <c r="N400" i="46" s="1"/>
  <c r="K400" i="46"/>
  <c r="U400" i="46" s="1"/>
  <c r="I400" i="46"/>
  <c r="V399" i="46"/>
  <c r="L399" i="46"/>
  <c r="K399" i="46"/>
  <c r="T399" i="46" s="1"/>
  <c r="I399" i="46"/>
  <c r="V398" i="46"/>
  <c r="K398" i="46"/>
  <c r="I398" i="46"/>
  <c r="L398" i="46" s="1"/>
  <c r="V397" i="46"/>
  <c r="U397" i="46"/>
  <c r="T397" i="46"/>
  <c r="L397" i="46"/>
  <c r="K397" i="46"/>
  <c r="I397" i="46"/>
  <c r="V396" i="46"/>
  <c r="L396" i="46"/>
  <c r="K396" i="46"/>
  <c r="I396" i="46"/>
  <c r="V395" i="46"/>
  <c r="U395" i="46"/>
  <c r="K395" i="46"/>
  <c r="T395" i="46" s="1"/>
  <c r="I395" i="46"/>
  <c r="L395" i="46" s="1"/>
  <c r="N395" i="46" s="1"/>
  <c r="W395" i="46" s="1"/>
  <c r="V394" i="46"/>
  <c r="U394" i="46"/>
  <c r="T394" i="46"/>
  <c r="L394" i="46"/>
  <c r="K394" i="46"/>
  <c r="I394" i="46"/>
  <c r="S392" i="46"/>
  <c r="Q392" i="46"/>
  <c r="O392" i="46"/>
  <c r="V391" i="46"/>
  <c r="U391" i="46"/>
  <c r="T391" i="46"/>
  <c r="L391" i="46"/>
  <c r="N391" i="46" s="1"/>
  <c r="K391" i="46"/>
  <c r="I391" i="46"/>
  <c r="V390" i="46"/>
  <c r="K390" i="46"/>
  <c r="I390" i="46"/>
  <c r="L390" i="46" s="1"/>
  <c r="V389" i="46"/>
  <c r="T389" i="46"/>
  <c r="K389" i="46"/>
  <c r="U389" i="46" s="1"/>
  <c r="I389" i="46"/>
  <c r="L389" i="46" s="1"/>
  <c r="V388" i="46"/>
  <c r="U388" i="46"/>
  <c r="T388" i="46"/>
  <c r="L388" i="46"/>
  <c r="K388" i="46"/>
  <c r="I388" i="46"/>
  <c r="V387" i="46"/>
  <c r="K387" i="46"/>
  <c r="I387" i="46"/>
  <c r="L387" i="46" s="1"/>
  <c r="N387" i="46" s="1"/>
  <c r="V386" i="46"/>
  <c r="T386" i="46"/>
  <c r="N386" i="46"/>
  <c r="K386" i="46"/>
  <c r="U386" i="46" s="1"/>
  <c r="I386" i="46"/>
  <c r="L386" i="46" s="1"/>
  <c r="V385" i="46"/>
  <c r="U385" i="46"/>
  <c r="T385" i="46"/>
  <c r="K385" i="46"/>
  <c r="I385" i="46"/>
  <c r="L385" i="46" s="1"/>
  <c r="S383" i="46"/>
  <c r="Q383" i="46"/>
  <c r="O383" i="46"/>
  <c r="V382" i="46"/>
  <c r="U382" i="46"/>
  <c r="T382" i="46"/>
  <c r="K382" i="46"/>
  <c r="I382" i="46"/>
  <c r="L382" i="46" s="1"/>
  <c r="V381" i="46"/>
  <c r="V383" i="46" s="1"/>
  <c r="K381" i="46"/>
  <c r="T381" i="46" s="1"/>
  <c r="I381" i="46"/>
  <c r="L381" i="46" s="1"/>
  <c r="N381" i="46" s="1"/>
  <c r="V380" i="46"/>
  <c r="U380" i="46"/>
  <c r="T380" i="46"/>
  <c r="L380" i="46"/>
  <c r="K380" i="46"/>
  <c r="I380" i="46"/>
  <c r="V379" i="46"/>
  <c r="K379" i="46"/>
  <c r="I379" i="46"/>
  <c r="L379" i="46" s="1"/>
  <c r="N379" i="46" s="1"/>
  <c r="V378" i="46"/>
  <c r="U378" i="46"/>
  <c r="K378" i="46"/>
  <c r="T378" i="46" s="1"/>
  <c r="I378" i="46"/>
  <c r="L378" i="46" s="1"/>
  <c r="V377" i="46"/>
  <c r="U377" i="46"/>
  <c r="T377" i="46"/>
  <c r="L377" i="46"/>
  <c r="K377" i="46"/>
  <c r="I377" i="46"/>
  <c r="V376" i="46"/>
  <c r="U376" i="46"/>
  <c r="T376" i="46"/>
  <c r="K376" i="46"/>
  <c r="I376" i="46"/>
  <c r="L376" i="46" s="1"/>
  <c r="S374" i="46"/>
  <c r="Q374" i="46"/>
  <c r="O374" i="46"/>
  <c r="W373" i="46"/>
  <c r="V373" i="46"/>
  <c r="U373" i="46"/>
  <c r="T373" i="46"/>
  <c r="K373" i="46"/>
  <c r="I373" i="46"/>
  <c r="L373" i="46" s="1"/>
  <c r="N373" i="46" s="1"/>
  <c r="V372" i="46"/>
  <c r="U372" i="46"/>
  <c r="T372" i="46"/>
  <c r="L372" i="46"/>
  <c r="K372" i="46"/>
  <c r="I372" i="46"/>
  <c r="V371" i="46"/>
  <c r="K371" i="46"/>
  <c r="I371" i="46"/>
  <c r="L371" i="46" s="1"/>
  <c r="V370" i="46"/>
  <c r="U370" i="46"/>
  <c r="T370" i="46"/>
  <c r="K370" i="46"/>
  <c r="I370" i="46"/>
  <c r="L370" i="46" s="1"/>
  <c r="V369" i="46"/>
  <c r="L369" i="46"/>
  <c r="K369" i="46"/>
  <c r="I369" i="46"/>
  <c r="V368" i="46"/>
  <c r="V374" i="46" s="1"/>
  <c r="T368" i="46"/>
  <c r="K368" i="46"/>
  <c r="U368" i="46" s="1"/>
  <c r="I368" i="46"/>
  <c r="L368" i="46" s="1"/>
  <c r="V367" i="46"/>
  <c r="U367" i="46"/>
  <c r="T367" i="46"/>
  <c r="L367" i="46"/>
  <c r="K367" i="46"/>
  <c r="I367" i="46"/>
  <c r="S365" i="46"/>
  <c r="Q365" i="46"/>
  <c r="O365" i="46"/>
  <c r="V364" i="46"/>
  <c r="U364" i="46"/>
  <c r="L364" i="46"/>
  <c r="K364" i="46"/>
  <c r="T364" i="46" s="1"/>
  <c r="I364" i="46"/>
  <c r="V363" i="46"/>
  <c r="K363" i="46"/>
  <c r="I363" i="46"/>
  <c r="L363" i="46" s="1"/>
  <c r="V362" i="46"/>
  <c r="V365" i="46" s="1"/>
  <c r="U362" i="46"/>
  <c r="T362" i="46"/>
  <c r="K362" i="46"/>
  <c r="I362" i="46"/>
  <c r="L362" i="46" s="1"/>
  <c r="V361" i="46"/>
  <c r="U361" i="46"/>
  <c r="K361" i="46"/>
  <c r="T361" i="46" s="1"/>
  <c r="I361" i="46"/>
  <c r="L361" i="46" s="1"/>
  <c r="V360" i="46"/>
  <c r="N360" i="46"/>
  <c r="K360" i="46"/>
  <c r="T360" i="46" s="1"/>
  <c r="I360" i="46"/>
  <c r="L360" i="46" s="1"/>
  <c r="V359" i="46"/>
  <c r="N359" i="46"/>
  <c r="L359" i="46"/>
  <c r="K359" i="46"/>
  <c r="I359" i="46"/>
  <c r="V358" i="46"/>
  <c r="K358" i="46"/>
  <c r="I358" i="46"/>
  <c r="L358" i="46" s="1"/>
  <c r="S356" i="46"/>
  <c r="Q356" i="46"/>
  <c r="O356" i="46"/>
  <c r="V355" i="46"/>
  <c r="U355" i="46"/>
  <c r="T355" i="46"/>
  <c r="K355" i="46"/>
  <c r="I355" i="46"/>
  <c r="L355" i="46" s="1"/>
  <c r="V354" i="46"/>
  <c r="K354" i="46"/>
  <c r="I354" i="46"/>
  <c r="L354" i="46" s="1"/>
  <c r="V353" i="46"/>
  <c r="U353" i="46"/>
  <c r="T353" i="46"/>
  <c r="K353" i="46"/>
  <c r="I353" i="46"/>
  <c r="L353" i="46" s="1"/>
  <c r="V352" i="46"/>
  <c r="V356" i="46" s="1"/>
  <c r="U352" i="46"/>
  <c r="T352" i="46"/>
  <c r="K352" i="46"/>
  <c r="I352" i="46"/>
  <c r="L352" i="46" s="1"/>
  <c r="V351" i="46"/>
  <c r="T351" i="46"/>
  <c r="L351" i="46"/>
  <c r="K351" i="46"/>
  <c r="U351" i="46" s="1"/>
  <c r="I351" i="46"/>
  <c r="V350" i="46"/>
  <c r="U350" i="46"/>
  <c r="T350" i="46"/>
  <c r="K350" i="46"/>
  <c r="I350" i="46"/>
  <c r="L350" i="46" s="1"/>
  <c r="V349" i="46"/>
  <c r="U349" i="46"/>
  <c r="L349" i="46"/>
  <c r="K349" i="46"/>
  <c r="T349" i="46" s="1"/>
  <c r="I349" i="46"/>
  <c r="S347" i="46"/>
  <c r="Q347" i="46"/>
  <c r="O347" i="46"/>
  <c r="V346" i="46"/>
  <c r="U346" i="46"/>
  <c r="N346" i="46"/>
  <c r="K346" i="46"/>
  <c r="T346" i="46" s="1"/>
  <c r="I346" i="46"/>
  <c r="L346" i="46" s="1"/>
  <c r="V345" i="46"/>
  <c r="U345" i="46"/>
  <c r="T345" i="46"/>
  <c r="L345" i="46"/>
  <c r="K345" i="46"/>
  <c r="I345" i="46"/>
  <c r="V344" i="46"/>
  <c r="U344" i="46"/>
  <c r="T344" i="46"/>
  <c r="K344" i="46"/>
  <c r="I344" i="46"/>
  <c r="L344" i="46" s="1"/>
  <c r="V343" i="46"/>
  <c r="V347" i="46" s="1"/>
  <c r="N343" i="46"/>
  <c r="K343" i="46"/>
  <c r="I343" i="46"/>
  <c r="L343" i="46" s="1"/>
  <c r="V342" i="46"/>
  <c r="N342" i="46"/>
  <c r="L342" i="46"/>
  <c r="K342" i="46"/>
  <c r="I342" i="46"/>
  <c r="V341" i="46"/>
  <c r="U341" i="46"/>
  <c r="T341" i="46"/>
  <c r="L341" i="46"/>
  <c r="K341" i="46"/>
  <c r="I341" i="46"/>
  <c r="V340" i="46"/>
  <c r="U340" i="46"/>
  <c r="K340" i="46"/>
  <c r="T340" i="46" s="1"/>
  <c r="I340" i="46"/>
  <c r="L340" i="46" s="1"/>
  <c r="S338" i="46"/>
  <c r="Q338" i="46"/>
  <c r="O338" i="46"/>
  <c r="V337" i="46"/>
  <c r="K337" i="46"/>
  <c r="I337" i="46"/>
  <c r="L337" i="46" s="1"/>
  <c r="V336" i="46"/>
  <c r="K336" i="46"/>
  <c r="U336" i="46" s="1"/>
  <c r="I336" i="46"/>
  <c r="L336" i="46" s="1"/>
  <c r="N336" i="46" s="1"/>
  <c r="V335" i="46"/>
  <c r="U335" i="46"/>
  <c r="T335" i="46"/>
  <c r="K335" i="46"/>
  <c r="I335" i="46"/>
  <c r="L335" i="46" s="1"/>
  <c r="V334" i="46"/>
  <c r="U334" i="46"/>
  <c r="T334" i="46"/>
  <c r="K334" i="46"/>
  <c r="I334" i="46"/>
  <c r="L334" i="46" s="1"/>
  <c r="V333" i="46"/>
  <c r="L333" i="46"/>
  <c r="N333" i="46" s="1"/>
  <c r="K333" i="46"/>
  <c r="U333" i="46" s="1"/>
  <c r="I333" i="46"/>
  <c r="V332" i="46"/>
  <c r="U332" i="46"/>
  <c r="T332" i="46"/>
  <c r="L332" i="46"/>
  <c r="K332" i="46"/>
  <c r="I332" i="46"/>
  <c r="V331" i="46"/>
  <c r="V338" i="46" s="1"/>
  <c r="U331" i="46"/>
  <c r="T331" i="46"/>
  <c r="N331" i="46"/>
  <c r="K331" i="46"/>
  <c r="I331" i="46"/>
  <c r="L331" i="46" s="1"/>
  <c r="S329" i="46"/>
  <c r="Q329" i="46"/>
  <c r="O329" i="46"/>
  <c r="L329" i="46"/>
  <c r="V328" i="46"/>
  <c r="W328" i="46" s="1"/>
  <c r="U328" i="46"/>
  <c r="T328" i="46"/>
  <c r="N328" i="46"/>
  <c r="K328" i="46"/>
  <c r="I328" i="46"/>
  <c r="L328" i="46" s="1"/>
  <c r="V327" i="46"/>
  <c r="U327" i="46"/>
  <c r="T327" i="46"/>
  <c r="N327" i="46"/>
  <c r="W327" i="46" s="1"/>
  <c r="L327" i="46"/>
  <c r="K327" i="46"/>
  <c r="I327" i="46"/>
  <c r="V326" i="46"/>
  <c r="K326" i="46"/>
  <c r="I326" i="46"/>
  <c r="L326" i="46" s="1"/>
  <c r="V325" i="46"/>
  <c r="U325" i="46"/>
  <c r="T325" i="46"/>
  <c r="N325" i="46"/>
  <c r="W325" i="46" s="1"/>
  <c r="L325" i="46"/>
  <c r="K325" i="46"/>
  <c r="I325" i="46"/>
  <c r="V324" i="46"/>
  <c r="K324" i="46"/>
  <c r="I324" i="46"/>
  <c r="L324" i="46" s="1"/>
  <c r="V323" i="46"/>
  <c r="L323" i="46"/>
  <c r="N323" i="46" s="1"/>
  <c r="K323" i="46"/>
  <c r="T323" i="46" s="1"/>
  <c r="I323" i="46"/>
  <c r="V322" i="46"/>
  <c r="N322" i="46"/>
  <c r="L322" i="46"/>
  <c r="K322" i="46"/>
  <c r="I322" i="46"/>
  <c r="S320" i="46"/>
  <c r="Q320" i="46"/>
  <c r="O320" i="46"/>
  <c r="V319" i="46"/>
  <c r="T319" i="46"/>
  <c r="N319" i="46"/>
  <c r="K319" i="46"/>
  <c r="U319" i="46" s="1"/>
  <c r="I319" i="46"/>
  <c r="L319" i="46" s="1"/>
  <c r="V318" i="46"/>
  <c r="U318" i="46"/>
  <c r="T318" i="46"/>
  <c r="L318" i="46"/>
  <c r="K318" i="46"/>
  <c r="I318" i="46"/>
  <c r="V317" i="46"/>
  <c r="T317" i="46"/>
  <c r="W317" i="46" s="1"/>
  <c r="K317" i="46"/>
  <c r="U317" i="46" s="1"/>
  <c r="I317" i="46"/>
  <c r="L317" i="46" s="1"/>
  <c r="N317" i="46" s="1"/>
  <c r="V316" i="46"/>
  <c r="T316" i="46"/>
  <c r="K316" i="46"/>
  <c r="U316" i="46" s="1"/>
  <c r="I316" i="46"/>
  <c r="L316" i="46" s="1"/>
  <c r="V315" i="46"/>
  <c r="U315" i="46"/>
  <c r="T315" i="46"/>
  <c r="K315" i="46"/>
  <c r="I315" i="46"/>
  <c r="L315" i="46" s="1"/>
  <c r="V314" i="46"/>
  <c r="U314" i="46"/>
  <c r="U320" i="46" s="1"/>
  <c r="T314" i="46"/>
  <c r="N314" i="46"/>
  <c r="K314" i="46"/>
  <c r="I314" i="46"/>
  <c r="L314" i="46" s="1"/>
  <c r="V313" i="46"/>
  <c r="V320" i="46" s="1"/>
  <c r="T313" i="46"/>
  <c r="L313" i="46"/>
  <c r="K313" i="46"/>
  <c r="U313" i="46" s="1"/>
  <c r="I313" i="46"/>
  <c r="S311" i="46"/>
  <c r="Q311" i="46"/>
  <c r="O311" i="46"/>
  <c r="V310" i="46"/>
  <c r="U310" i="46"/>
  <c r="T310" i="46"/>
  <c r="L310" i="46"/>
  <c r="K310" i="46"/>
  <c r="I310" i="46"/>
  <c r="V309" i="46"/>
  <c r="U309" i="46"/>
  <c r="T309" i="46"/>
  <c r="L309" i="46"/>
  <c r="N309" i="46" s="1"/>
  <c r="K309" i="46"/>
  <c r="I309" i="46"/>
  <c r="V308" i="46"/>
  <c r="N308" i="46"/>
  <c r="K308" i="46"/>
  <c r="I308" i="46"/>
  <c r="L308" i="46" s="1"/>
  <c r="V307" i="46"/>
  <c r="W307" i="46" s="1"/>
  <c r="U307" i="46"/>
  <c r="T307" i="46"/>
  <c r="N307" i="46"/>
  <c r="L307" i="46"/>
  <c r="K307" i="46"/>
  <c r="I307" i="46"/>
  <c r="V306" i="46"/>
  <c r="L306" i="46"/>
  <c r="K306" i="46"/>
  <c r="I306" i="46"/>
  <c r="V305" i="46"/>
  <c r="U305" i="46"/>
  <c r="K305" i="46"/>
  <c r="T305" i="46" s="1"/>
  <c r="I305" i="46"/>
  <c r="L305" i="46" s="1"/>
  <c r="V304" i="46"/>
  <c r="V311" i="46" s="1"/>
  <c r="U304" i="46"/>
  <c r="T304" i="46"/>
  <c r="N304" i="46"/>
  <c r="L304" i="46"/>
  <c r="K304" i="46"/>
  <c r="I304" i="46"/>
  <c r="S302" i="46"/>
  <c r="Q302" i="46"/>
  <c r="O302" i="46"/>
  <c r="V301" i="46"/>
  <c r="K301" i="46"/>
  <c r="U301" i="46" s="1"/>
  <c r="I301" i="46"/>
  <c r="L301" i="46" s="1"/>
  <c r="N301" i="46" s="1"/>
  <c r="V300" i="46"/>
  <c r="U300" i="46"/>
  <c r="T300" i="46"/>
  <c r="K300" i="46"/>
  <c r="I300" i="46"/>
  <c r="L300" i="46" s="1"/>
  <c r="V299" i="46"/>
  <c r="U299" i="46"/>
  <c r="N299" i="46"/>
  <c r="K299" i="46"/>
  <c r="T299" i="46" s="1"/>
  <c r="I299" i="46"/>
  <c r="L299" i="46" s="1"/>
  <c r="V298" i="46"/>
  <c r="L298" i="46"/>
  <c r="N298" i="46" s="1"/>
  <c r="K298" i="46"/>
  <c r="U298" i="46" s="1"/>
  <c r="I298" i="46"/>
  <c r="W297" i="46"/>
  <c r="V297" i="46"/>
  <c r="U297" i="46"/>
  <c r="T297" i="46"/>
  <c r="K297" i="46"/>
  <c r="I297" i="46"/>
  <c r="L297" i="46" s="1"/>
  <c r="N297" i="46" s="1"/>
  <c r="V296" i="46"/>
  <c r="U296" i="46"/>
  <c r="T296" i="46"/>
  <c r="L296" i="46"/>
  <c r="K296" i="46"/>
  <c r="I296" i="46"/>
  <c r="V295" i="46"/>
  <c r="K295" i="46"/>
  <c r="I295" i="46"/>
  <c r="L295" i="46" s="1"/>
  <c r="S293" i="46"/>
  <c r="Q293" i="46"/>
  <c r="O293" i="46"/>
  <c r="V292" i="46"/>
  <c r="U292" i="46"/>
  <c r="L292" i="46"/>
  <c r="K292" i="46"/>
  <c r="T292" i="46" s="1"/>
  <c r="I292" i="46"/>
  <c r="V291" i="46"/>
  <c r="L291" i="46"/>
  <c r="N291" i="46" s="1"/>
  <c r="K291" i="46"/>
  <c r="I291" i="46"/>
  <c r="V290" i="46"/>
  <c r="W290" i="46" s="1"/>
  <c r="U290" i="46"/>
  <c r="T290" i="46"/>
  <c r="N290" i="46"/>
  <c r="L290" i="46"/>
  <c r="K290" i="46"/>
  <c r="I290" i="46"/>
  <c r="V289" i="46"/>
  <c r="L289" i="46"/>
  <c r="K289" i="46"/>
  <c r="I289" i="46"/>
  <c r="W288" i="46"/>
  <c r="V288" i="46"/>
  <c r="U288" i="46"/>
  <c r="K288" i="46"/>
  <c r="T288" i="46" s="1"/>
  <c r="I288" i="46"/>
  <c r="L288" i="46" s="1"/>
  <c r="N288" i="46" s="1"/>
  <c r="V287" i="46"/>
  <c r="U287" i="46"/>
  <c r="T287" i="46"/>
  <c r="N287" i="46"/>
  <c r="W287" i="46" s="1"/>
  <c r="L287" i="46"/>
  <c r="K287" i="46"/>
  <c r="I287" i="46"/>
  <c r="V286" i="46"/>
  <c r="V293" i="46" s="1"/>
  <c r="U286" i="46"/>
  <c r="T286" i="46"/>
  <c r="K286" i="46"/>
  <c r="I286" i="46"/>
  <c r="L286" i="46" s="1"/>
  <c r="S284" i="46"/>
  <c r="Q284" i="46"/>
  <c r="O284" i="46"/>
  <c r="V283" i="46"/>
  <c r="U283" i="46"/>
  <c r="T283" i="46"/>
  <c r="K283" i="46"/>
  <c r="I283" i="46"/>
  <c r="L283" i="46" s="1"/>
  <c r="V282" i="46"/>
  <c r="T282" i="46"/>
  <c r="K282" i="46"/>
  <c r="U282" i="46" s="1"/>
  <c r="I282" i="46"/>
  <c r="L282" i="46" s="1"/>
  <c r="V281" i="46"/>
  <c r="N281" i="46"/>
  <c r="K281" i="46"/>
  <c r="I281" i="46"/>
  <c r="L281" i="46" s="1"/>
  <c r="V280" i="46"/>
  <c r="U280" i="46"/>
  <c r="T280" i="46"/>
  <c r="K280" i="46"/>
  <c r="I280" i="46"/>
  <c r="L280" i="46" s="1"/>
  <c r="V279" i="46"/>
  <c r="U279" i="46"/>
  <c r="T279" i="46"/>
  <c r="N279" i="46"/>
  <c r="K279" i="46"/>
  <c r="I279" i="46"/>
  <c r="L279" i="46" s="1"/>
  <c r="V278" i="46"/>
  <c r="T278" i="46"/>
  <c r="K278" i="46"/>
  <c r="U278" i="46" s="1"/>
  <c r="I278" i="46"/>
  <c r="L278" i="46" s="1"/>
  <c r="V277" i="46"/>
  <c r="V284" i="46" s="1"/>
  <c r="U277" i="46"/>
  <c r="T277" i="46"/>
  <c r="K277" i="46"/>
  <c r="I277" i="46"/>
  <c r="L277" i="46" s="1"/>
  <c r="S275" i="46"/>
  <c r="Q275" i="46"/>
  <c r="O275" i="46"/>
  <c r="V274" i="46"/>
  <c r="U274" i="46"/>
  <c r="T274" i="46"/>
  <c r="L274" i="46"/>
  <c r="K274" i="46"/>
  <c r="I274" i="46"/>
  <c r="V273" i="46"/>
  <c r="U273" i="46"/>
  <c r="N273" i="46"/>
  <c r="K273" i="46"/>
  <c r="T273" i="46" s="1"/>
  <c r="I273" i="46"/>
  <c r="L273" i="46" s="1"/>
  <c r="V272" i="46"/>
  <c r="U272" i="46"/>
  <c r="W272" i="46" s="1"/>
  <c r="T272" i="46"/>
  <c r="N272" i="46"/>
  <c r="L272" i="46"/>
  <c r="K272" i="46"/>
  <c r="I272" i="46"/>
  <c r="V271" i="46"/>
  <c r="K271" i="46"/>
  <c r="I271" i="46"/>
  <c r="L271" i="46" s="1"/>
  <c r="V270" i="46"/>
  <c r="N270" i="46"/>
  <c r="K270" i="46"/>
  <c r="T270" i="46" s="1"/>
  <c r="I270" i="46"/>
  <c r="L270" i="46" s="1"/>
  <c r="V269" i="46"/>
  <c r="N269" i="46"/>
  <c r="L269" i="46"/>
  <c r="K269" i="46"/>
  <c r="I269" i="46"/>
  <c r="V268" i="46"/>
  <c r="K268" i="46"/>
  <c r="I268" i="46"/>
  <c r="L268" i="46" s="1"/>
  <c r="S266" i="46"/>
  <c r="Q266" i="46"/>
  <c r="O266" i="46"/>
  <c r="V265" i="46"/>
  <c r="U265" i="46"/>
  <c r="T265" i="46"/>
  <c r="N265" i="46"/>
  <c r="L265" i="46"/>
  <c r="K265" i="46"/>
  <c r="I265" i="46"/>
  <c r="V264" i="46"/>
  <c r="U264" i="46"/>
  <c r="K264" i="46"/>
  <c r="T264" i="46" s="1"/>
  <c r="I264" i="46"/>
  <c r="L264" i="46" s="1"/>
  <c r="V263" i="46"/>
  <c r="K263" i="46"/>
  <c r="I263" i="46"/>
  <c r="L263" i="46" s="1"/>
  <c r="V262" i="46"/>
  <c r="V266" i="46" s="1"/>
  <c r="U262" i="46"/>
  <c r="T262" i="46"/>
  <c r="K262" i="46"/>
  <c r="I262" i="46"/>
  <c r="L262" i="46" s="1"/>
  <c r="N262" i="46" s="1"/>
  <c r="V261" i="46"/>
  <c r="L261" i="46"/>
  <c r="K261" i="46"/>
  <c r="I261" i="46"/>
  <c r="V260" i="46"/>
  <c r="T260" i="46"/>
  <c r="K260" i="46"/>
  <c r="U260" i="46" s="1"/>
  <c r="I260" i="46"/>
  <c r="L260" i="46" s="1"/>
  <c r="V259" i="46"/>
  <c r="U259" i="46"/>
  <c r="T259" i="46"/>
  <c r="N259" i="46"/>
  <c r="L259" i="46"/>
  <c r="K259" i="46"/>
  <c r="I259" i="46"/>
  <c r="S257" i="46"/>
  <c r="Q257" i="46"/>
  <c r="O257" i="46"/>
  <c r="V256" i="46"/>
  <c r="K256" i="46"/>
  <c r="I256" i="46"/>
  <c r="L256" i="46" s="1"/>
  <c r="V255" i="46"/>
  <c r="N255" i="46"/>
  <c r="L255" i="46"/>
  <c r="K255" i="46"/>
  <c r="U255" i="46" s="1"/>
  <c r="I255" i="46"/>
  <c r="V254" i="46"/>
  <c r="L254" i="46"/>
  <c r="K254" i="46"/>
  <c r="I254" i="46"/>
  <c r="V253" i="46"/>
  <c r="U253" i="46"/>
  <c r="L253" i="46"/>
  <c r="K253" i="46"/>
  <c r="T253" i="46" s="1"/>
  <c r="I253" i="46"/>
  <c r="V252" i="46"/>
  <c r="N252" i="46"/>
  <c r="L252" i="46"/>
  <c r="K252" i="46"/>
  <c r="U252" i="46" s="1"/>
  <c r="I252" i="46"/>
  <c r="V251" i="46"/>
  <c r="V257" i="46" s="1"/>
  <c r="U251" i="46"/>
  <c r="T251" i="46"/>
  <c r="L251" i="46"/>
  <c r="K251" i="46"/>
  <c r="I251" i="46"/>
  <c r="V250" i="46"/>
  <c r="N250" i="46"/>
  <c r="K250" i="46"/>
  <c r="T250" i="46" s="1"/>
  <c r="I250" i="46"/>
  <c r="L250" i="46" s="1"/>
  <c r="S248" i="46"/>
  <c r="Q248" i="46"/>
  <c r="O248" i="46"/>
  <c r="W247" i="46"/>
  <c r="V247" i="46"/>
  <c r="U247" i="46"/>
  <c r="T247" i="46"/>
  <c r="N247" i="46"/>
  <c r="K247" i="46"/>
  <c r="I247" i="46"/>
  <c r="L247" i="46" s="1"/>
  <c r="V246" i="46"/>
  <c r="N246" i="46"/>
  <c r="L246" i="46"/>
  <c r="K246" i="46"/>
  <c r="I246" i="46"/>
  <c r="W245" i="46"/>
  <c r="V245" i="46"/>
  <c r="U245" i="46"/>
  <c r="K245" i="46"/>
  <c r="T245" i="46" s="1"/>
  <c r="I245" i="46"/>
  <c r="L245" i="46" s="1"/>
  <c r="N245" i="46" s="1"/>
  <c r="V244" i="46"/>
  <c r="L244" i="46"/>
  <c r="K244" i="46"/>
  <c r="U244" i="46" s="1"/>
  <c r="I244" i="46"/>
  <c r="V243" i="46"/>
  <c r="K243" i="46"/>
  <c r="I243" i="46"/>
  <c r="L243" i="46" s="1"/>
  <c r="N243" i="46" s="1"/>
  <c r="V242" i="46"/>
  <c r="U242" i="46"/>
  <c r="T242" i="46"/>
  <c r="L242" i="46"/>
  <c r="K242" i="46"/>
  <c r="I242" i="46"/>
  <c r="V241" i="46"/>
  <c r="T241" i="46"/>
  <c r="L241" i="46"/>
  <c r="L248" i="46" s="1"/>
  <c r="K241" i="46"/>
  <c r="U241" i="46" s="1"/>
  <c r="I241" i="46"/>
  <c r="S239" i="46"/>
  <c r="Q239" i="46"/>
  <c r="O239" i="46"/>
  <c r="V238" i="46"/>
  <c r="U238" i="46"/>
  <c r="T238" i="46"/>
  <c r="N238" i="46"/>
  <c r="W238" i="46" s="1"/>
  <c r="L238" i="46"/>
  <c r="K238" i="46"/>
  <c r="I238" i="46"/>
  <c r="V237" i="46"/>
  <c r="K237" i="46"/>
  <c r="I237" i="46"/>
  <c r="L237" i="46" s="1"/>
  <c r="V236" i="46"/>
  <c r="U236" i="46"/>
  <c r="T236" i="46"/>
  <c r="W236" i="46" s="1"/>
  <c r="N236" i="46"/>
  <c r="L236" i="46"/>
  <c r="K236" i="46"/>
  <c r="I236" i="46"/>
  <c r="V235" i="46"/>
  <c r="K235" i="46"/>
  <c r="U235" i="46" s="1"/>
  <c r="I235" i="46"/>
  <c r="L235" i="46" s="1"/>
  <c r="V234" i="46"/>
  <c r="K234" i="46"/>
  <c r="I234" i="46"/>
  <c r="L234" i="46" s="1"/>
  <c r="V233" i="46"/>
  <c r="U233" i="46"/>
  <c r="T233" i="46"/>
  <c r="N233" i="46"/>
  <c r="W233" i="46" s="1"/>
  <c r="L233" i="46"/>
  <c r="K233" i="46"/>
  <c r="I233" i="46"/>
  <c r="V232" i="46"/>
  <c r="U232" i="46"/>
  <c r="T232" i="46"/>
  <c r="K232" i="46"/>
  <c r="I232" i="46"/>
  <c r="L232" i="46" s="1"/>
  <c r="S230" i="46"/>
  <c r="Q230" i="46"/>
  <c r="O230" i="46"/>
  <c r="V229" i="46"/>
  <c r="W229" i="46" s="1"/>
  <c r="U229" i="46"/>
  <c r="T229" i="46"/>
  <c r="N229" i="46"/>
  <c r="K229" i="46"/>
  <c r="I229" i="46"/>
  <c r="L229" i="46" s="1"/>
  <c r="V228" i="46"/>
  <c r="U228" i="46"/>
  <c r="T228" i="46"/>
  <c r="K228" i="46"/>
  <c r="I228" i="46"/>
  <c r="L228" i="46" s="1"/>
  <c r="W227" i="46"/>
  <c r="V227" i="46"/>
  <c r="T227" i="46"/>
  <c r="K227" i="46"/>
  <c r="U227" i="46" s="1"/>
  <c r="I227" i="46"/>
  <c r="L227" i="46" s="1"/>
  <c r="N227" i="46" s="1"/>
  <c r="W226" i="46"/>
  <c r="V226" i="46"/>
  <c r="U226" i="46"/>
  <c r="T226" i="46"/>
  <c r="N226" i="46"/>
  <c r="L226" i="46"/>
  <c r="K226" i="46"/>
  <c r="I226" i="46"/>
  <c r="V225" i="46"/>
  <c r="K225" i="46"/>
  <c r="I225" i="46"/>
  <c r="L225" i="46" s="1"/>
  <c r="W224" i="46"/>
  <c r="V224" i="46"/>
  <c r="T224" i="46"/>
  <c r="L224" i="46"/>
  <c r="N224" i="46" s="1"/>
  <c r="K224" i="46"/>
  <c r="U224" i="46" s="1"/>
  <c r="I224" i="46"/>
  <c r="V223" i="46"/>
  <c r="U223" i="46"/>
  <c r="T223" i="46"/>
  <c r="L223" i="46"/>
  <c r="K223" i="46"/>
  <c r="I223" i="46"/>
  <c r="S221" i="46"/>
  <c r="Q221" i="46"/>
  <c r="O221" i="46"/>
  <c r="V220" i="46"/>
  <c r="U220" i="46"/>
  <c r="T220" i="46"/>
  <c r="K220" i="46"/>
  <c r="I220" i="46"/>
  <c r="L220" i="46" s="1"/>
  <c r="V219" i="46"/>
  <c r="U219" i="46"/>
  <c r="T219" i="46"/>
  <c r="W219" i="46" s="1"/>
  <c r="N219" i="46"/>
  <c r="K219" i="46"/>
  <c r="I219" i="46"/>
  <c r="L219" i="46" s="1"/>
  <c r="V218" i="46"/>
  <c r="K218" i="46"/>
  <c r="I218" i="46"/>
  <c r="L218" i="46" s="1"/>
  <c r="V217" i="46"/>
  <c r="U217" i="46"/>
  <c r="W217" i="46" s="1"/>
  <c r="T217" i="46"/>
  <c r="L217" i="46"/>
  <c r="N217" i="46" s="1"/>
  <c r="K217" i="46"/>
  <c r="I217" i="46"/>
  <c r="V216" i="46"/>
  <c r="K216" i="46"/>
  <c r="U216" i="46" s="1"/>
  <c r="I216" i="46"/>
  <c r="L216" i="46" s="1"/>
  <c r="V215" i="46"/>
  <c r="L215" i="46"/>
  <c r="K215" i="46"/>
  <c r="I215" i="46"/>
  <c r="V214" i="46"/>
  <c r="U214" i="46"/>
  <c r="T214" i="46"/>
  <c r="K214" i="46"/>
  <c r="I214" i="46"/>
  <c r="L214" i="46" s="1"/>
  <c r="S212" i="46"/>
  <c r="Q212" i="46"/>
  <c r="O212" i="46"/>
  <c r="V211" i="46"/>
  <c r="L211" i="46"/>
  <c r="K211" i="46"/>
  <c r="I211" i="46"/>
  <c r="V210" i="46"/>
  <c r="U210" i="46"/>
  <c r="T210" i="46"/>
  <c r="K210" i="46"/>
  <c r="I210" i="46"/>
  <c r="L210" i="46" s="1"/>
  <c r="V209" i="46"/>
  <c r="K209" i="46"/>
  <c r="I209" i="46"/>
  <c r="L209" i="46" s="1"/>
  <c r="V208" i="46"/>
  <c r="K208" i="46"/>
  <c r="I208" i="46"/>
  <c r="L208" i="46" s="1"/>
  <c r="N208" i="46" s="1"/>
  <c r="V207" i="46"/>
  <c r="V212" i="46" s="1"/>
  <c r="U207" i="46"/>
  <c r="T207" i="46"/>
  <c r="N207" i="46"/>
  <c r="L207" i="46"/>
  <c r="K207" i="46"/>
  <c r="I207" i="46"/>
  <c r="V206" i="46"/>
  <c r="T206" i="46"/>
  <c r="L206" i="46"/>
  <c r="K206" i="46"/>
  <c r="U206" i="46" s="1"/>
  <c r="I206" i="46"/>
  <c r="V205" i="46"/>
  <c r="U205" i="46"/>
  <c r="T205" i="46"/>
  <c r="L205" i="46"/>
  <c r="K205" i="46"/>
  <c r="I205" i="46"/>
  <c r="S203" i="46"/>
  <c r="Q203" i="46"/>
  <c r="O203" i="46"/>
  <c r="V202" i="46"/>
  <c r="K202" i="46"/>
  <c r="I202" i="46"/>
  <c r="L202" i="46" s="1"/>
  <c r="V201" i="46"/>
  <c r="U201" i="46"/>
  <c r="T201" i="46"/>
  <c r="L201" i="46"/>
  <c r="N201" i="46" s="1"/>
  <c r="K201" i="46"/>
  <c r="I201" i="46"/>
  <c r="V200" i="46"/>
  <c r="L200" i="46"/>
  <c r="K200" i="46"/>
  <c r="I200" i="46"/>
  <c r="V199" i="46"/>
  <c r="L199" i="46"/>
  <c r="K199" i="46"/>
  <c r="I199" i="46"/>
  <c r="W198" i="46"/>
  <c r="V198" i="46"/>
  <c r="U198" i="46"/>
  <c r="T198" i="46"/>
  <c r="L198" i="46"/>
  <c r="N198" i="46" s="1"/>
  <c r="K198" i="46"/>
  <c r="I198" i="46"/>
  <c r="V197" i="46"/>
  <c r="V203" i="46" s="1"/>
  <c r="U197" i="46"/>
  <c r="L197" i="46"/>
  <c r="K197" i="46"/>
  <c r="T197" i="46" s="1"/>
  <c r="I197" i="46"/>
  <c r="V196" i="46"/>
  <c r="N196" i="46"/>
  <c r="L196" i="46"/>
  <c r="K196" i="46"/>
  <c r="I196" i="46"/>
  <c r="S194" i="46"/>
  <c r="Q194" i="46"/>
  <c r="O194" i="46"/>
  <c r="V193" i="46"/>
  <c r="W193" i="46" s="1"/>
  <c r="U193" i="46"/>
  <c r="T193" i="46"/>
  <c r="L193" i="46"/>
  <c r="N193" i="46" s="1"/>
  <c r="K193" i="46"/>
  <c r="I193" i="46"/>
  <c r="V192" i="46"/>
  <c r="K192" i="46"/>
  <c r="U192" i="46" s="1"/>
  <c r="I192" i="46"/>
  <c r="L192" i="46" s="1"/>
  <c r="V191" i="46"/>
  <c r="W191" i="46" s="1"/>
  <c r="U191" i="46"/>
  <c r="T191" i="46"/>
  <c r="K191" i="46"/>
  <c r="I191" i="46"/>
  <c r="L191" i="46" s="1"/>
  <c r="N191" i="46" s="1"/>
  <c r="V190" i="46"/>
  <c r="U190" i="46"/>
  <c r="T190" i="46"/>
  <c r="L190" i="46"/>
  <c r="N190" i="46" s="1"/>
  <c r="K190" i="46"/>
  <c r="I190" i="46"/>
  <c r="V189" i="46"/>
  <c r="T189" i="46"/>
  <c r="N189" i="46"/>
  <c r="K189" i="46"/>
  <c r="U189" i="46" s="1"/>
  <c r="I189" i="46"/>
  <c r="L189" i="46" s="1"/>
  <c r="V188" i="46"/>
  <c r="U188" i="46"/>
  <c r="T188" i="46"/>
  <c r="K188" i="46"/>
  <c r="I188" i="46"/>
  <c r="L188" i="46" s="1"/>
  <c r="V187" i="46"/>
  <c r="U187" i="46"/>
  <c r="U194" i="46" s="1"/>
  <c r="T187" i="46"/>
  <c r="L187" i="46"/>
  <c r="K187" i="46"/>
  <c r="I187" i="46"/>
  <c r="S185" i="46"/>
  <c r="Q185" i="46"/>
  <c r="O185" i="46"/>
  <c r="V184" i="46"/>
  <c r="K184" i="46"/>
  <c r="I184" i="46"/>
  <c r="L184" i="46" s="1"/>
  <c r="N184" i="46" s="1"/>
  <c r="V183" i="46"/>
  <c r="U183" i="46"/>
  <c r="T183" i="46"/>
  <c r="K183" i="46"/>
  <c r="I183" i="46"/>
  <c r="L183" i="46" s="1"/>
  <c r="V182" i="46"/>
  <c r="L182" i="46"/>
  <c r="K182" i="46"/>
  <c r="T182" i="46" s="1"/>
  <c r="I182" i="46"/>
  <c r="V181" i="46"/>
  <c r="K181" i="46"/>
  <c r="I181" i="46"/>
  <c r="L181" i="46" s="1"/>
  <c r="N181" i="46" s="1"/>
  <c r="V180" i="46"/>
  <c r="U180" i="46"/>
  <c r="T180" i="46"/>
  <c r="K180" i="46"/>
  <c r="I180" i="46"/>
  <c r="L180" i="46" s="1"/>
  <c r="V179" i="46"/>
  <c r="U179" i="46"/>
  <c r="T179" i="46"/>
  <c r="K179" i="46"/>
  <c r="I179" i="46"/>
  <c r="L179" i="46" s="1"/>
  <c r="V178" i="46"/>
  <c r="K178" i="46"/>
  <c r="I178" i="46"/>
  <c r="L178" i="46" s="1"/>
  <c r="S176" i="46"/>
  <c r="Q176" i="46"/>
  <c r="O176" i="46"/>
  <c r="V175" i="46"/>
  <c r="L175" i="46"/>
  <c r="K175" i="46"/>
  <c r="I175" i="46"/>
  <c r="V174" i="46"/>
  <c r="L174" i="46"/>
  <c r="K174" i="46"/>
  <c r="I174" i="46"/>
  <c r="V173" i="46"/>
  <c r="U173" i="46"/>
  <c r="T173" i="46"/>
  <c r="K173" i="46"/>
  <c r="I173" i="46"/>
  <c r="L173" i="46" s="1"/>
  <c r="V172" i="46"/>
  <c r="T172" i="46"/>
  <c r="L172" i="46"/>
  <c r="K172" i="46"/>
  <c r="U172" i="46" s="1"/>
  <c r="I172" i="46"/>
  <c r="V171" i="46"/>
  <c r="K171" i="46"/>
  <c r="I171" i="46"/>
  <c r="L171" i="46" s="1"/>
  <c r="V170" i="46"/>
  <c r="U170" i="46"/>
  <c r="T170" i="46"/>
  <c r="K170" i="46"/>
  <c r="I170" i="46"/>
  <c r="L170" i="46" s="1"/>
  <c r="V169" i="46"/>
  <c r="U169" i="46"/>
  <c r="T169" i="46"/>
  <c r="K169" i="46"/>
  <c r="I169" i="46"/>
  <c r="L169" i="46" s="1"/>
  <c r="S167" i="46"/>
  <c r="Q167" i="46"/>
  <c r="O167" i="46"/>
  <c r="W166" i="46"/>
  <c r="V166" i="46"/>
  <c r="U166" i="46"/>
  <c r="T166" i="46"/>
  <c r="L166" i="46"/>
  <c r="N166" i="46" s="1"/>
  <c r="K166" i="46"/>
  <c r="I166" i="46"/>
  <c r="V165" i="46"/>
  <c r="U165" i="46"/>
  <c r="T165" i="46"/>
  <c r="L165" i="46"/>
  <c r="N165" i="46" s="1"/>
  <c r="K165" i="46"/>
  <c r="I165" i="46"/>
  <c r="V164" i="46"/>
  <c r="K164" i="46"/>
  <c r="I164" i="46"/>
  <c r="L164" i="46" s="1"/>
  <c r="V163" i="46"/>
  <c r="U163" i="46"/>
  <c r="T163" i="46"/>
  <c r="L163" i="46"/>
  <c r="N163" i="46" s="1"/>
  <c r="W163" i="46" s="1"/>
  <c r="K163" i="46"/>
  <c r="I163" i="46"/>
  <c r="V162" i="46"/>
  <c r="N162" i="46"/>
  <c r="L162" i="46"/>
  <c r="K162" i="46"/>
  <c r="U162" i="46" s="1"/>
  <c r="I162" i="46"/>
  <c r="V161" i="46"/>
  <c r="N161" i="46"/>
  <c r="L161" i="46"/>
  <c r="K161" i="46"/>
  <c r="I161" i="46"/>
  <c r="V160" i="46"/>
  <c r="U160" i="46"/>
  <c r="T160" i="46"/>
  <c r="L160" i="46"/>
  <c r="N160" i="46" s="1"/>
  <c r="K160" i="46"/>
  <c r="I160" i="46"/>
  <c r="V158" i="46"/>
  <c r="S158" i="46"/>
  <c r="Q158" i="46"/>
  <c r="O158" i="46"/>
  <c r="V157" i="46"/>
  <c r="K157" i="46"/>
  <c r="U157" i="46" s="1"/>
  <c r="I157" i="46"/>
  <c r="L157" i="46" s="1"/>
  <c r="V156" i="46"/>
  <c r="W156" i="46" s="1"/>
  <c r="U156" i="46"/>
  <c r="T156" i="46"/>
  <c r="K156" i="46"/>
  <c r="I156" i="46"/>
  <c r="L156" i="46" s="1"/>
  <c r="N156" i="46" s="1"/>
  <c r="V155" i="46"/>
  <c r="U155" i="46"/>
  <c r="T155" i="46"/>
  <c r="L155" i="46"/>
  <c r="K155" i="46"/>
  <c r="I155" i="46"/>
  <c r="V154" i="46"/>
  <c r="T154" i="46"/>
  <c r="L154" i="46"/>
  <c r="N154" i="46" s="1"/>
  <c r="W154" i="46" s="1"/>
  <c r="K154" i="46"/>
  <c r="U154" i="46" s="1"/>
  <c r="I154" i="46"/>
  <c r="V153" i="46"/>
  <c r="U153" i="46"/>
  <c r="T153" i="46"/>
  <c r="N153" i="46"/>
  <c r="W153" i="46" s="1"/>
  <c r="K153" i="46"/>
  <c r="I153" i="46"/>
  <c r="L153" i="46" s="1"/>
  <c r="W152" i="46"/>
  <c r="V152" i="46"/>
  <c r="U152" i="46"/>
  <c r="T152" i="46"/>
  <c r="N152" i="46"/>
  <c r="L152" i="46"/>
  <c r="K152" i="46"/>
  <c r="I152" i="46"/>
  <c r="V151" i="46"/>
  <c r="L151" i="46"/>
  <c r="K151" i="46"/>
  <c r="U151" i="46" s="1"/>
  <c r="U158" i="46" s="1"/>
  <c r="I151" i="46"/>
  <c r="S149" i="46"/>
  <c r="Q149" i="46"/>
  <c r="O149" i="46"/>
  <c r="V148" i="46"/>
  <c r="U148" i="46"/>
  <c r="T148" i="46"/>
  <c r="N148" i="46"/>
  <c r="W148" i="46" s="1"/>
  <c r="K148" i="46"/>
  <c r="I148" i="46"/>
  <c r="L148" i="46" s="1"/>
  <c r="V147" i="46"/>
  <c r="U147" i="46"/>
  <c r="T147" i="46"/>
  <c r="K147" i="46"/>
  <c r="I147" i="46"/>
  <c r="L147" i="46" s="1"/>
  <c r="V146" i="46"/>
  <c r="V149" i="46" s="1"/>
  <c r="K146" i="46"/>
  <c r="I146" i="46"/>
  <c r="L146" i="46" s="1"/>
  <c r="N146" i="46" s="1"/>
  <c r="V145" i="46"/>
  <c r="U145" i="46"/>
  <c r="T145" i="46"/>
  <c r="K145" i="46"/>
  <c r="I145" i="46"/>
  <c r="L145" i="46" s="1"/>
  <c r="V144" i="46"/>
  <c r="T144" i="46"/>
  <c r="N144" i="46"/>
  <c r="L144" i="46"/>
  <c r="K144" i="46"/>
  <c r="U144" i="46" s="1"/>
  <c r="I144" i="46"/>
  <c r="V143" i="46"/>
  <c r="K143" i="46"/>
  <c r="I143" i="46"/>
  <c r="L143" i="46" s="1"/>
  <c r="N143" i="46" s="1"/>
  <c r="V142" i="46"/>
  <c r="U142" i="46"/>
  <c r="T142" i="46"/>
  <c r="L142" i="46"/>
  <c r="K142" i="46"/>
  <c r="I142" i="46"/>
  <c r="S140" i="46"/>
  <c r="Q140" i="46"/>
  <c r="O140" i="46"/>
  <c r="V139" i="46"/>
  <c r="L139" i="46"/>
  <c r="N139" i="46" s="1"/>
  <c r="K139" i="46"/>
  <c r="T139" i="46" s="1"/>
  <c r="I139" i="46"/>
  <c r="V138" i="46"/>
  <c r="U138" i="46"/>
  <c r="T138" i="46"/>
  <c r="K138" i="46"/>
  <c r="I138" i="46"/>
  <c r="L138" i="46" s="1"/>
  <c r="V137" i="46"/>
  <c r="U137" i="46"/>
  <c r="T137" i="46"/>
  <c r="L137" i="46"/>
  <c r="K137" i="46"/>
  <c r="I137" i="46"/>
  <c r="V136" i="46"/>
  <c r="K136" i="46"/>
  <c r="I136" i="46"/>
  <c r="L136" i="46" s="1"/>
  <c r="V135" i="46"/>
  <c r="U135" i="46"/>
  <c r="K135" i="46"/>
  <c r="T135" i="46" s="1"/>
  <c r="I135" i="46"/>
  <c r="L135" i="46" s="1"/>
  <c r="V134" i="46"/>
  <c r="T134" i="46"/>
  <c r="K134" i="46"/>
  <c r="U134" i="46" s="1"/>
  <c r="I134" i="46"/>
  <c r="L134" i="46" s="1"/>
  <c r="V133" i="46"/>
  <c r="V140" i="46" s="1"/>
  <c r="K133" i="46"/>
  <c r="I133" i="46"/>
  <c r="L133" i="46" s="1"/>
  <c r="V131" i="46"/>
  <c r="S131" i="46"/>
  <c r="Q131" i="46"/>
  <c r="O131" i="46"/>
  <c r="V130" i="46"/>
  <c r="L130" i="46"/>
  <c r="K130" i="46"/>
  <c r="U130" i="46" s="1"/>
  <c r="I130" i="46"/>
  <c r="V129" i="46"/>
  <c r="U129" i="46"/>
  <c r="K129" i="46"/>
  <c r="T129" i="46" s="1"/>
  <c r="I129" i="46"/>
  <c r="L129" i="46" s="1"/>
  <c r="V128" i="46"/>
  <c r="U128" i="46"/>
  <c r="T128" i="46"/>
  <c r="L128" i="46"/>
  <c r="K128" i="46"/>
  <c r="I128" i="46"/>
  <c r="V127" i="46"/>
  <c r="K127" i="46"/>
  <c r="I127" i="46"/>
  <c r="L127" i="46" s="1"/>
  <c r="V126" i="46"/>
  <c r="U126" i="46"/>
  <c r="L126" i="46"/>
  <c r="N126" i="46" s="1"/>
  <c r="W126" i="46" s="1"/>
  <c r="K126" i="46"/>
  <c r="T126" i="46" s="1"/>
  <c r="I126" i="46"/>
  <c r="V125" i="46"/>
  <c r="L125" i="46"/>
  <c r="K125" i="46"/>
  <c r="I125" i="46"/>
  <c r="V124" i="46"/>
  <c r="U124" i="46"/>
  <c r="T124" i="46"/>
  <c r="K124" i="46"/>
  <c r="I124" i="46"/>
  <c r="L124" i="46" s="1"/>
  <c r="S122" i="46"/>
  <c r="Q122" i="46"/>
  <c r="O122" i="46"/>
  <c r="V121" i="46"/>
  <c r="U121" i="46"/>
  <c r="T121" i="46"/>
  <c r="K121" i="46"/>
  <c r="I121" i="46"/>
  <c r="L121" i="46" s="1"/>
  <c r="V120" i="46"/>
  <c r="W120" i="46" s="1"/>
  <c r="U120" i="46"/>
  <c r="T120" i="46"/>
  <c r="K120" i="46"/>
  <c r="I120" i="46"/>
  <c r="L120" i="46" s="1"/>
  <c r="N120" i="46" s="1"/>
  <c r="V119" i="46"/>
  <c r="L119" i="46"/>
  <c r="K119" i="46"/>
  <c r="U119" i="46" s="1"/>
  <c r="I119" i="46"/>
  <c r="V118" i="46"/>
  <c r="U118" i="46"/>
  <c r="T118" i="46"/>
  <c r="K118" i="46"/>
  <c r="I118" i="46"/>
  <c r="L118" i="46" s="1"/>
  <c r="V117" i="46"/>
  <c r="U117" i="46"/>
  <c r="L117" i="46"/>
  <c r="N117" i="46" s="1"/>
  <c r="W117" i="46" s="1"/>
  <c r="K117" i="46"/>
  <c r="T117" i="46" s="1"/>
  <c r="I117" i="46"/>
  <c r="V116" i="46"/>
  <c r="K116" i="46"/>
  <c r="I116" i="46"/>
  <c r="L116" i="46" s="1"/>
  <c r="V115" i="46"/>
  <c r="U115" i="46"/>
  <c r="T115" i="46"/>
  <c r="L115" i="46"/>
  <c r="K115" i="46"/>
  <c r="I115" i="46"/>
  <c r="S113" i="46"/>
  <c r="Q113" i="46"/>
  <c r="O113" i="46"/>
  <c r="V112" i="46"/>
  <c r="L112" i="46"/>
  <c r="K112" i="46"/>
  <c r="I112" i="46"/>
  <c r="W111" i="46"/>
  <c r="V111" i="46"/>
  <c r="U111" i="46"/>
  <c r="N111" i="46"/>
  <c r="K111" i="46"/>
  <c r="T111" i="46" s="1"/>
  <c r="I111" i="46"/>
  <c r="L111" i="46" s="1"/>
  <c r="V110" i="46"/>
  <c r="L110" i="46"/>
  <c r="K110" i="46"/>
  <c r="I110" i="46"/>
  <c r="V109" i="46"/>
  <c r="U109" i="46"/>
  <c r="N109" i="46"/>
  <c r="L109" i="46"/>
  <c r="K109" i="46"/>
  <c r="T109" i="46" s="1"/>
  <c r="I109" i="46"/>
  <c r="V108" i="46"/>
  <c r="K108" i="46"/>
  <c r="U108" i="46" s="1"/>
  <c r="I108" i="46"/>
  <c r="L108" i="46" s="1"/>
  <c r="W107" i="46"/>
  <c r="V107" i="46"/>
  <c r="V113" i="46" s="1"/>
  <c r="T107" i="46"/>
  <c r="N107" i="46"/>
  <c r="K107" i="46"/>
  <c r="U107" i="46" s="1"/>
  <c r="I107" i="46"/>
  <c r="L107" i="46" s="1"/>
  <c r="V106" i="46"/>
  <c r="L106" i="46"/>
  <c r="N106" i="46" s="1"/>
  <c r="K106" i="46"/>
  <c r="U106" i="46" s="1"/>
  <c r="I106" i="46"/>
  <c r="S104" i="46"/>
  <c r="Q104" i="46"/>
  <c r="O104" i="46"/>
  <c r="V103" i="46"/>
  <c r="U103" i="46"/>
  <c r="W103" i="46" s="1"/>
  <c r="T103" i="46"/>
  <c r="L103" i="46"/>
  <c r="N103" i="46" s="1"/>
  <c r="K103" i="46"/>
  <c r="I103" i="46"/>
  <c r="V102" i="46"/>
  <c r="L102" i="46"/>
  <c r="K102" i="46"/>
  <c r="I102" i="46"/>
  <c r="V101" i="46"/>
  <c r="U101" i="46"/>
  <c r="T101" i="46"/>
  <c r="K101" i="46"/>
  <c r="I101" i="46"/>
  <c r="L101" i="46" s="1"/>
  <c r="N101" i="46" s="1"/>
  <c r="V100" i="46"/>
  <c r="U100" i="46"/>
  <c r="T100" i="46"/>
  <c r="L100" i="46"/>
  <c r="K100" i="46"/>
  <c r="I100" i="46"/>
  <c r="V99" i="46"/>
  <c r="K99" i="46"/>
  <c r="T99" i="46" s="1"/>
  <c r="I99" i="46"/>
  <c r="L99" i="46" s="1"/>
  <c r="V98" i="46"/>
  <c r="U98" i="46"/>
  <c r="W98" i="46" s="1"/>
  <c r="L98" i="46"/>
  <c r="N98" i="46" s="1"/>
  <c r="K98" i="46"/>
  <c r="T98" i="46" s="1"/>
  <c r="I98" i="46"/>
  <c r="V97" i="46"/>
  <c r="K97" i="46"/>
  <c r="I97" i="46"/>
  <c r="L97" i="46" s="1"/>
  <c r="S95" i="46"/>
  <c r="Q95" i="46"/>
  <c r="O95" i="46"/>
  <c r="V94" i="46"/>
  <c r="N94" i="46"/>
  <c r="K94" i="46"/>
  <c r="I94" i="46"/>
  <c r="L94" i="46" s="1"/>
  <c r="V93" i="46"/>
  <c r="U93" i="46"/>
  <c r="T93" i="46"/>
  <c r="L93" i="46"/>
  <c r="N93" i="46" s="1"/>
  <c r="W93" i="46" s="1"/>
  <c r="K93" i="46"/>
  <c r="I93" i="46"/>
  <c r="V92" i="46"/>
  <c r="U92" i="46"/>
  <c r="T92" i="46"/>
  <c r="N92" i="46"/>
  <c r="K92" i="46"/>
  <c r="I92" i="46"/>
  <c r="L92" i="46" s="1"/>
  <c r="V91" i="46"/>
  <c r="U91" i="46"/>
  <c r="K91" i="46"/>
  <c r="T91" i="46" s="1"/>
  <c r="I91" i="46"/>
  <c r="L91" i="46" s="1"/>
  <c r="V90" i="46"/>
  <c r="T90" i="46"/>
  <c r="N90" i="46"/>
  <c r="W90" i="46" s="1"/>
  <c r="L90" i="46"/>
  <c r="K90" i="46"/>
  <c r="U90" i="46" s="1"/>
  <c r="I90" i="46"/>
  <c r="V89" i="46"/>
  <c r="U89" i="46"/>
  <c r="T89" i="46"/>
  <c r="K89" i="46"/>
  <c r="I89" i="46"/>
  <c r="L89" i="46" s="1"/>
  <c r="W88" i="46"/>
  <c r="V88" i="46"/>
  <c r="U88" i="46"/>
  <c r="L88" i="46"/>
  <c r="N88" i="46" s="1"/>
  <c r="K88" i="46"/>
  <c r="T88" i="46" s="1"/>
  <c r="I88" i="46"/>
  <c r="S86" i="46"/>
  <c r="Q86" i="46"/>
  <c r="O86" i="46"/>
  <c r="V85" i="46"/>
  <c r="L85" i="46"/>
  <c r="K85" i="46"/>
  <c r="T85" i="46" s="1"/>
  <c r="I85" i="46"/>
  <c r="V84" i="46"/>
  <c r="T84" i="46"/>
  <c r="N84" i="46"/>
  <c r="W84" i="46" s="1"/>
  <c r="L84" i="46"/>
  <c r="K84" i="46"/>
  <c r="U84" i="46" s="1"/>
  <c r="I84" i="46"/>
  <c r="V83" i="46"/>
  <c r="U83" i="46"/>
  <c r="T83" i="46"/>
  <c r="K83" i="46"/>
  <c r="I83" i="46"/>
  <c r="L83" i="46" s="1"/>
  <c r="V82" i="46"/>
  <c r="V86" i="46" s="1"/>
  <c r="U82" i="46"/>
  <c r="W82" i="46" s="1"/>
  <c r="T82" i="46"/>
  <c r="L82" i="46"/>
  <c r="N82" i="46" s="1"/>
  <c r="K82" i="46"/>
  <c r="I82" i="46"/>
  <c r="V81" i="46"/>
  <c r="K81" i="46"/>
  <c r="I81" i="46"/>
  <c r="L81" i="46" s="1"/>
  <c r="W80" i="46"/>
  <c r="V80" i="46"/>
  <c r="U80" i="46"/>
  <c r="T80" i="46"/>
  <c r="N80" i="46"/>
  <c r="K80" i="46"/>
  <c r="I80" i="46"/>
  <c r="L80" i="46" s="1"/>
  <c r="V79" i="46"/>
  <c r="N79" i="46"/>
  <c r="K79" i="46"/>
  <c r="U79" i="46" s="1"/>
  <c r="I79" i="46"/>
  <c r="L79" i="46" s="1"/>
  <c r="S77" i="46"/>
  <c r="Q77" i="46"/>
  <c r="O77" i="46"/>
  <c r="V76" i="46"/>
  <c r="U76" i="46"/>
  <c r="T76" i="46"/>
  <c r="N76" i="46"/>
  <c r="W76" i="46" s="1"/>
  <c r="K76" i="46"/>
  <c r="I76" i="46"/>
  <c r="L76" i="46" s="1"/>
  <c r="V75" i="46"/>
  <c r="U75" i="46"/>
  <c r="T75" i="46"/>
  <c r="L75" i="46"/>
  <c r="K75" i="46"/>
  <c r="I75" i="46"/>
  <c r="V74" i="46"/>
  <c r="N74" i="46"/>
  <c r="L74" i="46"/>
  <c r="K74" i="46"/>
  <c r="U74" i="46" s="1"/>
  <c r="I74" i="46"/>
  <c r="V73" i="46"/>
  <c r="T73" i="46"/>
  <c r="N73" i="46"/>
  <c r="K73" i="46"/>
  <c r="U73" i="46" s="1"/>
  <c r="I73" i="46"/>
  <c r="L73" i="46" s="1"/>
  <c r="V72" i="46"/>
  <c r="N72" i="46"/>
  <c r="L72" i="46"/>
  <c r="K72" i="46"/>
  <c r="U72" i="46" s="1"/>
  <c r="I72" i="46"/>
  <c r="V71" i="46"/>
  <c r="U71" i="46"/>
  <c r="L71" i="46"/>
  <c r="N71" i="46" s="1"/>
  <c r="W71" i="46" s="1"/>
  <c r="K71" i="46"/>
  <c r="T71" i="46" s="1"/>
  <c r="I71" i="46"/>
  <c r="V70" i="46"/>
  <c r="K70" i="46"/>
  <c r="T70" i="46" s="1"/>
  <c r="I70" i="46"/>
  <c r="L70" i="46" s="1"/>
  <c r="S68" i="46"/>
  <c r="Q68" i="46"/>
  <c r="O68" i="46"/>
  <c r="V67" i="46"/>
  <c r="K67" i="46"/>
  <c r="I67" i="46"/>
  <c r="L67" i="46" s="1"/>
  <c r="V66" i="46"/>
  <c r="U66" i="46"/>
  <c r="K66" i="46"/>
  <c r="T66" i="46" s="1"/>
  <c r="W66" i="46" s="1"/>
  <c r="I66" i="46"/>
  <c r="L66" i="46" s="1"/>
  <c r="N66" i="46" s="1"/>
  <c r="V65" i="46"/>
  <c r="N65" i="46"/>
  <c r="L65" i="46"/>
  <c r="K65" i="46"/>
  <c r="I65" i="46"/>
  <c r="V64" i="46"/>
  <c r="U64" i="46"/>
  <c r="T64" i="46"/>
  <c r="K64" i="46"/>
  <c r="I64" i="46"/>
  <c r="L64" i="46" s="1"/>
  <c r="V63" i="46"/>
  <c r="V68" i="46" s="1"/>
  <c r="U63" i="46"/>
  <c r="T63" i="46"/>
  <c r="L63" i="46"/>
  <c r="K63" i="46"/>
  <c r="I63" i="46"/>
  <c r="V62" i="46"/>
  <c r="K62" i="46"/>
  <c r="T62" i="46" s="1"/>
  <c r="I62" i="46"/>
  <c r="L62" i="46" s="1"/>
  <c r="V61" i="46"/>
  <c r="U61" i="46"/>
  <c r="T61" i="46"/>
  <c r="L61" i="46"/>
  <c r="K61" i="46"/>
  <c r="I61" i="46"/>
  <c r="S59" i="46"/>
  <c r="Q59" i="46"/>
  <c r="O59" i="46"/>
  <c r="V58" i="46"/>
  <c r="U58" i="46"/>
  <c r="L58" i="46"/>
  <c r="N58" i="46" s="1"/>
  <c r="W58" i="46" s="1"/>
  <c r="K58" i="46"/>
  <c r="T58" i="46" s="1"/>
  <c r="I58" i="46"/>
  <c r="V57" i="46"/>
  <c r="L57" i="46"/>
  <c r="K57" i="46"/>
  <c r="I57" i="46"/>
  <c r="V56" i="46"/>
  <c r="U56" i="46"/>
  <c r="K56" i="46"/>
  <c r="T56" i="46" s="1"/>
  <c r="I56" i="46"/>
  <c r="L56" i="46" s="1"/>
  <c r="N56" i="46" s="1"/>
  <c r="V55" i="46"/>
  <c r="L55" i="46"/>
  <c r="K55" i="46"/>
  <c r="U55" i="46" s="1"/>
  <c r="I55" i="46"/>
  <c r="V54" i="46"/>
  <c r="K54" i="46"/>
  <c r="U54" i="46" s="1"/>
  <c r="I54" i="46"/>
  <c r="L54" i="46" s="1"/>
  <c r="V53" i="46"/>
  <c r="V59" i="46" s="1"/>
  <c r="L53" i="46"/>
  <c r="K53" i="46"/>
  <c r="T53" i="46" s="1"/>
  <c r="I53" i="46"/>
  <c r="V52" i="46"/>
  <c r="N52" i="46"/>
  <c r="L52" i="46"/>
  <c r="K52" i="46"/>
  <c r="I52" i="46"/>
  <c r="S50" i="46"/>
  <c r="Q50" i="46"/>
  <c r="O50" i="46"/>
  <c r="V49" i="46"/>
  <c r="T49" i="46"/>
  <c r="N49" i="46"/>
  <c r="L49" i="46"/>
  <c r="K49" i="46"/>
  <c r="U49" i="46" s="1"/>
  <c r="I49" i="46"/>
  <c r="V48" i="46"/>
  <c r="U48" i="46"/>
  <c r="T48" i="46"/>
  <c r="K48" i="46"/>
  <c r="I48" i="46"/>
  <c r="L48" i="46" s="1"/>
  <c r="V47" i="46"/>
  <c r="U47" i="46"/>
  <c r="T47" i="46"/>
  <c r="W47" i="46" s="1"/>
  <c r="N47" i="46"/>
  <c r="K47" i="46"/>
  <c r="I47" i="46"/>
  <c r="L47" i="46" s="1"/>
  <c r="V46" i="46"/>
  <c r="K46" i="46"/>
  <c r="I46" i="46"/>
  <c r="L46" i="46" s="1"/>
  <c r="V45" i="46"/>
  <c r="W45" i="46" s="1"/>
  <c r="U45" i="46"/>
  <c r="T45" i="46"/>
  <c r="N45" i="46"/>
  <c r="L45" i="46"/>
  <c r="K45" i="46"/>
  <c r="I45" i="46"/>
  <c r="V44" i="46"/>
  <c r="U44" i="46"/>
  <c r="T44" i="46"/>
  <c r="L44" i="46"/>
  <c r="N44" i="46" s="1"/>
  <c r="K44" i="46"/>
  <c r="I44" i="46"/>
  <c r="V43" i="46"/>
  <c r="K43" i="46"/>
  <c r="I43" i="46"/>
  <c r="L43" i="46" s="1"/>
  <c r="S41" i="46"/>
  <c r="Q41" i="46"/>
  <c r="O41" i="46"/>
  <c r="V40" i="46"/>
  <c r="U40" i="46"/>
  <c r="T40" i="46"/>
  <c r="K40" i="46"/>
  <c r="I40" i="46"/>
  <c r="L40" i="46" s="1"/>
  <c r="V39" i="46"/>
  <c r="N39" i="46"/>
  <c r="L39" i="46"/>
  <c r="K39" i="46"/>
  <c r="U39" i="46" s="1"/>
  <c r="I39" i="46"/>
  <c r="V38" i="46"/>
  <c r="N38" i="46"/>
  <c r="K38" i="46"/>
  <c r="U38" i="46" s="1"/>
  <c r="I38" i="46"/>
  <c r="L38" i="46" s="1"/>
  <c r="V37" i="46"/>
  <c r="N37" i="46"/>
  <c r="L37" i="46"/>
  <c r="K37" i="46"/>
  <c r="U37" i="46" s="1"/>
  <c r="I37" i="46"/>
  <c r="V36" i="46"/>
  <c r="U36" i="46"/>
  <c r="L36" i="46"/>
  <c r="N36" i="46" s="1"/>
  <c r="K36" i="46"/>
  <c r="T36" i="46" s="1"/>
  <c r="I36" i="46"/>
  <c r="V35" i="46"/>
  <c r="K35" i="46"/>
  <c r="T35" i="46" s="1"/>
  <c r="I35" i="46"/>
  <c r="L35" i="46" s="1"/>
  <c r="V34" i="46"/>
  <c r="V41" i="46" s="1"/>
  <c r="U34" i="46"/>
  <c r="T34" i="46"/>
  <c r="N34" i="46"/>
  <c r="L34" i="46"/>
  <c r="K34" i="46"/>
  <c r="I34" i="46"/>
  <c r="S32" i="46"/>
  <c r="Q32" i="46"/>
  <c r="O32" i="46"/>
  <c r="W31" i="46"/>
  <c r="V31" i="46"/>
  <c r="U31" i="46"/>
  <c r="T31" i="46"/>
  <c r="K31" i="46"/>
  <c r="I31" i="46"/>
  <c r="L31" i="46" s="1"/>
  <c r="N31" i="46" s="1"/>
  <c r="V30" i="46"/>
  <c r="T30" i="46"/>
  <c r="N30" i="46"/>
  <c r="L30" i="46"/>
  <c r="K30" i="46"/>
  <c r="U30" i="46" s="1"/>
  <c r="I30" i="46"/>
  <c r="V29" i="46"/>
  <c r="U29" i="46"/>
  <c r="T29" i="46"/>
  <c r="K29" i="46"/>
  <c r="I29" i="46"/>
  <c r="L29" i="46" s="1"/>
  <c r="V28" i="46"/>
  <c r="U28" i="46"/>
  <c r="T28" i="46"/>
  <c r="W28" i="46" s="1"/>
  <c r="L28" i="46"/>
  <c r="N28" i="46" s="1"/>
  <c r="K28" i="46"/>
  <c r="I28" i="46"/>
  <c r="V27" i="46"/>
  <c r="K27" i="46"/>
  <c r="I27" i="46"/>
  <c r="L27" i="46" s="1"/>
  <c r="V26" i="46"/>
  <c r="U26" i="46"/>
  <c r="T26" i="46"/>
  <c r="L26" i="46"/>
  <c r="K26" i="46"/>
  <c r="I26" i="46"/>
  <c r="V25" i="46"/>
  <c r="K25" i="46"/>
  <c r="I25" i="46"/>
  <c r="L25" i="46" s="1"/>
  <c r="S23" i="46"/>
  <c r="Q23" i="46"/>
  <c r="O23" i="46"/>
  <c r="V22" i="46"/>
  <c r="T22" i="46"/>
  <c r="N22" i="46"/>
  <c r="K22" i="46"/>
  <c r="U22" i="46" s="1"/>
  <c r="I22" i="46"/>
  <c r="L22" i="46" s="1"/>
  <c r="V21" i="46"/>
  <c r="U21" i="46"/>
  <c r="K21" i="46"/>
  <c r="T21" i="46" s="1"/>
  <c r="I21" i="46"/>
  <c r="L21" i="46" s="1"/>
  <c r="N21" i="46" s="1"/>
  <c r="V20" i="46"/>
  <c r="U20" i="46"/>
  <c r="T20" i="46"/>
  <c r="L20" i="46"/>
  <c r="K20" i="46"/>
  <c r="I20" i="46"/>
  <c r="V19" i="46"/>
  <c r="U19" i="46"/>
  <c r="T19" i="46"/>
  <c r="K19" i="46"/>
  <c r="I19" i="46"/>
  <c r="L19" i="46" s="1"/>
  <c r="V18" i="46"/>
  <c r="K18" i="46"/>
  <c r="I18" i="46"/>
  <c r="L18" i="46" s="1"/>
  <c r="N18" i="46" s="1"/>
  <c r="V17" i="46"/>
  <c r="L17" i="46"/>
  <c r="K17" i="46"/>
  <c r="I17" i="46"/>
  <c r="V16" i="46"/>
  <c r="K16" i="46"/>
  <c r="U16" i="46" s="1"/>
  <c r="I16" i="46"/>
  <c r="L16" i="46" s="1"/>
  <c r="B8" i="46"/>
  <c r="B5" i="46"/>
  <c r="S464" i="45"/>
  <c r="Q464" i="45"/>
  <c r="O464" i="45"/>
  <c r="V463" i="45"/>
  <c r="U463" i="45"/>
  <c r="T463" i="45"/>
  <c r="K463" i="45"/>
  <c r="I463" i="45"/>
  <c r="L463" i="45" s="1"/>
  <c r="V462" i="45"/>
  <c r="T462" i="45"/>
  <c r="L462" i="45"/>
  <c r="K462" i="45"/>
  <c r="U462" i="45" s="1"/>
  <c r="I462" i="45"/>
  <c r="W461" i="45"/>
  <c r="V461" i="45"/>
  <c r="T461" i="45"/>
  <c r="K461" i="45"/>
  <c r="U461" i="45" s="1"/>
  <c r="I461" i="45"/>
  <c r="L461" i="45" s="1"/>
  <c r="N461" i="45" s="1"/>
  <c r="V460" i="45"/>
  <c r="U460" i="45"/>
  <c r="T460" i="45"/>
  <c r="K460" i="45"/>
  <c r="I460" i="45"/>
  <c r="L460" i="45" s="1"/>
  <c r="V459" i="45"/>
  <c r="L459" i="45"/>
  <c r="K459" i="45"/>
  <c r="I459" i="45"/>
  <c r="V458" i="45"/>
  <c r="V464" i="45" s="1"/>
  <c r="T458" i="45"/>
  <c r="K458" i="45"/>
  <c r="U458" i="45" s="1"/>
  <c r="I458" i="45"/>
  <c r="L458" i="45" s="1"/>
  <c r="V457" i="45"/>
  <c r="U457" i="45"/>
  <c r="T457" i="45"/>
  <c r="K457" i="45"/>
  <c r="I457" i="45"/>
  <c r="L457" i="45" s="1"/>
  <c r="S455" i="45"/>
  <c r="Q455" i="45"/>
  <c r="O455" i="45"/>
  <c r="V454" i="45"/>
  <c r="K454" i="45"/>
  <c r="T454" i="45" s="1"/>
  <c r="I454" i="45"/>
  <c r="L454" i="45" s="1"/>
  <c r="V453" i="45"/>
  <c r="N453" i="45"/>
  <c r="K453" i="45"/>
  <c r="I453" i="45"/>
  <c r="L453" i="45" s="1"/>
  <c r="V452" i="45"/>
  <c r="U452" i="45"/>
  <c r="T452" i="45"/>
  <c r="L452" i="45"/>
  <c r="K452" i="45"/>
  <c r="I452" i="45"/>
  <c r="V451" i="45"/>
  <c r="U451" i="45"/>
  <c r="T451" i="45"/>
  <c r="W451" i="45" s="1"/>
  <c r="K451" i="45"/>
  <c r="I451" i="45"/>
  <c r="L451" i="45" s="1"/>
  <c r="N451" i="45" s="1"/>
  <c r="V450" i="45"/>
  <c r="V455" i="45" s="1"/>
  <c r="U450" i="45"/>
  <c r="T450" i="45"/>
  <c r="N450" i="45"/>
  <c r="W450" i="45" s="1"/>
  <c r="K450" i="45"/>
  <c r="I450" i="45"/>
  <c r="L450" i="45" s="1"/>
  <c r="V449" i="45"/>
  <c r="K449" i="45"/>
  <c r="I449" i="45"/>
  <c r="L449" i="45" s="1"/>
  <c r="V448" i="45"/>
  <c r="K448" i="45"/>
  <c r="I448" i="45"/>
  <c r="L448" i="45" s="1"/>
  <c r="N448" i="45" s="1"/>
  <c r="S446" i="45"/>
  <c r="Q446" i="45"/>
  <c r="O446" i="45"/>
  <c r="V445" i="45"/>
  <c r="U445" i="45"/>
  <c r="T445" i="45"/>
  <c r="L445" i="45"/>
  <c r="K445" i="45"/>
  <c r="I445" i="45"/>
  <c r="V444" i="45"/>
  <c r="K444" i="45"/>
  <c r="I444" i="45"/>
  <c r="L444" i="45" s="1"/>
  <c r="V443" i="45"/>
  <c r="L443" i="45"/>
  <c r="K443" i="45"/>
  <c r="I443" i="45"/>
  <c r="V442" i="45"/>
  <c r="L442" i="45"/>
  <c r="K442" i="45"/>
  <c r="I442" i="45"/>
  <c r="V441" i="45"/>
  <c r="L441" i="45"/>
  <c r="K441" i="45"/>
  <c r="I441" i="45"/>
  <c r="V440" i="45"/>
  <c r="T440" i="45"/>
  <c r="L440" i="45"/>
  <c r="K440" i="45"/>
  <c r="U440" i="45" s="1"/>
  <c r="I440" i="45"/>
  <c r="V439" i="45"/>
  <c r="V446" i="45" s="1"/>
  <c r="T439" i="45"/>
  <c r="N439" i="45"/>
  <c r="K439" i="45"/>
  <c r="U439" i="45" s="1"/>
  <c r="I439" i="45"/>
  <c r="L439" i="45" s="1"/>
  <c r="S437" i="45"/>
  <c r="Q437" i="45"/>
  <c r="O437" i="45"/>
  <c r="V436" i="45"/>
  <c r="U436" i="45"/>
  <c r="L436" i="45"/>
  <c r="N436" i="45" s="1"/>
  <c r="K436" i="45"/>
  <c r="T436" i="45" s="1"/>
  <c r="W436" i="45" s="1"/>
  <c r="I436" i="45"/>
  <c r="V435" i="45"/>
  <c r="T435" i="45"/>
  <c r="L435" i="45"/>
  <c r="N435" i="45" s="1"/>
  <c r="K435" i="45"/>
  <c r="U435" i="45" s="1"/>
  <c r="W435" i="45" s="1"/>
  <c r="I435" i="45"/>
  <c r="V434" i="45"/>
  <c r="L434" i="45"/>
  <c r="K434" i="45"/>
  <c r="I434" i="45"/>
  <c r="W433" i="45"/>
  <c r="V433" i="45"/>
  <c r="U433" i="45"/>
  <c r="L433" i="45"/>
  <c r="N433" i="45" s="1"/>
  <c r="K433" i="45"/>
  <c r="T433" i="45" s="1"/>
  <c r="I433" i="45"/>
  <c r="V432" i="45"/>
  <c r="L432" i="45"/>
  <c r="N432" i="45" s="1"/>
  <c r="K432" i="45"/>
  <c r="U432" i="45" s="1"/>
  <c r="I432" i="45"/>
  <c r="V431" i="45"/>
  <c r="K431" i="45"/>
  <c r="I431" i="45"/>
  <c r="L431" i="45" s="1"/>
  <c r="W430" i="45"/>
  <c r="V430" i="45"/>
  <c r="U430" i="45"/>
  <c r="N430" i="45"/>
  <c r="L430" i="45"/>
  <c r="K430" i="45"/>
  <c r="T430" i="45" s="1"/>
  <c r="I430" i="45"/>
  <c r="S428" i="45"/>
  <c r="Q428" i="45"/>
  <c r="O428" i="45"/>
  <c r="V427" i="45"/>
  <c r="L427" i="45"/>
  <c r="K427" i="45"/>
  <c r="U427" i="45" s="1"/>
  <c r="I427" i="45"/>
  <c r="V426" i="45"/>
  <c r="T426" i="45"/>
  <c r="K426" i="45"/>
  <c r="U426" i="45" s="1"/>
  <c r="I426" i="45"/>
  <c r="L426" i="45" s="1"/>
  <c r="V425" i="45"/>
  <c r="U425" i="45"/>
  <c r="T425" i="45"/>
  <c r="K425" i="45"/>
  <c r="I425" i="45"/>
  <c r="L425" i="45" s="1"/>
  <c r="V424" i="45"/>
  <c r="T424" i="45"/>
  <c r="K424" i="45"/>
  <c r="U424" i="45" s="1"/>
  <c r="I424" i="45"/>
  <c r="L424" i="45" s="1"/>
  <c r="V423" i="45"/>
  <c r="U423" i="45"/>
  <c r="T423" i="45"/>
  <c r="N423" i="45"/>
  <c r="W423" i="45" s="1"/>
  <c r="K423" i="45"/>
  <c r="I423" i="45"/>
  <c r="L423" i="45" s="1"/>
  <c r="V422" i="45"/>
  <c r="U422" i="45"/>
  <c r="T422" i="45"/>
  <c r="L422" i="45"/>
  <c r="K422" i="45"/>
  <c r="I422" i="45"/>
  <c r="V421" i="45"/>
  <c r="K421" i="45"/>
  <c r="U421" i="45" s="1"/>
  <c r="I421" i="45"/>
  <c r="L421" i="45" s="1"/>
  <c r="S419" i="45"/>
  <c r="Q419" i="45"/>
  <c r="O419" i="45"/>
  <c r="V418" i="45"/>
  <c r="K418" i="45"/>
  <c r="I418" i="45"/>
  <c r="L418" i="45" s="1"/>
  <c r="V417" i="45"/>
  <c r="T417" i="45"/>
  <c r="K417" i="45"/>
  <c r="U417" i="45" s="1"/>
  <c r="I417" i="45"/>
  <c r="L417" i="45" s="1"/>
  <c r="V416" i="45"/>
  <c r="T416" i="45"/>
  <c r="W416" i="45" s="1"/>
  <c r="K416" i="45"/>
  <c r="U416" i="45" s="1"/>
  <c r="I416" i="45"/>
  <c r="L416" i="45" s="1"/>
  <c r="N416" i="45" s="1"/>
  <c r="V415" i="45"/>
  <c r="N415" i="45"/>
  <c r="K415" i="45"/>
  <c r="I415" i="45"/>
  <c r="L415" i="45" s="1"/>
  <c r="V414" i="45"/>
  <c r="T414" i="45"/>
  <c r="N414" i="45"/>
  <c r="K414" i="45"/>
  <c r="U414" i="45" s="1"/>
  <c r="I414" i="45"/>
  <c r="L414" i="45" s="1"/>
  <c r="V413" i="45"/>
  <c r="K413" i="45"/>
  <c r="U413" i="45" s="1"/>
  <c r="I413" i="45"/>
  <c r="L413" i="45" s="1"/>
  <c r="V412" i="45"/>
  <c r="V419" i="45" s="1"/>
  <c r="U412" i="45"/>
  <c r="K412" i="45"/>
  <c r="T412" i="45" s="1"/>
  <c r="I412" i="45"/>
  <c r="L412" i="45" s="1"/>
  <c r="S410" i="45"/>
  <c r="Q410" i="45"/>
  <c r="O410" i="45"/>
  <c r="V409" i="45"/>
  <c r="K409" i="45"/>
  <c r="I409" i="45"/>
  <c r="L409" i="45" s="1"/>
  <c r="W408" i="45"/>
  <c r="V408" i="45"/>
  <c r="U408" i="45"/>
  <c r="T408" i="45"/>
  <c r="L408" i="45"/>
  <c r="N408" i="45" s="1"/>
  <c r="K408" i="45"/>
  <c r="I408" i="45"/>
  <c r="V407" i="45"/>
  <c r="K407" i="45"/>
  <c r="I407" i="45"/>
  <c r="L407" i="45" s="1"/>
  <c r="V406" i="45"/>
  <c r="U406" i="45"/>
  <c r="L406" i="45"/>
  <c r="K406" i="45"/>
  <c r="T406" i="45" s="1"/>
  <c r="I406" i="45"/>
  <c r="W405" i="45"/>
  <c r="V405" i="45"/>
  <c r="T405" i="45"/>
  <c r="L405" i="45"/>
  <c r="N405" i="45" s="1"/>
  <c r="K405" i="45"/>
  <c r="U405" i="45" s="1"/>
  <c r="I405" i="45"/>
  <c r="V404" i="45"/>
  <c r="L404" i="45"/>
  <c r="K404" i="45"/>
  <c r="T404" i="45" s="1"/>
  <c r="I404" i="45"/>
  <c r="V403" i="45"/>
  <c r="U403" i="45"/>
  <c r="K403" i="45"/>
  <c r="T403" i="45" s="1"/>
  <c r="I403" i="45"/>
  <c r="L403" i="45" s="1"/>
  <c r="S401" i="45"/>
  <c r="Q401" i="45"/>
  <c r="O401" i="45"/>
  <c r="V400" i="45"/>
  <c r="U400" i="45"/>
  <c r="T400" i="45"/>
  <c r="L400" i="45"/>
  <c r="K400" i="45"/>
  <c r="I400" i="45"/>
  <c r="V399" i="45"/>
  <c r="N399" i="45"/>
  <c r="K399" i="45"/>
  <c r="I399" i="45"/>
  <c r="L399" i="45" s="1"/>
  <c r="V398" i="45"/>
  <c r="U398" i="45"/>
  <c r="N398" i="45"/>
  <c r="W398" i="45" s="1"/>
  <c r="L398" i="45"/>
  <c r="K398" i="45"/>
  <c r="T398" i="45" s="1"/>
  <c r="I398" i="45"/>
  <c r="V397" i="45"/>
  <c r="N397" i="45"/>
  <c r="L397" i="45"/>
  <c r="K397" i="45"/>
  <c r="I397" i="45"/>
  <c r="V396" i="45"/>
  <c r="V401" i="45" s="1"/>
  <c r="N396" i="45"/>
  <c r="K396" i="45"/>
  <c r="I396" i="45"/>
  <c r="L396" i="45" s="1"/>
  <c r="V395" i="45"/>
  <c r="U395" i="45"/>
  <c r="L395" i="45"/>
  <c r="K395" i="45"/>
  <c r="T395" i="45" s="1"/>
  <c r="I395" i="45"/>
  <c r="V394" i="45"/>
  <c r="T394" i="45"/>
  <c r="N394" i="45"/>
  <c r="L394" i="45"/>
  <c r="K394" i="45"/>
  <c r="U394" i="45" s="1"/>
  <c r="I394" i="45"/>
  <c r="S392" i="45"/>
  <c r="Q392" i="45"/>
  <c r="O392" i="45"/>
  <c r="V391" i="45"/>
  <c r="U391" i="45"/>
  <c r="T391" i="45"/>
  <c r="N391" i="45"/>
  <c r="K391" i="45"/>
  <c r="I391" i="45"/>
  <c r="L391" i="45" s="1"/>
  <c r="V390" i="45"/>
  <c r="U390" i="45"/>
  <c r="T390" i="45"/>
  <c r="L390" i="45"/>
  <c r="K390" i="45"/>
  <c r="I390" i="45"/>
  <c r="V389" i="45"/>
  <c r="T389" i="45"/>
  <c r="K389" i="45"/>
  <c r="U389" i="45" s="1"/>
  <c r="I389" i="45"/>
  <c r="L389" i="45" s="1"/>
  <c r="V388" i="45"/>
  <c r="U388" i="45"/>
  <c r="T388" i="45"/>
  <c r="K388" i="45"/>
  <c r="I388" i="45"/>
  <c r="L388" i="45" s="1"/>
  <c r="W387" i="45"/>
  <c r="V387" i="45"/>
  <c r="U387" i="45"/>
  <c r="T387" i="45"/>
  <c r="L387" i="45"/>
  <c r="N387" i="45" s="1"/>
  <c r="K387" i="45"/>
  <c r="I387" i="45"/>
  <c r="V386" i="45"/>
  <c r="L386" i="45"/>
  <c r="K386" i="45"/>
  <c r="I386" i="45"/>
  <c r="V385" i="45"/>
  <c r="U385" i="45"/>
  <c r="T385" i="45"/>
  <c r="N385" i="45"/>
  <c r="K385" i="45"/>
  <c r="I385" i="45"/>
  <c r="L385" i="45" s="1"/>
  <c r="V383" i="45"/>
  <c r="S383" i="45"/>
  <c r="Q383" i="45"/>
  <c r="O383" i="45"/>
  <c r="V382" i="45"/>
  <c r="U382" i="45"/>
  <c r="L382" i="45"/>
  <c r="K382" i="45"/>
  <c r="T382" i="45" s="1"/>
  <c r="I382" i="45"/>
  <c r="V381" i="45"/>
  <c r="U381" i="45"/>
  <c r="T381" i="45"/>
  <c r="K381" i="45"/>
  <c r="I381" i="45"/>
  <c r="L381" i="45" s="1"/>
  <c r="V380" i="45"/>
  <c r="T380" i="45"/>
  <c r="W380" i="45" s="1"/>
  <c r="N380" i="45"/>
  <c r="K380" i="45"/>
  <c r="U380" i="45" s="1"/>
  <c r="I380" i="45"/>
  <c r="L380" i="45" s="1"/>
  <c r="V379" i="45"/>
  <c r="L379" i="45"/>
  <c r="K379" i="45"/>
  <c r="U379" i="45" s="1"/>
  <c r="I379" i="45"/>
  <c r="V378" i="45"/>
  <c r="K378" i="45"/>
  <c r="I378" i="45"/>
  <c r="L378" i="45" s="1"/>
  <c r="V377" i="45"/>
  <c r="T377" i="45"/>
  <c r="N377" i="45"/>
  <c r="K377" i="45"/>
  <c r="U377" i="45" s="1"/>
  <c r="I377" i="45"/>
  <c r="L377" i="45" s="1"/>
  <c r="V376" i="45"/>
  <c r="U376" i="45"/>
  <c r="T376" i="45"/>
  <c r="L376" i="45"/>
  <c r="K376" i="45"/>
  <c r="I376" i="45"/>
  <c r="S374" i="45"/>
  <c r="Q374" i="45"/>
  <c r="O374" i="45"/>
  <c r="V373" i="45"/>
  <c r="U373" i="45"/>
  <c r="W373" i="45" s="1"/>
  <c r="L373" i="45"/>
  <c r="N373" i="45" s="1"/>
  <c r="K373" i="45"/>
  <c r="T373" i="45" s="1"/>
  <c r="I373" i="45"/>
  <c r="V372" i="45"/>
  <c r="K372" i="45"/>
  <c r="I372" i="45"/>
  <c r="L372" i="45" s="1"/>
  <c r="V371" i="45"/>
  <c r="U371" i="45"/>
  <c r="K371" i="45"/>
  <c r="T371" i="45" s="1"/>
  <c r="I371" i="45"/>
  <c r="L371" i="45" s="1"/>
  <c r="V370" i="45"/>
  <c r="L370" i="45"/>
  <c r="K370" i="45"/>
  <c r="U370" i="45" s="1"/>
  <c r="I370" i="45"/>
  <c r="V369" i="45"/>
  <c r="U369" i="45"/>
  <c r="L369" i="45"/>
  <c r="N369" i="45" s="1"/>
  <c r="K369" i="45"/>
  <c r="T369" i="45" s="1"/>
  <c r="I369" i="45"/>
  <c r="V368" i="45"/>
  <c r="L368" i="45"/>
  <c r="K368" i="45"/>
  <c r="I368" i="45"/>
  <c r="V367" i="45"/>
  <c r="T367" i="45"/>
  <c r="L367" i="45"/>
  <c r="K367" i="45"/>
  <c r="U367" i="45" s="1"/>
  <c r="I367" i="45"/>
  <c r="S365" i="45"/>
  <c r="Q365" i="45"/>
  <c r="O365" i="45"/>
  <c r="V364" i="45"/>
  <c r="K364" i="45"/>
  <c r="I364" i="45"/>
  <c r="L364" i="45" s="1"/>
  <c r="V363" i="45"/>
  <c r="U363" i="45"/>
  <c r="L363" i="45"/>
  <c r="K363" i="45"/>
  <c r="T363" i="45" s="1"/>
  <c r="I363" i="45"/>
  <c r="V362" i="45"/>
  <c r="L362" i="45"/>
  <c r="N362" i="45" s="1"/>
  <c r="K362" i="45"/>
  <c r="I362" i="45"/>
  <c r="V361" i="45"/>
  <c r="K361" i="45"/>
  <c r="I361" i="45"/>
  <c r="L361" i="45" s="1"/>
  <c r="V360" i="45"/>
  <c r="U360" i="45"/>
  <c r="L360" i="45"/>
  <c r="K360" i="45"/>
  <c r="T360" i="45" s="1"/>
  <c r="I360" i="45"/>
  <c r="V359" i="45"/>
  <c r="U359" i="45"/>
  <c r="T359" i="45"/>
  <c r="N359" i="45"/>
  <c r="W359" i="45" s="1"/>
  <c r="L359" i="45"/>
  <c r="K359" i="45"/>
  <c r="I359" i="45"/>
  <c r="V358" i="45"/>
  <c r="L358" i="45"/>
  <c r="K358" i="45"/>
  <c r="I358" i="45"/>
  <c r="S356" i="45"/>
  <c r="Q356" i="45"/>
  <c r="O356" i="45"/>
  <c r="V355" i="45"/>
  <c r="W355" i="45" s="1"/>
  <c r="U355" i="45"/>
  <c r="T355" i="45"/>
  <c r="K355" i="45"/>
  <c r="I355" i="45"/>
  <c r="L355" i="45" s="1"/>
  <c r="N355" i="45" s="1"/>
  <c r="V354" i="45"/>
  <c r="L354" i="45"/>
  <c r="K354" i="45"/>
  <c r="I354" i="45"/>
  <c r="W353" i="45"/>
  <c r="V353" i="45"/>
  <c r="U353" i="45"/>
  <c r="T353" i="45"/>
  <c r="N353" i="45"/>
  <c r="K353" i="45"/>
  <c r="I353" i="45"/>
  <c r="L353" i="45" s="1"/>
  <c r="V352" i="45"/>
  <c r="U352" i="45"/>
  <c r="T352" i="45"/>
  <c r="N352" i="45"/>
  <c r="L352" i="45"/>
  <c r="K352" i="45"/>
  <c r="I352" i="45"/>
  <c r="V351" i="45"/>
  <c r="L351" i="45"/>
  <c r="K351" i="45"/>
  <c r="I351" i="45"/>
  <c r="V350" i="45"/>
  <c r="U350" i="45"/>
  <c r="T350" i="45"/>
  <c r="K350" i="45"/>
  <c r="I350" i="45"/>
  <c r="L350" i="45" s="1"/>
  <c r="V349" i="45"/>
  <c r="U349" i="45"/>
  <c r="T349" i="45"/>
  <c r="N349" i="45"/>
  <c r="K349" i="45"/>
  <c r="I349" i="45"/>
  <c r="L349" i="45" s="1"/>
  <c r="S347" i="45"/>
  <c r="Q347" i="45"/>
  <c r="O347" i="45"/>
  <c r="L347" i="45"/>
  <c r="W346" i="45"/>
  <c r="V346" i="45"/>
  <c r="U346" i="45"/>
  <c r="T346" i="45"/>
  <c r="K346" i="45"/>
  <c r="I346" i="45"/>
  <c r="L346" i="45" s="1"/>
  <c r="N346" i="45" s="1"/>
  <c r="V345" i="45"/>
  <c r="U345" i="45"/>
  <c r="K345" i="45"/>
  <c r="T345" i="45" s="1"/>
  <c r="I345" i="45"/>
  <c r="L345" i="45" s="1"/>
  <c r="V344" i="45"/>
  <c r="U344" i="45"/>
  <c r="T344" i="45"/>
  <c r="L344" i="45"/>
  <c r="K344" i="45"/>
  <c r="I344" i="45"/>
  <c r="V343" i="45"/>
  <c r="K343" i="45"/>
  <c r="U343" i="45" s="1"/>
  <c r="I343" i="45"/>
  <c r="L343" i="45" s="1"/>
  <c r="N343" i="45" s="1"/>
  <c r="V342" i="45"/>
  <c r="V347" i="45" s="1"/>
  <c r="U342" i="45"/>
  <c r="K342" i="45"/>
  <c r="T342" i="45" s="1"/>
  <c r="I342" i="45"/>
  <c r="L342" i="45" s="1"/>
  <c r="V341" i="45"/>
  <c r="T341" i="45"/>
  <c r="N341" i="45"/>
  <c r="K341" i="45"/>
  <c r="U341" i="45" s="1"/>
  <c r="I341" i="45"/>
  <c r="L341" i="45" s="1"/>
  <c r="V340" i="45"/>
  <c r="T340" i="45"/>
  <c r="K340" i="45"/>
  <c r="U340" i="45" s="1"/>
  <c r="I340" i="45"/>
  <c r="L340" i="45" s="1"/>
  <c r="N340" i="45" s="1"/>
  <c r="S338" i="45"/>
  <c r="Q338" i="45"/>
  <c r="O338" i="45"/>
  <c r="V337" i="45"/>
  <c r="U337" i="45"/>
  <c r="T337" i="45"/>
  <c r="K337" i="45"/>
  <c r="I337" i="45"/>
  <c r="L337" i="45" s="1"/>
  <c r="V336" i="45"/>
  <c r="K336" i="45"/>
  <c r="I336" i="45"/>
  <c r="L336" i="45" s="1"/>
  <c r="V335" i="45"/>
  <c r="L335" i="45"/>
  <c r="N335" i="45" s="1"/>
  <c r="K335" i="45"/>
  <c r="T335" i="45" s="1"/>
  <c r="I335" i="45"/>
  <c r="V334" i="45"/>
  <c r="U334" i="45"/>
  <c r="T334" i="45"/>
  <c r="K334" i="45"/>
  <c r="I334" i="45"/>
  <c r="L334" i="45" s="1"/>
  <c r="V333" i="45"/>
  <c r="K333" i="45"/>
  <c r="I333" i="45"/>
  <c r="L333" i="45" s="1"/>
  <c r="V332" i="45"/>
  <c r="U332" i="45"/>
  <c r="T332" i="45"/>
  <c r="L332" i="45"/>
  <c r="K332" i="45"/>
  <c r="I332" i="45"/>
  <c r="V331" i="45"/>
  <c r="L331" i="45"/>
  <c r="K331" i="45"/>
  <c r="I331" i="45"/>
  <c r="S329" i="45"/>
  <c r="Q329" i="45"/>
  <c r="O329" i="45"/>
  <c r="V328" i="45"/>
  <c r="U328" i="45"/>
  <c r="L328" i="45"/>
  <c r="K328" i="45"/>
  <c r="T328" i="45" s="1"/>
  <c r="I328" i="45"/>
  <c r="V327" i="45"/>
  <c r="N327" i="45"/>
  <c r="L327" i="45"/>
  <c r="K327" i="45"/>
  <c r="I327" i="45"/>
  <c r="V326" i="45"/>
  <c r="L326" i="45"/>
  <c r="N326" i="45" s="1"/>
  <c r="K326" i="45"/>
  <c r="I326" i="45"/>
  <c r="V325" i="45"/>
  <c r="U325" i="45"/>
  <c r="L325" i="45"/>
  <c r="N325" i="45" s="1"/>
  <c r="K325" i="45"/>
  <c r="T325" i="45" s="1"/>
  <c r="I325" i="45"/>
  <c r="V324" i="45"/>
  <c r="L324" i="45"/>
  <c r="N324" i="45" s="1"/>
  <c r="K324" i="45"/>
  <c r="T324" i="45" s="1"/>
  <c r="I324" i="45"/>
  <c r="V323" i="45"/>
  <c r="N323" i="45"/>
  <c r="K323" i="45"/>
  <c r="I323" i="45"/>
  <c r="L323" i="45" s="1"/>
  <c r="V322" i="45"/>
  <c r="V329" i="45" s="1"/>
  <c r="U322" i="45"/>
  <c r="N322" i="45"/>
  <c r="L322" i="45"/>
  <c r="K322" i="45"/>
  <c r="T322" i="45" s="1"/>
  <c r="I322" i="45"/>
  <c r="S320" i="45"/>
  <c r="Q320" i="45"/>
  <c r="O320" i="45"/>
  <c r="V319" i="45"/>
  <c r="L319" i="45"/>
  <c r="N319" i="45" s="1"/>
  <c r="K319" i="45"/>
  <c r="I319" i="45"/>
  <c r="V318" i="45"/>
  <c r="U318" i="45"/>
  <c r="T318" i="45"/>
  <c r="K318" i="45"/>
  <c r="I318" i="45"/>
  <c r="L318" i="45" s="1"/>
  <c r="V317" i="45"/>
  <c r="U317" i="45"/>
  <c r="T317" i="45"/>
  <c r="L317" i="45"/>
  <c r="K317" i="45"/>
  <c r="I317" i="45"/>
  <c r="V316" i="45"/>
  <c r="T316" i="45"/>
  <c r="W316" i="45" s="1"/>
  <c r="K316" i="45"/>
  <c r="U316" i="45" s="1"/>
  <c r="I316" i="45"/>
  <c r="L316" i="45" s="1"/>
  <c r="N316" i="45" s="1"/>
  <c r="V315" i="45"/>
  <c r="U315" i="45"/>
  <c r="T315" i="45"/>
  <c r="N315" i="45"/>
  <c r="K315" i="45"/>
  <c r="I315" i="45"/>
  <c r="L315" i="45" s="1"/>
  <c r="V314" i="45"/>
  <c r="V320" i="45" s="1"/>
  <c r="U314" i="45"/>
  <c r="T314" i="45"/>
  <c r="K314" i="45"/>
  <c r="I314" i="45"/>
  <c r="L314" i="45" s="1"/>
  <c r="V313" i="45"/>
  <c r="T313" i="45"/>
  <c r="L313" i="45"/>
  <c r="K313" i="45"/>
  <c r="U313" i="45" s="1"/>
  <c r="I313" i="45"/>
  <c r="V311" i="45"/>
  <c r="S311" i="45"/>
  <c r="Q311" i="45"/>
  <c r="O311" i="45"/>
  <c r="V310" i="45"/>
  <c r="K310" i="45"/>
  <c r="I310" i="45"/>
  <c r="L310" i="45" s="1"/>
  <c r="V309" i="45"/>
  <c r="U309" i="45"/>
  <c r="T309" i="45"/>
  <c r="L309" i="45"/>
  <c r="K309" i="45"/>
  <c r="I309" i="45"/>
  <c r="V308" i="45"/>
  <c r="K308" i="45"/>
  <c r="I308" i="45"/>
  <c r="L308" i="45" s="1"/>
  <c r="N308" i="45" s="1"/>
  <c r="V307" i="45"/>
  <c r="U307" i="45"/>
  <c r="T307" i="45"/>
  <c r="W307" i="45" s="1"/>
  <c r="K307" i="45"/>
  <c r="I307" i="45"/>
  <c r="L307" i="45" s="1"/>
  <c r="N307" i="45" s="1"/>
  <c r="V306" i="45"/>
  <c r="L306" i="45"/>
  <c r="K306" i="45"/>
  <c r="I306" i="45"/>
  <c r="V305" i="45"/>
  <c r="K305" i="45"/>
  <c r="U305" i="45" s="1"/>
  <c r="I305" i="45"/>
  <c r="L305" i="45" s="1"/>
  <c r="N305" i="45" s="1"/>
  <c r="V304" i="45"/>
  <c r="U304" i="45"/>
  <c r="T304" i="45"/>
  <c r="K304" i="45"/>
  <c r="I304" i="45"/>
  <c r="L304" i="45" s="1"/>
  <c r="S302" i="45"/>
  <c r="Q302" i="45"/>
  <c r="O302" i="45"/>
  <c r="V301" i="45"/>
  <c r="U301" i="45"/>
  <c r="L301" i="45"/>
  <c r="K301" i="45"/>
  <c r="T301" i="45" s="1"/>
  <c r="I301" i="45"/>
  <c r="V300" i="45"/>
  <c r="U300" i="45"/>
  <c r="T300" i="45"/>
  <c r="W300" i="45" s="1"/>
  <c r="L300" i="45"/>
  <c r="N300" i="45" s="1"/>
  <c r="K300" i="45"/>
  <c r="I300" i="45"/>
  <c r="V299" i="45"/>
  <c r="U299" i="45"/>
  <c r="T299" i="45"/>
  <c r="N299" i="45"/>
  <c r="L299" i="45"/>
  <c r="K299" i="45"/>
  <c r="I299" i="45"/>
  <c r="V298" i="45"/>
  <c r="U298" i="45"/>
  <c r="K298" i="45"/>
  <c r="T298" i="45" s="1"/>
  <c r="I298" i="45"/>
  <c r="L298" i="45" s="1"/>
  <c r="V297" i="45"/>
  <c r="U297" i="45"/>
  <c r="T297" i="45"/>
  <c r="L297" i="45"/>
  <c r="K297" i="45"/>
  <c r="I297" i="45"/>
  <c r="V296" i="45"/>
  <c r="K296" i="45"/>
  <c r="I296" i="45"/>
  <c r="L296" i="45" s="1"/>
  <c r="V295" i="45"/>
  <c r="V302" i="45" s="1"/>
  <c r="U295" i="45"/>
  <c r="L295" i="45"/>
  <c r="K295" i="45"/>
  <c r="T295" i="45" s="1"/>
  <c r="I295" i="45"/>
  <c r="S293" i="45"/>
  <c r="Q293" i="45"/>
  <c r="O293" i="45"/>
  <c r="V292" i="45"/>
  <c r="U292" i="45"/>
  <c r="T292" i="45"/>
  <c r="L292" i="45"/>
  <c r="K292" i="45"/>
  <c r="I292" i="45"/>
  <c r="V291" i="45"/>
  <c r="L291" i="45"/>
  <c r="K291" i="45"/>
  <c r="I291" i="45"/>
  <c r="V290" i="45"/>
  <c r="U290" i="45"/>
  <c r="L290" i="45"/>
  <c r="K290" i="45"/>
  <c r="T290" i="45" s="1"/>
  <c r="I290" i="45"/>
  <c r="V289" i="45"/>
  <c r="U289" i="45"/>
  <c r="L289" i="45"/>
  <c r="K289" i="45"/>
  <c r="T289" i="45" s="1"/>
  <c r="I289" i="45"/>
  <c r="V288" i="45"/>
  <c r="K288" i="45"/>
  <c r="I288" i="45"/>
  <c r="L288" i="45" s="1"/>
  <c r="V287" i="45"/>
  <c r="V293" i="45" s="1"/>
  <c r="U287" i="45"/>
  <c r="L287" i="45"/>
  <c r="K287" i="45"/>
  <c r="T287" i="45" s="1"/>
  <c r="I287" i="45"/>
  <c r="W286" i="45"/>
  <c r="V286" i="45"/>
  <c r="T286" i="45"/>
  <c r="N286" i="45"/>
  <c r="L286" i="45"/>
  <c r="K286" i="45"/>
  <c r="U286" i="45" s="1"/>
  <c r="I286" i="45"/>
  <c r="S284" i="45"/>
  <c r="Q284" i="45"/>
  <c r="O284" i="45"/>
  <c r="W283" i="45"/>
  <c r="V283" i="45"/>
  <c r="T283" i="45"/>
  <c r="N283" i="45"/>
  <c r="K283" i="45"/>
  <c r="U283" i="45" s="1"/>
  <c r="I283" i="45"/>
  <c r="L283" i="45" s="1"/>
  <c r="V282" i="45"/>
  <c r="U282" i="45"/>
  <c r="T282" i="45"/>
  <c r="K282" i="45"/>
  <c r="I282" i="45"/>
  <c r="L282" i="45" s="1"/>
  <c r="V281" i="45"/>
  <c r="W281" i="45" s="1"/>
  <c r="T281" i="45"/>
  <c r="L281" i="45"/>
  <c r="N281" i="45" s="1"/>
  <c r="K281" i="45"/>
  <c r="U281" i="45" s="1"/>
  <c r="I281" i="45"/>
  <c r="V280" i="45"/>
  <c r="U280" i="45"/>
  <c r="T280" i="45"/>
  <c r="K280" i="45"/>
  <c r="I280" i="45"/>
  <c r="L280" i="45" s="1"/>
  <c r="N280" i="45" s="1"/>
  <c r="W280" i="45" s="1"/>
  <c r="V279" i="45"/>
  <c r="U279" i="45"/>
  <c r="T279" i="45"/>
  <c r="K279" i="45"/>
  <c r="I279" i="45"/>
  <c r="L279" i="45" s="1"/>
  <c r="V278" i="45"/>
  <c r="T278" i="45"/>
  <c r="W278" i="45" s="1"/>
  <c r="L278" i="45"/>
  <c r="N278" i="45" s="1"/>
  <c r="K278" i="45"/>
  <c r="U278" i="45" s="1"/>
  <c r="I278" i="45"/>
  <c r="V277" i="45"/>
  <c r="U277" i="45"/>
  <c r="T277" i="45"/>
  <c r="L277" i="45"/>
  <c r="K277" i="45"/>
  <c r="I277" i="45"/>
  <c r="S275" i="45"/>
  <c r="Q275" i="45"/>
  <c r="O275" i="45"/>
  <c r="V274" i="45"/>
  <c r="U274" i="45"/>
  <c r="T274" i="45"/>
  <c r="K274" i="45"/>
  <c r="I274" i="45"/>
  <c r="L274" i="45" s="1"/>
  <c r="W273" i="45"/>
  <c r="V273" i="45"/>
  <c r="T273" i="45"/>
  <c r="K273" i="45"/>
  <c r="U273" i="45" s="1"/>
  <c r="I273" i="45"/>
  <c r="L273" i="45" s="1"/>
  <c r="N273" i="45" s="1"/>
  <c r="V272" i="45"/>
  <c r="N272" i="45"/>
  <c r="K272" i="45"/>
  <c r="T272" i="45" s="1"/>
  <c r="I272" i="45"/>
  <c r="L272" i="45" s="1"/>
  <c r="V271" i="45"/>
  <c r="K271" i="45"/>
  <c r="I271" i="45"/>
  <c r="L271" i="45" s="1"/>
  <c r="V270" i="45"/>
  <c r="K270" i="45"/>
  <c r="T270" i="45" s="1"/>
  <c r="I270" i="45"/>
  <c r="L270" i="45" s="1"/>
  <c r="V269" i="45"/>
  <c r="V275" i="45" s="1"/>
  <c r="U269" i="45"/>
  <c r="T269" i="45"/>
  <c r="N269" i="45"/>
  <c r="W269" i="45" s="1"/>
  <c r="K269" i="45"/>
  <c r="I269" i="45"/>
  <c r="L269" i="45" s="1"/>
  <c r="V268" i="45"/>
  <c r="T268" i="45"/>
  <c r="K268" i="45"/>
  <c r="U268" i="45" s="1"/>
  <c r="I268" i="45"/>
  <c r="L268" i="45" s="1"/>
  <c r="S266" i="45"/>
  <c r="Q266" i="45"/>
  <c r="O266" i="45"/>
  <c r="V265" i="45"/>
  <c r="T265" i="45"/>
  <c r="L265" i="45"/>
  <c r="K265" i="45"/>
  <c r="U265" i="45" s="1"/>
  <c r="I265" i="45"/>
  <c r="V264" i="45"/>
  <c r="K264" i="45"/>
  <c r="T264" i="45" s="1"/>
  <c r="I264" i="45"/>
  <c r="L264" i="45" s="1"/>
  <c r="V263" i="45"/>
  <c r="U263" i="45"/>
  <c r="T263" i="45"/>
  <c r="K263" i="45"/>
  <c r="I263" i="45"/>
  <c r="L263" i="45" s="1"/>
  <c r="V262" i="45"/>
  <c r="K262" i="45"/>
  <c r="I262" i="45"/>
  <c r="L262" i="45" s="1"/>
  <c r="V261" i="45"/>
  <c r="U261" i="45"/>
  <c r="L261" i="45"/>
  <c r="K261" i="45"/>
  <c r="T261" i="45" s="1"/>
  <c r="I261" i="45"/>
  <c r="V260" i="45"/>
  <c r="K260" i="45"/>
  <c r="U260" i="45" s="1"/>
  <c r="I260" i="45"/>
  <c r="L260" i="45" s="1"/>
  <c r="V259" i="45"/>
  <c r="V266" i="45" s="1"/>
  <c r="T259" i="45"/>
  <c r="L259" i="45"/>
  <c r="K259" i="45"/>
  <c r="U259" i="45" s="1"/>
  <c r="I259" i="45"/>
  <c r="S257" i="45"/>
  <c r="Q257" i="45"/>
  <c r="O257" i="45"/>
  <c r="V256" i="45"/>
  <c r="K256" i="45"/>
  <c r="T256" i="45" s="1"/>
  <c r="I256" i="45"/>
  <c r="L256" i="45" s="1"/>
  <c r="W255" i="45"/>
  <c r="V255" i="45"/>
  <c r="U255" i="45"/>
  <c r="N255" i="45"/>
  <c r="L255" i="45"/>
  <c r="K255" i="45"/>
  <c r="T255" i="45" s="1"/>
  <c r="I255" i="45"/>
  <c r="W254" i="45"/>
  <c r="V254" i="45"/>
  <c r="T254" i="45"/>
  <c r="L254" i="45"/>
  <c r="N254" i="45" s="1"/>
  <c r="K254" i="45"/>
  <c r="U254" i="45" s="1"/>
  <c r="I254" i="45"/>
  <c r="V253" i="45"/>
  <c r="L253" i="45"/>
  <c r="K253" i="45"/>
  <c r="T253" i="45" s="1"/>
  <c r="I253" i="45"/>
  <c r="W252" i="45"/>
  <c r="V252" i="45"/>
  <c r="U252" i="45"/>
  <c r="L252" i="45"/>
  <c r="N252" i="45" s="1"/>
  <c r="K252" i="45"/>
  <c r="T252" i="45" s="1"/>
  <c r="I252" i="45"/>
  <c r="V251" i="45"/>
  <c r="L251" i="45"/>
  <c r="K251" i="45"/>
  <c r="I251" i="45"/>
  <c r="V250" i="45"/>
  <c r="V257" i="45" s="1"/>
  <c r="U250" i="45"/>
  <c r="N250" i="45"/>
  <c r="K250" i="45"/>
  <c r="T250" i="45" s="1"/>
  <c r="I250" i="45"/>
  <c r="L250" i="45" s="1"/>
  <c r="S248" i="45"/>
  <c r="Q248" i="45"/>
  <c r="O248" i="45"/>
  <c r="V247" i="45"/>
  <c r="U247" i="45"/>
  <c r="T247" i="45"/>
  <c r="N247" i="45"/>
  <c r="W247" i="45" s="1"/>
  <c r="K247" i="45"/>
  <c r="I247" i="45"/>
  <c r="L247" i="45" s="1"/>
  <c r="V246" i="45"/>
  <c r="L246" i="45"/>
  <c r="K246" i="45"/>
  <c r="I246" i="45"/>
  <c r="V245" i="45"/>
  <c r="L245" i="45"/>
  <c r="K245" i="45"/>
  <c r="I245" i="45"/>
  <c r="V244" i="45"/>
  <c r="U244" i="45"/>
  <c r="W244" i="45" s="1"/>
  <c r="N244" i="45"/>
  <c r="L244" i="45"/>
  <c r="K244" i="45"/>
  <c r="T244" i="45" s="1"/>
  <c r="I244" i="45"/>
  <c r="V243" i="45"/>
  <c r="U243" i="45"/>
  <c r="L243" i="45"/>
  <c r="K243" i="45"/>
  <c r="T243" i="45" s="1"/>
  <c r="I243" i="45"/>
  <c r="V242" i="45"/>
  <c r="N242" i="45"/>
  <c r="K242" i="45"/>
  <c r="I242" i="45"/>
  <c r="L242" i="45" s="1"/>
  <c r="L248" i="45" s="1"/>
  <c r="V241" i="45"/>
  <c r="U241" i="45"/>
  <c r="N241" i="45"/>
  <c r="L241" i="45"/>
  <c r="K241" i="45"/>
  <c r="T241" i="45" s="1"/>
  <c r="I241" i="45"/>
  <c r="V239" i="45"/>
  <c r="S239" i="45"/>
  <c r="Q239" i="45"/>
  <c r="O239" i="45"/>
  <c r="V238" i="45"/>
  <c r="K238" i="45"/>
  <c r="U238" i="45" s="1"/>
  <c r="I238" i="45"/>
  <c r="L238" i="45" s="1"/>
  <c r="V237" i="45"/>
  <c r="W237" i="45" s="1"/>
  <c r="U237" i="45"/>
  <c r="T237" i="45"/>
  <c r="N237" i="45"/>
  <c r="K237" i="45"/>
  <c r="I237" i="45"/>
  <c r="L237" i="45" s="1"/>
  <c r="W236" i="45"/>
  <c r="V236" i="45"/>
  <c r="U236" i="45"/>
  <c r="T236" i="45"/>
  <c r="K236" i="45"/>
  <c r="I236" i="45"/>
  <c r="L236" i="45" s="1"/>
  <c r="N236" i="45" s="1"/>
  <c r="V235" i="45"/>
  <c r="T235" i="45"/>
  <c r="L235" i="45"/>
  <c r="K235" i="45"/>
  <c r="U235" i="45" s="1"/>
  <c r="I235" i="45"/>
  <c r="W234" i="45"/>
  <c r="V234" i="45"/>
  <c r="U234" i="45"/>
  <c r="T234" i="45"/>
  <c r="N234" i="45"/>
  <c r="K234" i="45"/>
  <c r="I234" i="45"/>
  <c r="L234" i="45" s="1"/>
  <c r="V233" i="45"/>
  <c r="U233" i="45"/>
  <c r="U239" i="45" s="1"/>
  <c r="T233" i="45"/>
  <c r="L233" i="45"/>
  <c r="K233" i="45"/>
  <c r="I233" i="45"/>
  <c r="V232" i="45"/>
  <c r="L232" i="45"/>
  <c r="K232" i="45"/>
  <c r="U232" i="45" s="1"/>
  <c r="I232" i="45"/>
  <c r="V230" i="45"/>
  <c r="S230" i="45"/>
  <c r="Q230" i="45"/>
  <c r="O230" i="45"/>
  <c r="V229" i="45"/>
  <c r="N229" i="45"/>
  <c r="K229" i="45"/>
  <c r="U229" i="45" s="1"/>
  <c r="I229" i="45"/>
  <c r="L229" i="45" s="1"/>
  <c r="V228" i="45"/>
  <c r="U228" i="45"/>
  <c r="T228" i="45"/>
  <c r="N228" i="45"/>
  <c r="K228" i="45"/>
  <c r="I228" i="45"/>
  <c r="L228" i="45" s="1"/>
  <c r="V227" i="45"/>
  <c r="U227" i="45"/>
  <c r="K227" i="45"/>
  <c r="T227" i="45" s="1"/>
  <c r="I227" i="45"/>
  <c r="L227" i="45" s="1"/>
  <c r="V226" i="45"/>
  <c r="U226" i="45"/>
  <c r="N226" i="45"/>
  <c r="K226" i="45"/>
  <c r="T226" i="45" s="1"/>
  <c r="I226" i="45"/>
  <c r="L226" i="45" s="1"/>
  <c r="V225" i="45"/>
  <c r="U225" i="45"/>
  <c r="T225" i="45"/>
  <c r="L225" i="45"/>
  <c r="K225" i="45"/>
  <c r="I225" i="45"/>
  <c r="V224" i="45"/>
  <c r="U224" i="45"/>
  <c r="T224" i="45"/>
  <c r="K224" i="45"/>
  <c r="I224" i="45"/>
  <c r="L224" i="45" s="1"/>
  <c r="V223" i="45"/>
  <c r="U223" i="45"/>
  <c r="T223" i="45"/>
  <c r="K223" i="45"/>
  <c r="I223" i="45"/>
  <c r="L223" i="45" s="1"/>
  <c r="S221" i="45"/>
  <c r="Q221" i="45"/>
  <c r="O221" i="45"/>
  <c r="L221" i="45"/>
  <c r="V220" i="45"/>
  <c r="U220" i="45"/>
  <c r="K220" i="45"/>
  <c r="T220" i="45" s="1"/>
  <c r="I220" i="45"/>
  <c r="L220" i="45" s="1"/>
  <c r="V219" i="45"/>
  <c r="L219" i="45"/>
  <c r="K219" i="45"/>
  <c r="T219" i="45" s="1"/>
  <c r="I219" i="45"/>
  <c r="V218" i="45"/>
  <c r="U218" i="45"/>
  <c r="T218" i="45"/>
  <c r="N218" i="45"/>
  <c r="L218" i="45"/>
  <c r="K218" i="45"/>
  <c r="I218" i="45"/>
  <c r="V217" i="45"/>
  <c r="K217" i="45"/>
  <c r="I217" i="45"/>
  <c r="L217" i="45" s="1"/>
  <c r="V216" i="45"/>
  <c r="U216" i="45"/>
  <c r="T216" i="45"/>
  <c r="L216" i="45"/>
  <c r="K216" i="45"/>
  <c r="I216" i="45"/>
  <c r="V215" i="45"/>
  <c r="N215" i="45"/>
  <c r="K215" i="45"/>
  <c r="I215" i="45"/>
  <c r="L215" i="45" s="1"/>
  <c r="V214" i="45"/>
  <c r="U214" i="45"/>
  <c r="T214" i="45"/>
  <c r="K214" i="45"/>
  <c r="I214" i="45"/>
  <c r="L214" i="45" s="1"/>
  <c r="S212" i="45"/>
  <c r="Q212" i="45"/>
  <c r="O212" i="45"/>
  <c r="V211" i="45"/>
  <c r="T211" i="45"/>
  <c r="L211" i="45"/>
  <c r="N211" i="45" s="1"/>
  <c r="K211" i="45"/>
  <c r="U211" i="45" s="1"/>
  <c r="I211" i="45"/>
  <c r="V210" i="45"/>
  <c r="U210" i="45"/>
  <c r="N210" i="45"/>
  <c r="L210" i="45"/>
  <c r="K210" i="45"/>
  <c r="T210" i="45" s="1"/>
  <c r="I210" i="45"/>
  <c r="V209" i="45"/>
  <c r="U209" i="45"/>
  <c r="L209" i="45"/>
  <c r="N209" i="45" s="1"/>
  <c r="W209" i="45" s="1"/>
  <c r="K209" i="45"/>
  <c r="T209" i="45" s="1"/>
  <c r="I209" i="45"/>
  <c r="V208" i="45"/>
  <c r="U208" i="45"/>
  <c r="L208" i="45"/>
  <c r="N208" i="45" s="1"/>
  <c r="K208" i="45"/>
  <c r="T208" i="45" s="1"/>
  <c r="W208" i="45" s="1"/>
  <c r="I208" i="45"/>
  <c r="V207" i="45"/>
  <c r="U207" i="45"/>
  <c r="K207" i="45"/>
  <c r="T207" i="45" s="1"/>
  <c r="I207" i="45"/>
  <c r="L207" i="45" s="1"/>
  <c r="V206" i="45"/>
  <c r="L206" i="45"/>
  <c r="K206" i="45"/>
  <c r="T206" i="45" s="1"/>
  <c r="I206" i="45"/>
  <c r="V205" i="45"/>
  <c r="V212" i="45" s="1"/>
  <c r="U205" i="45"/>
  <c r="T205" i="45"/>
  <c r="N205" i="45"/>
  <c r="L205" i="45"/>
  <c r="K205" i="45"/>
  <c r="I205" i="45"/>
  <c r="S203" i="45"/>
  <c r="Q203" i="45"/>
  <c r="O203" i="45"/>
  <c r="V202" i="45"/>
  <c r="U202" i="45"/>
  <c r="T202" i="45"/>
  <c r="K202" i="45"/>
  <c r="I202" i="45"/>
  <c r="L202" i="45" s="1"/>
  <c r="V201" i="45"/>
  <c r="U201" i="45"/>
  <c r="T201" i="45"/>
  <c r="K201" i="45"/>
  <c r="I201" i="45"/>
  <c r="L201" i="45" s="1"/>
  <c r="N201" i="45" s="1"/>
  <c r="W201" i="45" s="1"/>
  <c r="V200" i="45"/>
  <c r="K200" i="45"/>
  <c r="I200" i="45"/>
  <c r="L200" i="45" s="1"/>
  <c r="V199" i="45"/>
  <c r="V203" i="45" s="1"/>
  <c r="U199" i="45"/>
  <c r="T199" i="45"/>
  <c r="N199" i="45"/>
  <c r="K199" i="45"/>
  <c r="I199" i="45"/>
  <c r="L199" i="45" s="1"/>
  <c r="V198" i="45"/>
  <c r="U198" i="45"/>
  <c r="T198" i="45"/>
  <c r="L198" i="45"/>
  <c r="K198" i="45"/>
  <c r="I198" i="45"/>
  <c r="V197" i="45"/>
  <c r="L197" i="45"/>
  <c r="K197" i="45"/>
  <c r="I197" i="45"/>
  <c r="V196" i="45"/>
  <c r="U196" i="45"/>
  <c r="T196" i="45"/>
  <c r="L196" i="45"/>
  <c r="K196" i="45"/>
  <c r="I196" i="45"/>
  <c r="S194" i="45"/>
  <c r="Q194" i="45"/>
  <c r="O194" i="45"/>
  <c r="V193" i="45"/>
  <c r="U193" i="45"/>
  <c r="T193" i="45"/>
  <c r="K193" i="45"/>
  <c r="I193" i="45"/>
  <c r="L193" i="45" s="1"/>
  <c r="W192" i="45"/>
  <c r="V192" i="45"/>
  <c r="T192" i="45"/>
  <c r="N192" i="45"/>
  <c r="K192" i="45"/>
  <c r="U192" i="45" s="1"/>
  <c r="I192" i="45"/>
  <c r="L192" i="45" s="1"/>
  <c r="V191" i="45"/>
  <c r="K191" i="45"/>
  <c r="I191" i="45"/>
  <c r="L191" i="45" s="1"/>
  <c r="V190" i="45"/>
  <c r="U190" i="45"/>
  <c r="K190" i="45"/>
  <c r="T190" i="45" s="1"/>
  <c r="I190" i="45"/>
  <c r="L190" i="45" s="1"/>
  <c r="V189" i="45"/>
  <c r="U189" i="45"/>
  <c r="T189" i="45"/>
  <c r="K189" i="45"/>
  <c r="I189" i="45"/>
  <c r="L189" i="45" s="1"/>
  <c r="V188" i="45"/>
  <c r="V194" i="45" s="1"/>
  <c r="N188" i="45"/>
  <c r="K188" i="45"/>
  <c r="T188" i="45" s="1"/>
  <c r="I188" i="45"/>
  <c r="L188" i="45" s="1"/>
  <c r="V187" i="45"/>
  <c r="K187" i="45"/>
  <c r="I187" i="45"/>
  <c r="L187" i="45" s="1"/>
  <c r="S185" i="45"/>
  <c r="Q185" i="45"/>
  <c r="O185" i="45"/>
  <c r="V184" i="45"/>
  <c r="K184" i="45"/>
  <c r="I184" i="45"/>
  <c r="L184" i="45" s="1"/>
  <c r="N184" i="45" s="1"/>
  <c r="V183" i="45"/>
  <c r="L183" i="45"/>
  <c r="K183" i="45"/>
  <c r="U183" i="45" s="1"/>
  <c r="I183" i="45"/>
  <c r="V182" i="45"/>
  <c r="K182" i="45"/>
  <c r="I182" i="45"/>
  <c r="L182" i="45" s="1"/>
  <c r="V181" i="45"/>
  <c r="T181" i="45"/>
  <c r="L181" i="45"/>
  <c r="N181" i="45" s="1"/>
  <c r="K181" i="45"/>
  <c r="U181" i="45" s="1"/>
  <c r="I181" i="45"/>
  <c r="V180" i="45"/>
  <c r="K180" i="45"/>
  <c r="I180" i="45"/>
  <c r="L180" i="45" s="1"/>
  <c r="V179" i="45"/>
  <c r="T179" i="45"/>
  <c r="K179" i="45"/>
  <c r="U179" i="45" s="1"/>
  <c r="I179" i="45"/>
  <c r="L179" i="45" s="1"/>
  <c r="V178" i="45"/>
  <c r="L178" i="45"/>
  <c r="K178" i="45"/>
  <c r="I178" i="45"/>
  <c r="S176" i="45"/>
  <c r="Q176" i="45"/>
  <c r="O176" i="45"/>
  <c r="W175" i="45"/>
  <c r="V175" i="45"/>
  <c r="U175" i="45"/>
  <c r="K175" i="45"/>
  <c r="T175" i="45" s="1"/>
  <c r="I175" i="45"/>
  <c r="L175" i="45" s="1"/>
  <c r="N175" i="45" s="1"/>
  <c r="V174" i="45"/>
  <c r="L174" i="45"/>
  <c r="N174" i="45" s="1"/>
  <c r="K174" i="45"/>
  <c r="I174" i="45"/>
  <c r="V173" i="45"/>
  <c r="K173" i="45"/>
  <c r="I173" i="45"/>
  <c r="L173" i="45" s="1"/>
  <c r="V172" i="45"/>
  <c r="U172" i="45"/>
  <c r="L172" i="45"/>
  <c r="N172" i="45" s="1"/>
  <c r="W172" i="45" s="1"/>
  <c r="K172" i="45"/>
  <c r="T172" i="45" s="1"/>
  <c r="I172" i="45"/>
  <c r="V171" i="45"/>
  <c r="T171" i="45"/>
  <c r="N171" i="45"/>
  <c r="L171" i="45"/>
  <c r="K171" i="45"/>
  <c r="U171" i="45" s="1"/>
  <c r="I171" i="45"/>
  <c r="V170" i="45"/>
  <c r="N170" i="45"/>
  <c r="K170" i="45"/>
  <c r="I170" i="45"/>
  <c r="L170" i="45" s="1"/>
  <c r="V169" i="45"/>
  <c r="U169" i="45"/>
  <c r="L169" i="45"/>
  <c r="K169" i="45"/>
  <c r="T169" i="45" s="1"/>
  <c r="I169" i="45"/>
  <c r="S167" i="45"/>
  <c r="Q167" i="45"/>
  <c r="O167" i="45"/>
  <c r="V166" i="45"/>
  <c r="U166" i="45"/>
  <c r="L166" i="45"/>
  <c r="K166" i="45"/>
  <c r="T166" i="45" s="1"/>
  <c r="I166" i="45"/>
  <c r="W165" i="45"/>
  <c r="V165" i="45"/>
  <c r="T165" i="45"/>
  <c r="K165" i="45"/>
  <c r="U165" i="45" s="1"/>
  <c r="I165" i="45"/>
  <c r="L165" i="45" s="1"/>
  <c r="N165" i="45" s="1"/>
  <c r="V164" i="45"/>
  <c r="U164" i="45"/>
  <c r="T164" i="45"/>
  <c r="L164" i="45"/>
  <c r="K164" i="45"/>
  <c r="I164" i="45"/>
  <c r="V163" i="45"/>
  <c r="L163" i="45"/>
  <c r="K163" i="45"/>
  <c r="I163" i="45"/>
  <c r="V162" i="45"/>
  <c r="T162" i="45"/>
  <c r="L162" i="45"/>
  <c r="K162" i="45"/>
  <c r="U162" i="45" s="1"/>
  <c r="I162" i="45"/>
  <c r="V161" i="45"/>
  <c r="U161" i="45"/>
  <c r="T161" i="45"/>
  <c r="K161" i="45"/>
  <c r="I161" i="45"/>
  <c r="L161" i="45" s="1"/>
  <c r="V160" i="45"/>
  <c r="V167" i="45" s="1"/>
  <c r="U160" i="45"/>
  <c r="N160" i="45"/>
  <c r="K160" i="45"/>
  <c r="T160" i="45" s="1"/>
  <c r="I160" i="45"/>
  <c r="L160" i="45" s="1"/>
  <c r="S158" i="45"/>
  <c r="Q158" i="45"/>
  <c r="O158" i="45"/>
  <c r="W157" i="45"/>
  <c r="V157" i="45"/>
  <c r="U157" i="45"/>
  <c r="T157" i="45"/>
  <c r="K157" i="45"/>
  <c r="I157" i="45"/>
  <c r="L157" i="45" s="1"/>
  <c r="N157" i="45" s="1"/>
  <c r="V156" i="45"/>
  <c r="U156" i="45"/>
  <c r="T156" i="45"/>
  <c r="L156" i="45"/>
  <c r="N156" i="45" s="1"/>
  <c r="W156" i="45" s="1"/>
  <c r="K156" i="45"/>
  <c r="I156" i="45"/>
  <c r="V155" i="45"/>
  <c r="T155" i="45"/>
  <c r="N155" i="45"/>
  <c r="K155" i="45"/>
  <c r="U155" i="45" s="1"/>
  <c r="I155" i="45"/>
  <c r="L155" i="45" s="1"/>
  <c r="V154" i="45"/>
  <c r="T154" i="45"/>
  <c r="K154" i="45"/>
  <c r="U154" i="45" s="1"/>
  <c r="I154" i="45"/>
  <c r="L154" i="45" s="1"/>
  <c r="N154" i="45" s="1"/>
  <c r="W154" i="45" s="1"/>
  <c r="V153" i="45"/>
  <c r="U153" i="45"/>
  <c r="T153" i="45"/>
  <c r="N153" i="45"/>
  <c r="L153" i="45"/>
  <c r="K153" i="45"/>
  <c r="I153" i="45"/>
  <c r="V152" i="45"/>
  <c r="K152" i="45"/>
  <c r="I152" i="45"/>
  <c r="L152" i="45" s="1"/>
  <c r="N152" i="45" s="1"/>
  <c r="V151" i="45"/>
  <c r="N151" i="45"/>
  <c r="N158" i="45" s="1"/>
  <c r="K151" i="45"/>
  <c r="T151" i="45" s="1"/>
  <c r="I151" i="45"/>
  <c r="L151" i="45" s="1"/>
  <c r="S149" i="45"/>
  <c r="Q149" i="45"/>
  <c r="O149" i="45"/>
  <c r="V148" i="45"/>
  <c r="U148" i="45"/>
  <c r="L148" i="45"/>
  <c r="N148" i="45" s="1"/>
  <c r="K148" i="45"/>
  <c r="T148" i="45" s="1"/>
  <c r="I148" i="45"/>
  <c r="V147" i="45"/>
  <c r="T147" i="45"/>
  <c r="K147" i="45"/>
  <c r="U147" i="45" s="1"/>
  <c r="I147" i="45"/>
  <c r="L147" i="45" s="1"/>
  <c r="V146" i="45"/>
  <c r="U146" i="45"/>
  <c r="T146" i="45"/>
  <c r="K146" i="45"/>
  <c r="I146" i="45"/>
  <c r="L146" i="45" s="1"/>
  <c r="N146" i="45" s="1"/>
  <c r="V145" i="45"/>
  <c r="K145" i="45"/>
  <c r="U145" i="45" s="1"/>
  <c r="I145" i="45"/>
  <c r="L145" i="45" s="1"/>
  <c r="V144" i="45"/>
  <c r="U144" i="45"/>
  <c r="T144" i="45"/>
  <c r="W144" i="45" s="1"/>
  <c r="L144" i="45"/>
  <c r="N144" i="45" s="1"/>
  <c r="K144" i="45"/>
  <c r="I144" i="45"/>
  <c r="V143" i="45"/>
  <c r="L143" i="45"/>
  <c r="K143" i="45"/>
  <c r="U143" i="45" s="1"/>
  <c r="I143" i="45"/>
  <c r="V142" i="45"/>
  <c r="U142" i="45"/>
  <c r="K142" i="45"/>
  <c r="T142" i="45" s="1"/>
  <c r="I142" i="45"/>
  <c r="L142" i="45" s="1"/>
  <c r="S140" i="45"/>
  <c r="Q140" i="45"/>
  <c r="O140" i="45"/>
  <c r="V139" i="45"/>
  <c r="L139" i="45"/>
  <c r="K139" i="45"/>
  <c r="I139" i="45"/>
  <c r="V138" i="45"/>
  <c r="V140" i="45" s="1"/>
  <c r="T138" i="45"/>
  <c r="K138" i="45"/>
  <c r="U138" i="45" s="1"/>
  <c r="I138" i="45"/>
  <c r="L138" i="45" s="1"/>
  <c r="N138" i="45" s="1"/>
  <c r="V137" i="45"/>
  <c r="U137" i="45"/>
  <c r="T137" i="45"/>
  <c r="K137" i="45"/>
  <c r="I137" i="45"/>
  <c r="L137" i="45" s="1"/>
  <c r="V136" i="45"/>
  <c r="K136" i="45"/>
  <c r="I136" i="45"/>
  <c r="L136" i="45" s="1"/>
  <c r="N136" i="45" s="1"/>
  <c r="V135" i="45"/>
  <c r="N135" i="45"/>
  <c r="K135" i="45"/>
  <c r="I135" i="45"/>
  <c r="L135" i="45" s="1"/>
  <c r="V134" i="45"/>
  <c r="U134" i="45"/>
  <c r="T134" i="45"/>
  <c r="L134" i="45"/>
  <c r="K134" i="45"/>
  <c r="I134" i="45"/>
  <c r="V133" i="45"/>
  <c r="U133" i="45"/>
  <c r="T133" i="45"/>
  <c r="K133" i="45"/>
  <c r="I133" i="45"/>
  <c r="L133" i="45" s="1"/>
  <c r="V131" i="45"/>
  <c r="S131" i="45"/>
  <c r="Q131" i="45"/>
  <c r="O131" i="45"/>
  <c r="V130" i="45"/>
  <c r="N130" i="45"/>
  <c r="K130" i="45"/>
  <c r="I130" i="45"/>
  <c r="L130" i="45" s="1"/>
  <c r="V129" i="45"/>
  <c r="U129" i="45"/>
  <c r="T129" i="45"/>
  <c r="N129" i="45"/>
  <c r="K129" i="45"/>
  <c r="I129" i="45"/>
  <c r="L129" i="45" s="1"/>
  <c r="V128" i="45"/>
  <c r="L128" i="45"/>
  <c r="K128" i="45"/>
  <c r="I128" i="45"/>
  <c r="W127" i="45"/>
  <c r="V127" i="45"/>
  <c r="U127" i="45"/>
  <c r="T127" i="45"/>
  <c r="N127" i="45"/>
  <c r="K127" i="45"/>
  <c r="I127" i="45"/>
  <c r="L127" i="45" s="1"/>
  <c r="V126" i="45"/>
  <c r="T126" i="45"/>
  <c r="K126" i="45"/>
  <c r="U126" i="45" s="1"/>
  <c r="I126" i="45"/>
  <c r="L126" i="45" s="1"/>
  <c r="V125" i="45"/>
  <c r="U125" i="45"/>
  <c r="L125" i="45"/>
  <c r="K125" i="45"/>
  <c r="T125" i="45" s="1"/>
  <c r="I125" i="45"/>
  <c r="V124" i="45"/>
  <c r="U124" i="45"/>
  <c r="T124" i="45"/>
  <c r="N124" i="45"/>
  <c r="K124" i="45"/>
  <c r="I124" i="45"/>
  <c r="L124" i="45" s="1"/>
  <c r="S122" i="45"/>
  <c r="Q122" i="45"/>
  <c r="O122" i="45"/>
  <c r="V121" i="45"/>
  <c r="L121" i="45"/>
  <c r="K121" i="45"/>
  <c r="T121" i="45" s="1"/>
  <c r="I121" i="45"/>
  <c r="V120" i="45"/>
  <c r="U120" i="45"/>
  <c r="K120" i="45"/>
  <c r="T120" i="45" s="1"/>
  <c r="I120" i="45"/>
  <c r="L120" i="45" s="1"/>
  <c r="V119" i="45"/>
  <c r="L119" i="45"/>
  <c r="N119" i="45" s="1"/>
  <c r="K119" i="45"/>
  <c r="U119" i="45" s="1"/>
  <c r="I119" i="45"/>
  <c r="V118" i="45"/>
  <c r="U118" i="45"/>
  <c r="T118" i="45"/>
  <c r="L118" i="45"/>
  <c r="K118" i="45"/>
  <c r="I118" i="45"/>
  <c r="V117" i="45"/>
  <c r="K117" i="45"/>
  <c r="U117" i="45" s="1"/>
  <c r="I117" i="45"/>
  <c r="L117" i="45" s="1"/>
  <c r="N117" i="45" s="1"/>
  <c r="V116" i="45"/>
  <c r="U116" i="45"/>
  <c r="T116" i="45"/>
  <c r="K116" i="45"/>
  <c r="I116" i="45"/>
  <c r="L116" i="45" s="1"/>
  <c r="V115" i="45"/>
  <c r="U115" i="45"/>
  <c r="T115" i="45"/>
  <c r="L115" i="45"/>
  <c r="K115" i="45"/>
  <c r="I115" i="45"/>
  <c r="S113" i="45"/>
  <c r="Q113" i="45"/>
  <c r="O113" i="45"/>
  <c r="V112" i="45"/>
  <c r="U112" i="45"/>
  <c r="W112" i="45" s="1"/>
  <c r="T112" i="45"/>
  <c r="L112" i="45"/>
  <c r="N112" i="45" s="1"/>
  <c r="K112" i="45"/>
  <c r="I112" i="45"/>
  <c r="V111" i="45"/>
  <c r="U111" i="45"/>
  <c r="T111" i="45"/>
  <c r="L111" i="45"/>
  <c r="K111" i="45"/>
  <c r="I111" i="45"/>
  <c r="V110" i="45"/>
  <c r="K110" i="45"/>
  <c r="I110" i="45"/>
  <c r="L110" i="45" s="1"/>
  <c r="V109" i="45"/>
  <c r="U109" i="45"/>
  <c r="T109" i="45"/>
  <c r="W109" i="45" s="1"/>
  <c r="L109" i="45"/>
  <c r="N109" i="45" s="1"/>
  <c r="K109" i="45"/>
  <c r="I109" i="45"/>
  <c r="V108" i="45"/>
  <c r="K108" i="45"/>
  <c r="I108" i="45"/>
  <c r="L108" i="45" s="1"/>
  <c r="V107" i="45"/>
  <c r="L107" i="45"/>
  <c r="L113" i="45" s="1"/>
  <c r="K107" i="45"/>
  <c r="T107" i="45" s="1"/>
  <c r="I107" i="45"/>
  <c r="V106" i="45"/>
  <c r="T106" i="45"/>
  <c r="L106" i="45"/>
  <c r="N106" i="45" s="1"/>
  <c r="K106" i="45"/>
  <c r="U106" i="45" s="1"/>
  <c r="I106" i="45"/>
  <c r="S104" i="45"/>
  <c r="Q104" i="45"/>
  <c r="O104" i="45"/>
  <c r="V103" i="45"/>
  <c r="T103" i="45"/>
  <c r="N103" i="45"/>
  <c r="L103" i="45"/>
  <c r="K103" i="45"/>
  <c r="U103" i="45" s="1"/>
  <c r="I103" i="45"/>
  <c r="V102" i="45"/>
  <c r="U102" i="45"/>
  <c r="T102" i="45"/>
  <c r="K102" i="45"/>
  <c r="I102" i="45"/>
  <c r="L102" i="45" s="1"/>
  <c r="N102" i="45" s="1"/>
  <c r="V101" i="45"/>
  <c r="U101" i="45"/>
  <c r="L101" i="45"/>
  <c r="N101" i="45" s="1"/>
  <c r="K101" i="45"/>
  <c r="T101" i="45" s="1"/>
  <c r="W101" i="45" s="1"/>
  <c r="I101" i="45"/>
  <c r="V100" i="45"/>
  <c r="K100" i="45"/>
  <c r="I100" i="45"/>
  <c r="L100" i="45" s="1"/>
  <c r="W99" i="45"/>
  <c r="V99" i="45"/>
  <c r="U99" i="45"/>
  <c r="T99" i="45"/>
  <c r="L99" i="45"/>
  <c r="N99" i="45" s="1"/>
  <c r="K99" i="45"/>
  <c r="I99" i="45"/>
  <c r="V98" i="45"/>
  <c r="L98" i="45"/>
  <c r="K98" i="45"/>
  <c r="U98" i="45" s="1"/>
  <c r="I98" i="45"/>
  <c r="V97" i="45"/>
  <c r="T97" i="45"/>
  <c r="K97" i="45"/>
  <c r="U97" i="45" s="1"/>
  <c r="I97" i="45"/>
  <c r="L97" i="45" s="1"/>
  <c r="S95" i="45"/>
  <c r="Q95" i="45"/>
  <c r="O95" i="45"/>
  <c r="V94" i="45"/>
  <c r="U94" i="45"/>
  <c r="T94" i="45"/>
  <c r="L94" i="45"/>
  <c r="K94" i="45"/>
  <c r="I94" i="45"/>
  <c r="V93" i="45"/>
  <c r="U93" i="45"/>
  <c r="T93" i="45"/>
  <c r="W93" i="45" s="1"/>
  <c r="K93" i="45"/>
  <c r="I93" i="45"/>
  <c r="L93" i="45" s="1"/>
  <c r="N93" i="45" s="1"/>
  <c r="V92" i="45"/>
  <c r="K92" i="45"/>
  <c r="I92" i="45"/>
  <c r="L92" i="45" s="1"/>
  <c r="N92" i="45" s="1"/>
  <c r="V91" i="45"/>
  <c r="U91" i="45"/>
  <c r="T91" i="45"/>
  <c r="L91" i="45"/>
  <c r="N91" i="45" s="1"/>
  <c r="K91" i="45"/>
  <c r="I91" i="45"/>
  <c r="V90" i="45"/>
  <c r="L90" i="45"/>
  <c r="N90" i="45" s="1"/>
  <c r="K90" i="45"/>
  <c r="U90" i="45" s="1"/>
  <c r="I90" i="45"/>
  <c r="V89" i="45"/>
  <c r="K89" i="45"/>
  <c r="I89" i="45"/>
  <c r="L89" i="45" s="1"/>
  <c r="L95" i="45" s="1"/>
  <c r="V88" i="45"/>
  <c r="V95" i="45" s="1"/>
  <c r="U88" i="45"/>
  <c r="T88" i="45"/>
  <c r="L88" i="45"/>
  <c r="N88" i="45" s="1"/>
  <c r="K88" i="45"/>
  <c r="I88" i="45"/>
  <c r="S86" i="45"/>
  <c r="Q86" i="45"/>
  <c r="O86" i="45"/>
  <c r="V85" i="45"/>
  <c r="K85" i="45"/>
  <c r="U85" i="45" s="1"/>
  <c r="I85" i="45"/>
  <c r="L85" i="45" s="1"/>
  <c r="N85" i="45" s="1"/>
  <c r="V84" i="45"/>
  <c r="U84" i="45"/>
  <c r="T84" i="45"/>
  <c r="K84" i="45"/>
  <c r="I84" i="45"/>
  <c r="L84" i="45" s="1"/>
  <c r="V83" i="45"/>
  <c r="K83" i="45"/>
  <c r="I83" i="45"/>
  <c r="L83" i="45" s="1"/>
  <c r="V82" i="45"/>
  <c r="K82" i="45"/>
  <c r="U82" i="45" s="1"/>
  <c r="I82" i="45"/>
  <c r="L82" i="45" s="1"/>
  <c r="N82" i="45" s="1"/>
  <c r="V81" i="45"/>
  <c r="U81" i="45"/>
  <c r="T81" i="45"/>
  <c r="N81" i="45"/>
  <c r="K81" i="45"/>
  <c r="I81" i="45"/>
  <c r="L81" i="45" s="1"/>
  <c r="V80" i="45"/>
  <c r="U80" i="45"/>
  <c r="T80" i="45"/>
  <c r="L80" i="45"/>
  <c r="K80" i="45"/>
  <c r="I80" i="45"/>
  <c r="V79" i="45"/>
  <c r="L79" i="45"/>
  <c r="K79" i="45"/>
  <c r="U79" i="45" s="1"/>
  <c r="I79" i="45"/>
  <c r="S77" i="45"/>
  <c r="Q77" i="45"/>
  <c r="O77" i="45"/>
  <c r="V76" i="45"/>
  <c r="U76" i="45"/>
  <c r="T76" i="45"/>
  <c r="N76" i="45"/>
  <c r="W76" i="45" s="1"/>
  <c r="K76" i="45"/>
  <c r="I76" i="45"/>
  <c r="L76" i="45" s="1"/>
  <c r="V75" i="45"/>
  <c r="K75" i="45"/>
  <c r="I75" i="45"/>
  <c r="L75" i="45" s="1"/>
  <c r="V74" i="45"/>
  <c r="L74" i="45"/>
  <c r="N74" i="45" s="1"/>
  <c r="K74" i="45"/>
  <c r="T74" i="45" s="1"/>
  <c r="I74" i="45"/>
  <c r="V73" i="45"/>
  <c r="U73" i="45"/>
  <c r="T73" i="45"/>
  <c r="K73" i="45"/>
  <c r="I73" i="45"/>
  <c r="L73" i="45" s="1"/>
  <c r="V72" i="45"/>
  <c r="U72" i="45"/>
  <c r="K72" i="45"/>
  <c r="T72" i="45" s="1"/>
  <c r="I72" i="45"/>
  <c r="L72" i="45" s="1"/>
  <c r="W71" i="45"/>
  <c r="V71" i="45"/>
  <c r="U71" i="45"/>
  <c r="T71" i="45"/>
  <c r="L71" i="45"/>
  <c r="N71" i="45" s="1"/>
  <c r="K71" i="45"/>
  <c r="I71" i="45"/>
  <c r="V70" i="45"/>
  <c r="K70" i="45"/>
  <c r="I70" i="45"/>
  <c r="L70" i="45" s="1"/>
  <c r="S68" i="45"/>
  <c r="Q68" i="45"/>
  <c r="O68" i="45"/>
  <c r="V67" i="45"/>
  <c r="U67" i="45"/>
  <c r="T67" i="45"/>
  <c r="K67" i="45"/>
  <c r="I67" i="45"/>
  <c r="L67" i="45" s="1"/>
  <c r="W66" i="45"/>
  <c r="V66" i="45"/>
  <c r="U66" i="45"/>
  <c r="T66" i="45"/>
  <c r="N66" i="45"/>
  <c r="L66" i="45"/>
  <c r="K66" i="45"/>
  <c r="I66" i="45"/>
  <c r="V65" i="45"/>
  <c r="L65" i="45"/>
  <c r="K65" i="45"/>
  <c r="U65" i="45" s="1"/>
  <c r="I65" i="45"/>
  <c r="V64" i="45"/>
  <c r="U64" i="45"/>
  <c r="K64" i="45"/>
  <c r="T64" i="45" s="1"/>
  <c r="I64" i="45"/>
  <c r="L64" i="45" s="1"/>
  <c r="V63" i="45"/>
  <c r="U63" i="45"/>
  <c r="T63" i="45"/>
  <c r="L63" i="45"/>
  <c r="N63" i="45" s="1"/>
  <c r="K63" i="45"/>
  <c r="I63" i="45"/>
  <c r="V62" i="45"/>
  <c r="K62" i="45"/>
  <c r="I62" i="45"/>
  <c r="L62" i="45" s="1"/>
  <c r="V61" i="45"/>
  <c r="U61" i="45"/>
  <c r="K61" i="45"/>
  <c r="T61" i="45" s="1"/>
  <c r="I61" i="45"/>
  <c r="L61" i="45" s="1"/>
  <c r="S59" i="45"/>
  <c r="Q59" i="45"/>
  <c r="O59" i="45"/>
  <c r="V58" i="45"/>
  <c r="U58" i="45"/>
  <c r="T58" i="45"/>
  <c r="L58" i="45"/>
  <c r="N58" i="45" s="1"/>
  <c r="W58" i="45" s="1"/>
  <c r="K58" i="45"/>
  <c r="I58" i="45"/>
  <c r="V57" i="45"/>
  <c r="N57" i="45"/>
  <c r="K57" i="45"/>
  <c r="I57" i="45"/>
  <c r="L57" i="45" s="1"/>
  <c r="W56" i="45"/>
  <c r="V56" i="45"/>
  <c r="U56" i="45"/>
  <c r="T56" i="45"/>
  <c r="N56" i="45"/>
  <c r="L56" i="45"/>
  <c r="K56" i="45"/>
  <c r="I56" i="45"/>
  <c r="V55" i="45"/>
  <c r="U55" i="45"/>
  <c r="T55" i="45"/>
  <c r="K55" i="45"/>
  <c r="I55" i="45"/>
  <c r="L55" i="45" s="1"/>
  <c r="V54" i="45"/>
  <c r="K54" i="45"/>
  <c r="I54" i="45"/>
  <c r="L54" i="45" s="1"/>
  <c r="N54" i="45" s="1"/>
  <c r="V53" i="45"/>
  <c r="V59" i="45" s="1"/>
  <c r="U53" i="45"/>
  <c r="T53" i="45"/>
  <c r="N53" i="45"/>
  <c r="L53" i="45"/>
  <c r="K53" i="45"/>
  <c r="I53" i="45"/>
  <c r="V52" i="45"/>
  <c r="K52" i="45"/>
  <c r="U52" i="45" s="1"/>
  <c r="I52" i="45"/>
  <c r="L52" i="45" s="1"/>
  <c r="S50" i="45"/>
  <c r="Q50" i="45"/>
  <c r="O50" i="45"/>
  <c r="V49" i="45"/>
  <c r="U49" i="45"/>
  <c r="T49" i="45"/>
  <c r="N49" i="45"/>
  <c r="W49" i="45" s="1"/>
  <c r="K49" i="45"/>
  <c r="I49" i="45"/>
  <c r="L49" i="45" s="1"/>
  <c r="V48" i="45"/>
  <c r="K48" i="45"/>
  <c r="T48" i="45" s="1"/>
  <c r="I48" i="45"/>
  <c r="L48" i="45" s="1"/>
  <c r="V47" i="45"/>
  <c r="T47" i="45"/>
  <c r="K47" i="45"/>
  <c r="U47" i="45" s="1"/>
  <c r="I47" i="45"/>
  <c r="L47" i="45" s="1"/>
  <c r="W46" i="45"/>
  <c r="V46" i="45"/>
  <c r="U46" i="45"/>
  <c r="T46" i="45"/>
  <c r="N46" i="45"/>
  <c r="K46" i="45"/>
  <c r="I46" i="45"/>
  <c r="L46" i="45" s="1"/>
  <c r="V45" i="45"/>
  <c r="L45" i="45"/>
  <c r="K45" i="45"/>
  <c r="U45" i="45" s="1"/>
  <c r="I45" i="45"/>
  <c r="V44" i="45"/>
  <c r="T44" i="45"/>
  <c r="K44" i="45"/>
  <c r="U44" i="45" s="1"/>
  <c r="I44" i="45"/>
  <c r="L44" i="45" s="1"/>
  <c r="V43" i="45"/>
  <c r="U43" i="45"/>
  <c r="T43" i="45"/>
  <c r="N43" i="45"/>
  <c r="K43" i="45"/>
  <c r="I43" i="45"/>
  <c r="L43" i="45" s="1"/>
  <c r="S41" i="45"/>
  <c r="Q41" i="45"/>
  <c r="O41" i="45"/>
  <c r="V40" i="45"/>
  <c r="U40" i="45"/>
  <c r="K40" i="45"/>
  <c r="T40" i="45" s="1"/>
  <c r="I40" i="45"/>
  <c r="L40" i="45" s="1"/>
  <c r="V39" i="45"/>
  <c r="U39" i="45"/>
  <c r="T39" i="45"/>
  <c r="W39" i="45" s="1"/>
  <c r="L39" i="45"/>
  <c r="N39" i="45" s="1"/>
  <c r="K39" i="45"/>
  <c r="I39" i="45"/>
  <c r="V38" i="45"/>
  <c r="K38" i="45"/>
  <c r="I38" i="45"/>
  <c r="L38" i="45" s="1"/>
  <c r="V37" i="45"/>
  <c r="U37" i="45"/>
  <c r="L37" i="45"/>
  <c r="K37" i="45"/>
  <c r="T37" i="45" s="1"/>
  <c r="I37" i="45"/>
  <c r="V36" i="45"/>
  <c r="L36" i="45"/>
  <c r="N36" i="45" s="1"/>
  <c r="K36" i="45"/>
  <c r="U36" i="45" s="1"/>
  <c r="I36" i="45"/>
  <c r="V35" i="45"/>
  <c r="U35" i="45"/>
  <c r="T35" i="45"/>
  <c r="W35" i="45" s="1"/>
  <c r="K35" i="45"/>
  <c r="I35" i="45"/>
  <c r="L35" i="45" s="1"/>
  <c r="N35" i="45" s="1"/>
  <c r="V34" i="45"/>
  <c r="L34" i="45"/>
  <c r="K34" i="45"/>
  <c r="T34" i="45" s="1"/>
  <c r="I34" i="45"/>
  <c r="S32" i="45"/>
  <c r="Q32" i="45"/>
  <c r="O32" i="45"/>
  <c r="V31" i="45"/>
  <c r="U31" i="45"/>
  <c r="T31" i="45"/>
  <c r="L31" i="45"/>
  <c r="N31" i="45" s="1"/>
  <c r="W31" i="45" s="1"/>
  <c r="K31" i="45"/>
  <c r="I31" i="45"/>
  <c r="V30" i="45"/>
  <c r="T30" i="45"/>
  <c r="L30" i="45"/>
  <c r="K30" i="45"/>
  <c r="U30" i="45" s="1"/>
  <c r="I30" i="45"/>
  <c r="V29" i="45"/>
  <c r="U29" i="45"/>
  <c r="T29" i="45"/>
  <c r="K29" i="45"/>
  <c r="I29" i="45"/>
  <c r="L29" i="45" s="1"/>
  <c r="N29" i="45" s="1"/>
  <c r="V28" i="45"/>
  <c r="W28" i="45" s="1"/>
  <c r="U28" i="45"/>
  <c r="T28" i="45"/>
  <c r="N28" i="45"/>
  <c r="L28" i="45"/>
  <c r="K28" i="45"/>
  <c r="I28" i="45"/>
  <c r="V27" i="45"/>
  <c r="K27" i="45"/>
  <c r="I27" i="45"/>
  <c r="L27" i="45" s="1"/>
  <c r="V26" i="45"/>
  <c r="V32" i="45" s="1"/>
  <c r="U26" i="45"/>
  <c r="W26" i="45" s="1"/>
  <c r="T26" i="45"/>
  <c r="K26" i="45"/>
  <c r="I26" i="45"/>
  <c r="L26" i="45" s="1"/>
  <c r="N26" i="45" s="1"/>
  <c r="V25" i="45"/>
  <c r="L25" i="45"/>
  <c r="K25" i="45"/>
  <c r="U25" i="45" s="1"/>
  <c r="I25" i="45"/>
  <c r="V23" i="45"/>
  <c r="S23" i="45"/>
  <c r="Q23" i="45"/>
  <c r="O23" i="45"/>
  <c r="V22" i="45"/>
  <c r="K22" i="45"/>
  <c r="I22" i="45"/>
  <c r="L22" i="45" s="1"/>
  <c r="N22" i="45" s="1"/>
  <c r="V21" i="45"/>
  <c r="U21" i="45"/>
  <c r="T21" i="45"/>
  <c r="L21" i="45"/>
  <c r="N21" i="45" s="1"/>
  <c r="W21" i="45" s="1"/>
  <c r="K21" i="45"/>
  <c r="I21" i="45"/>
  <c r="V20" i="45"/>
  <c r="K20" i="45"/>
  <c r="U20" i="45" s="1"/>
  <c r="I20" i="45"/>
  <c r="L20" i="45" s="1"/>
  <c r="N20" i="45" s="1"/>
  <c r="V19" i="45"/>
  <c r="K19" i="45"/>
  <c r="I19" i="45"/>
  <c r="L19" i="45" s="1"/>
  <c r="W18" i="45"/>
  <c r="V18" i="45"/>
  <c r="U18" i="45"/>
  <c r="T18" i="45"/>
  <c r="L18" i="45"/>
  <c r="N18" i="45" s="1"/>
  <c r="K18" i="45"/>
  <c r="I18" i="45"/>
  <c r="V17" i="45"/>
  <c r="L17" i="45"/>
  <c r="N17" i="45" s="1"/>
  <c r="K17" i="45"/>
  <c r="U17" i="45" s="1"/>
  <c r="I17" i="45"/>
  <c r="V16" i="45"/>
  <c r="N16" i="45"/>
  <c r="K16" i="45"/>
  <c r="I16" i="45"/>
  <c r="L16" i="45" s="1"/>
  <c r="B8" i="45"/>
  <c r="B5" i="45"/>
  <c r="S464" i="44"/>
  <c r="Q464" i="44"/>
  <c r="O464" i="44"/>
  <c r="V463" i="44"/>
  <c r="U463" i="44"/>
  <c r="L463" i="44"/>
  <c r="K463" i="44"/>
  <c r="T463" i="44" s="1"/>
  <c r="I463" i="44"/>
  <c r="V462" i="44"/>
  <c r="N462" i="44"/>
  <c r="L462" i="44"/>
  <c r="K462" i="44"/>
  <c r="I462" i="44"/>
  <c r="V461" i="44"/>
  <c r="K461" i="44"/>
  <c r="I461" i="44"/>
  <c r="L461" i="44" s="1"/>
  <c r="N461" i="44" s="1"/>
  <c r="V460" i="44"/>
  <c r="L460" i="44"/>
  <c r="K460" i="44"/>
  <c r="I460" i="44"/>
  <c r="V459" i="44"/>
  <c r="T459" i="44"/>
  <c r="N459" i="44"/>
  <c r="L459" i="44"/>
  <c r="K459" i="44"/>
  <c r="U459" i="44" s="1"/>
  <c r="W459" i="44" s="1"/>
  <c r="I459" i="44"/>
  <c r="V458" i="44"/>
  <c r="U458" i="44"/>
  <c r="K458" i="44"/>
  <c r="T458" i="44" s="1"/>
  <c r="I458" i="44"/>
  <c r="L458" i="44" s="1"/>
  <c r="V457" i="44"/>
  <c r="V464" i="44" s="1"/>
  <c r="U457" i="44"/>
  <c r="L457" i="44"/>
  <c r="N457" i="44" s="1"/>
  <c r="K457" i="44"/>
  <c r="T457" i="44" s="1"/>
  <c r="I457" i="44"/>
  <c r="S455" i="44"/>
  <c r="Q455" i="44"/>
  <c r="O455" i="44"/>
  <c r="W454" i="44"/>
  <c r="V454" i="44"/>
  <c r="T454" i="44"/>
  <c r="K454" i="44"/>
  <c r="U454" i="44" s="1"/>
  <c r="I454" i="44"/>
  <c r="L454" i="44" s="1"/>
  <c r="N454" i="44" s="1"/>
  <c r="V453" i="44"/>
  <c r="W453" i="44" s="1"/>
  <c r="T453" i="44"/>
  <c r="N453" i="44"/>
  <c r="K453" i="44"/>
  <c r="U453" i="44" s="1"/>
  <c r="I453" i="44"/>
  <c r="L453" i="44" s="1"/>
  <c r="V452" i="44"/>
  <c r="U452" i="44"/>
  <c r="T452" i="44"/>
  <c r="K452" i="44"/>
  <c r="I452" i="44"/>
  <c r="L452" i="44" s="1"/>
  <c r="V451" i="44"/>
  <c r="L451" i="44"/>
  <c r="N451" i="44" s="1"/>
  <c r="K451" i="44"/>
  <c r="I451" i="44"/>
  <c r="V450" i="44"/>
  <c r="T450" i="44"/>
  <c r="L450" i="44"/>
  <c r="K450" i="44"/>
  <c r="U450" i="44" s="1"/>
  <c r="I450" i="44"/>
  <c r="V449" i="44"/>
  <c r="U449" i="44"/>
  <c r="T449" i="44"/>
  <c r="N449" i="44"/>
  <c r="K449" i="44"/>
  <c r="I449" i="44"/>
  <c r="L449" i="44" s="1"/>
  <c r="V448" i="44"/>
  <c r="L448" i="44"/>
  <c r="K448" i="44"/>
  <c r="U448" i="44" s="1"/>
  <c r="I448" i="44"/>
  <c r="V446" i="44"/>
  <c r="S446" i="44"/>
  <c r="Q446" i="44"/>
  <c r="O446" i="44"/>
  <c r="V445" i="44"/>
  <c r="U445" i="44"/>
  <c r="T445" i="44"/>
  <c r="N445" i="44"/>
  <c r="K445" i="44"/>
  <c r="I445" i="44"/>
  <c r="L445" i="44" s="1"/>
  <c r="V444" i="44"/>
  <c r="K444" i="44"/>
  <c r="I444" i="44"/>
  <c r="L444" i="44" s="1"/>
  <c r="N444" i="44" s="1"/>
  <c r="V443" i="44"/>
  <c r="U443" i="44"/>
  <c r="N443" i="44"/>
  <c r="L443" i="44"/>
  <c r="K443" i="44"/>
  <c r="T443" i="44" s="1"/>
  <c r="W443" i="44" s="1"/>
  <c r="I443" i="44"/>
  <c r="V442" i="44"/>
  <c r="U442" i="44"/>
  <c r="T442" i="44"/>
  <c r="N442" i="44"/>
  <c r="K442" i="44"/>
  <c r="I442" i="44"/>
  <c r="L442" i="44" s="1"/>
  <c r="V441" i="44"/>
  <c r="U441" i="44"/>
  <c r="L441" i="44"/>
  <c r="N441" i="44" s="1"/>
  <c r="K441" i="44"/>
  <c r="T441" i="44" s="1"/>
  <c r="I441" i="44"/>
  <c r="W440" i="44"/>
  <c r="V440" i="44"/>
  <c r="U440" i="44"/>
  <c r="T440" i="44"/>
  <c r="N440" i="44"/>
  <c r="L440" i="44"/>
  <c r="K440" i="44"/>
  <c r="I440" i="44"/>
  <c r="V439" i="44"/>
  <c r="K439" i="44"/>
  <c r="I439" i="44"/>
  <c r="L439" i="44" s="1"/>
  <c r="V437" i="44"/>
  <c r="S437" i="44"/>
  <c r="Q437" i="44"/>
  <c r="O437" i="44"/>
  <c r="V436" i="44"/>
  <c r="U436" i="44"/>
  <c r="T436" i="44"/>
  <c r="L436" i="44"/>
  <c r="K436" i="44"/>
  <c r="I436" i="44"/>
  <c r="W435" i="44"/>
  <c r="V435" i="44"/>
  <c r="U435" i="44"/>
  <c r="T435" i="44"/>
  <c r="K435" i="44"/>
  <c r="I435" i="44"/>
  <c r="L435" i="44" s="1"/>
  <c r="N435" i="44" s="1"/>
  <c r="V434" i="44"/>
  <c r="K434" i="44"/>
  <c r="I434" i="44"/>
  <c r="L434" i="44" s="1"/>
  <c r="V433" i="44"/>
  <c r="U433" i="44"/>
  <c r="T433" i="44"/>
  <c r="L433" i="44"/>
  <c r="K433" i="44"/>
  <c r="I433" i="44"/>
  <c r="V432" i="44"/>
  <c r="T432" i="44"/>
  <c r="L432" i="44"/>
  <c r="N432" i="44" s="1"/>
  <c r="K432" i="44"/>
  <c r="U432" i="44" s="1"/>
  <c r="W432" i="44" s="1"/>
  <c r="I432" i="44"/>
  <c r="V431" i="44"/>
  <c r="K431" i="44"/>
  <c r="I431" i="44"/>
  <c r="L431" i="44" s="1"/>
  <c r="V430" i="44"/>
  <c r="U430" i="44"/>
  <c r="T430" i="44"/>
  <c r="L430" i="44"/>
  <c r="K430" i="44"/>
  <c r="I430" i="44"/>
  <c r="V428" i="44"/>
  <c r="S428" i="44"/>
  <c r="Q428" i="44"/>
  <c r="O428" i="44"/>
  <c r="V427" i="44"/>
  <c r="N427" i="44"/>
  <c r="L427" i="44"/>
  <c r="K427" i="44"/>
  <c r="I427" i="44"/>
  <c r="V426" i="44"/>
  <c r="U426" i="44"/>
  <c r="N426" i="44"/>
  <c r="K426" i="44"/>
  <c r="T426" i="44" s="1"/>
  <c r="I426" i="44"/>
  <c r="L426" i="44" s="1"/>
  <c r="V425" i="44"/>
  <c r="U425" i="44"/>
  <c r="L425" i="44"/>
  <c r="N425" i="44" s="1"/>
  <c r="K425" i="44"/>
  <c r="T425" i="44" s="1"/>
  <c r="I425" i="44"/>
  <c r="V424" i="44"/>
  <c r="L424" i="44"/>
  <c r="N424" i="44" s="1"/>
  <c r="K424" i="44"/>
  <c r="I424" i="44"/>
  <c r="V423" i="44"/>
  <c r="T423" i="44"/>
  <c r="N423" i="44"/>
  <c r="K423" i="44"/>
  <c r="U423" i="44" s="1"/>
  <c r="I423" i="44"/>
  <c r="L423" i="44" s="1"/>
  <c r="V422" i="44"/>
  <c r="N422" i="44"/>
  <c r="L422" i="44"/>
  <c r="K422" i="44"/>
  <c r="T422" i="44" s="1"/>
  <c r="I422" i="44"/>
  <c r="V421" i="44"/>
  <c r="U421" i="44"/>
  <c r="T421" i="44"/>
  <c r="N421" i="44"/>
  <c r="L421" i="44"/>
  <c r="K421" i="44"/>
  <c r="I421" i="44"/>
  <c r="S419" i="44"/>
  <c r="Q419" i="44"/>
  <c r="O419" i="44"/>
  <c r="V418" i="44"/>
  <c r="T418" i="44"/>
  <c r="L418" i="44"/>
  <c r="K418" i="44"/>
  <c r="U418" i="44" s="1"/>
  <c r="I418" i="44"/>
  <c r="V417" i="44"/>
  <c r="U417" i="44"/>
  <c r="T417" i="44"/>
  <c r="L417" i="44"/>
  <c r="K417" i="44"/>
  <c r="I417" i="44"/>
  <c r="V416" i="44"/>
  <c r="V419" i="44" s="1"/>
  <c r="U416" i="44"/>
  <c r="T416" i="44"/>
  <c r="L416" i="44"/>
  <c r="K416" i="44"/>
  <c r="I416" i="44"/>
  <c r="V415" i="44"/>
  <c r="K415" i="44"/>
  <c r="I415" i="44"/>
  <c r="L415" i="44" s="1"/>
  <c r="N415" i="44" s="1"/>
  <c r="V414" i="44"/>
  <c r="U414" i="44"/>
  <c r="T414" i="44"/>
  <c r="L414" i="44"/>
  <c r="K414" i="44"/>
  <c r="I414" i="44"/>
  <c r="V413" i="44"/>
  <c r="T413" i="44"/>
  <c r="L413" i="44"/>
  <c r="K413" i="44"/>
  <c r="U413" i="44" s="1"/>
  <c r="I413" i="44"/>
  <c r="V412" i="44"/>
  <c r="T412" i="44"/>
  <c r="K412" i="44"/>
  <c r="U412" i="44" s="1"/>
  <c r="I412" i="44"/>
  <c r="L412" i="44" s="1"/>
  <c r="S410" i="44"/>
  <c r="Q410" i="44"/>
  <c r="O410" i="44"/>
  <c r="V409" i="44"/>
  <c r="K409" i="44"/>
  <c r="I409" i="44"/>
  <c r="L409" i="44" s="1"/>
  <c r="W408" i="44"/>
  <c r="V408" i="44"/>
  <c r="U408" i="44"/>
  <c r="N408" i="44"/>
  <c r="L408" i="44"/>
  <c r="K408" i="44"/>
  <c r="T408" i="44" s="1"/>
  <c r="I408" i="44"/>
  <c r="V407" i="44"/>
  <c r="K407" i="44"/>
  <c r="I407" i="44"/>
  <c r="L407" i="44" s="1"/>
  <c r="V406" i="44"/>
  <c r="U406" i="44"/>
  <c r="L406" i="44"/>
  <c r="N406" i="44" s="1"/>
  <c r="K406" i="44"/>
  <c r="T406" i="44" s="1"/>
  <c r="I406" i="44"/>
  <c r="V405" i="44"/>
  <c r="N405" i="44"/>
  <c r="L405" i="44"/>
  <c r="K405" i="44"/>
  <c r="I405" i="44"/>
  <c r="V404" i="44"/>
  <c r="K404" i="44"/>
  <c r="I404" i="44"/>
  <c r="L404" i="44" s="1"/>
  <c r="V403" i="44"/>
  <c r="N403" i="44"/>
  <c r="L403" i="44"/>
  <c r="K403" i="44"/>
  <c r="T403" i="44" s="1"/>
  <c r="I403" i="44"/>
  <c r="S401" i="44"/>
  <c r="Q401" i="44"/>
  <c r="O401" i="44"/>
  <c r="V400" i="44"/>
  <c r="U400" i="44"/>
  <c r="L400" i="44"/>
  <c r="N400" i="44" s="1"/>
  <c r="K400" i="44"/>
  <c r="T400" i="44" s="1"/>
  <c r="I400" i="44"/>
  <c r="V399" i="44"/>
  <c r="T399" i="44"/>
  <c r="K399" i="44"/>
  <c r="U399" i="44" s="1"/>
  <c r="I399" i="44"/>
  <c r="L399" i="44" s="1"/>
  <c r="V398" i="44"/>
  <c r="U398" i="44"/>
  <c r="T398" i="44"/>
  <c r="K398" i="44"/>
  <c r="I398" i="44"/>
  <c r="L398" i="44" s="1"/>
  <c r="V397" i="44"/>
  <c r="U397" i="44"/>
  <c r="L397" i="44"/>
  <c r="K397" i="44"/>
  <c r="T397" i="44" s="1"/>
  <c r="I397" i="44"/>
  <c r="V396" i="44"/>
  <c r="L396" i="44"/>
  <c r="K396" i="44"/>
  <c r="I396" i="44"/>
  <c r="V395" i="44"/>
  <c r="U395" i="44"/>
  <c r="T395" i="44"/>
  <c r="N395" i="44"/>
  <c r="K395" i="44"/>
  <c r="I395" i="44"/>
  <c r="L395" i="44" s="1"/>
  <c r="V394" i="44"/>
  <c r="U394" i="44"/>
  <c r="T394" i="44"/>
  <c r="L394" i="44"/>
  <c r="K394" i="44"/>
  <c r="I394" i="44"/>
  <c r="S392" i="44"/>
  <c r="Q392" i="44"/>
  <c r="O392" i="44"/>
  <c r="V391" i="44"/>
  <c r="U391" i="44"/>
  <c r="W391" i="44" s="1"/>
  <c r="T391" i="44"/>
  <c r="K391" i="44"/>
  <c r="I391" i="44"/>
  <c r="L391" i="44" s="1"/>
  <c r="N391" i="44" s="1"/>
  <c r="V390" i="44"/>
  <c r="K390" i="44"/>
  <c r="I390" i="44"/>
  <c r="L390" i="44" s="1"/>
  <c r="V389" i="44"/>
  <c r="T389" i="44"/>
  <c r="W389" i="44" s="1"/>
  <c r="N389" i="44"/>
  <c r="L389" i="44"/>
  <c r="K389" i="44"/>
  <c r="U389" i="44" s="1"/>
  <c r="I389" i="44"/>
  <c r="V388" i="44"/>
  <c r="N388" i="44"/>
  <c r="K388" i="44"/>
  <c r="I388" i="44"/>
  <c r="L388" i="44" s="1"/>
  <c r="V387" i="44"/>
  <c r="V392" i="44" s="1"/>
  <c r="U387" i="44"/>
  <c r="K387" i="44"/>
  <c r="T387" i="44" s="1"/>
  <c r="I387" i="44"/>
  <c r="L387" i="44" s="1"/>
  <c r="N387" i="44" s="1"/>
  <c r="V386" i="44"/>
  <c r="L386" i="44"/>
  <c r="K386" i="44"/>
  <c r="I386" i="44"/>
  <c r="V385" i="44"/>
  <c r="K385" i="44"/>
  <c r="U385" i="44" s="1"/>
  <c r="I385" i="44"/>
  <c r="L385" i="44" s="1"/>
  <c r="N385" i="44" s="1"/>
  <c r="S383" i="44"/>
  <c r="Q383" i="44"/>
  <c r="O383" i="44"/>
  <c r="V382" i="44"/>
  <c r="U382" i="44"/>
  <c r="T382" i="44"/>
  <c r="K382" i="44"/>
  <c r="I382" i="44"/>
  <c r="L382" i="44" s="1"/>
  <c r="V381" i="44"/>
  <c r="K381" i="44"/>
  <c r="I381" i="44"/>
  <c r="L381" i="44" s="1"/>
  <c r="N381" i="44" s="1"/>
  <c r="W380" i="44"/>
  <c r="V380" i="44"/>
  <c r="T380" i="44"/>
  <c r="L380" i="44"/>
  <c r="N380" i="44" s="1"/>
  <c r="K380" i="44"/>
  <c r="U380" i="44" s="1"/>
  <c r="I380" i="44"/>
  <c r="V379" i="44"/>
  <c r="U379" i="44"/>
  <c r="T379" i="44"/>
  <c r="K379" i="44"/>
  <c r="I379" i="44"/>
  <c r="L379" i="44" s="1"/>
  <c r="W378" i="44"/>
  <c r="V378" i="44"/>
  <c r="U378" i="44"/>
  <c r="T378" i="44"/>
  <c r="K378" i="44"/>
  <c r="I378" i="44"/>
  <c r="L378" i="44" s="1"/>
  <c r="N378" i="44" s="1"/>
  <c r="V377" i="44"/>
  <c r="T377" i="44"/>
  <c r="N377" i="44"/>
  <c r="L377" i="44"/>
  <c r="K377" i="44"/>
  <c r="U377" i="44" s="1"/>
  <c r="I377" i="44"/>
  <c r="V376" i="44"/>
  <c r="V383" i="44" s="1"/>
  <c r="U376" i="44"/>
  <c r="T376" i="44"/>
  <c r="K376" i="44"/>
  <c r="I376" i="44"/>
  <c r="L376" i="44" s="1"/>
  <c r="S374" i="44"/>
  <c r="Q374" i="44"/>
  <c r="O374" i="44"/>
  <c r="V373" i="44"/>
  <c r="U373" i="44"/>
  <c r="T373" i="44"/>
  <c r="N373" i="44"/>
  <c r="L373" i="44"/>
  <c r="K373" i="44"/>
  <c r="I373" i="44"/>
  <c r="V372" i="44"/>
  <c r="U372" i="44"/>
  <c r="T372" i="44"/>
  <c r="K372" i="44"/>
  <c r="I372" i="44"/>
  <c r="L372" i="44" s="1"/>
  <c r="W371" i="44"/>
  <c r="V371" i="44"/>
  <c r="V374" i="44" s="1"/>
  <c r="U371" i="44"/>
  <c r="N371" i="44"/>
  <c r="K371" i="44"/>
  <c r="T371" i="44" s="1"/>
  <c r="I371" i="44"/>
  <c r="L371" i="44" s="1"/>
  <c r="V370" i="44"/>
  <c r="N370" i="44"/>
  <c r="L370" i="44"/>
  <c r="K370" i="44"/>
  <c r="I370" i="44"/>
  <c r="W369" i="44"/>
  <c r="V369" i="44"/>
  <c r="U369" i="44"/>
  <c r="T369" i="44"/>
  <c r="K369" i="44"/>
  <c r="I369" i="44"/>
  <c r="L369" i="44" s="1"/>
  <c r="N369" i="44" s="1"/>
  <c r="V368" i="44"/>
  <c r="U368" i="44"/>
  <c r="N368" i="44"/>
  <c r="L368" i="44"/>
  <c r="K368" i="44"/>
  <c r="T368" i="44" s="1"/>
  <c r="I368" i="44"/>
  <c r="V367" i="44"/>
  <c r="N367" i="44"/>
  <c r="L367" i="44"/>
  <c r="K367" i="44"/>
  <c r="I367" i="44"/>
  <c r="S365" i="44"/>
  <c r="Q365" i="44"/>
  <c r="O365" i="44"/>
  <c r="V364" i="44"/>
  <c r="T364" i="44"/>
  <c r="L364" i="44"/>
  <c r="K364" i="44"/>
  <c r="U364" i="44" s="1"/>
  <c r="I364" i="44"/>
  <c r="V363" i="44"/>
  <c r="U363" i="44"/>
  <c r="T363" i="44"/>
  <c r="K363" i="44"/>
  <c r="I363" i="44"/>
  <c r="L363" i="44" s="1"/>
  <c r="V362" i="44"/>
  <c r="U362" i="44"/>
  <c r="T362" i="44"/>
  <c r="K362" i="44"/>
  <c r="I362" i="44"/>
  <c r="L362" i="44" s="1"/>
  <c r="V361" i="44"/>
  <c r="L361" i="44"/>
  <c r="K361" i="44"/>
  <c r="I361" i="44"/>
  <c r="V360" i="44"/>
  <c r="U360" i="44"/>
  <c r="T360" i="44"/>
  <c r="L360" i="44"/>
  <c r="K360" i="44"/>
  <c r="I360" i="44"/>
  <c r="V359" i="44"/>
  <c r="U359" i="44"/>
  <c r="T359" i="44"/>
  <c r="L359" i="44"/>
  <c r="K359" i="44"/>
  <c r="I359" i="44"/>
  <c r="V358" i="44"/>
  <c r="T358" i="44"/>
  <c r="L358" i="44"/>
  <c r="N358" i="44" s="1"/>
  <c r="K358" i="44"/>
  <c r="U358" i="44" s="1"/>
  <c r="I358" i="44"/>
  <c r="V356" i="44"/>
  <c r="S356" i="44"/>
  <c r="Q356" i="44"/>
  <c r="O356" i="44"/>
  <c r="V355" i="44"/>
  <c r="K355" i="44"/>
  <c r="I355" i="44"/>
  <c r="L355" i="44" s="1"/>
  <c r="V354" i="44"/>
  <c r="T354" i="44"/>
  <c r="N354" i="44"/>
  <c r="W354" i="44" s="1"/>
  <c r="L354" i="44"/>
  <c r="K354" i="44"/>
  <c r="U354" i="44" s="1"/>
  <c r="I354" i="44"/>
  <c r="V353" i="44"/>
  <c r="N353" i="44"/>
  <c r="K353" i="44"/>
  <c r="U353" i="44" s="1"/>
  <c r="I353" i="44"/>
  <c r="L353" i="44" s="1"/>
  <c r="V352" i="44"/>
  <c r="W352" i="44" s="1"/>
  <c r="U352" i="44"/>
  <c r="K352" i="44"/>
  <c r="T352" i="44" s="1"/>
  <c r="I352" i="44"/>
  <c r="L352" i="44" s="1"/>
  <c r="N352" i="44" s="1"/>
  <c r="V351" i="44"/>
  <c r="L351" i="44"/>
  <c r="K351" i="44"/>
  <c r="U351" i="44" s="1"/>
  <c r="I351" i="44"/>
  <c r="V350" i="44"/>
  <c r="T350" i="44"/>
  <c r="N350" i="44"/>
  <c r="K350" i="44"/>
  <c r="U350" i="44" s="1"/>
  <c r="I350" i="44"/>
  <c r="L350" i="44" s="1"/>
  <c r="L356" i="44" s="1"/>
  <c r="V349" i="44"/>
  <c r="U349" i="44"/>
  <c r="T349" i="44"/>
  <c r="L349" i="44"/>
  <c r="N349" i="44" s="1"/>
  <c r="K349" i="44"/>
  <c r="I349" i="44"/>
  <c r="S347" i="44"/>
  <c r="Q347" i="44"/>
  <c r="O347" i="44"/>
  <c r="L347" i="44"/>
  <c r="V346" i="44"/>
  <c r="L346" i="44"/>
  <c r="K346" i="44"/>
  <c r="I346" i="44"/>
  <c r="V345" i="44"/>
  <c r="T345" i="44"/>
  <c r="W345" i="44" s="1"/>
  <c r="N345" i="44"/>
  <c r="K345" i="44"/>
  <c r="U345" i="44" s="1"/>
  <c r="I345" i="44"/>
  <c r="L345" i="44" s="1"/>
  <c r="V344" i="44"/>
  <c r="U344" i="44"/>
  <c r="T344" i="44"/>
  <c r="N344" i="44"/>
  <c r="L344" i="44"/>
  <c r="K344" i="44"/>
  <c r="I344" i="44"/>
  <c r="V343" i="44"/>
  <c r="W343" i="44" s="1"/>
  <c r="U343" i="44"/>
  <c r="T343" i="44"/>
  <c r="K343" i="44"/>
  <c r="I343" i="44"/>
  <c r="L343" i="44" s="1"/>
  <c r="N343" i="44" s="1"/>
  <c r="V342" i="44"/>
  <c r="L342" i="44"/>
  <c r="N342" i="44" s="1"/>
  <c r="K342" i="44"/>
  <c r="U342" i="44" s="1"/>
  <c r="I342" i="44"/>
  <c r="V341" i="44"/>
  <c r="N341" i="44"/>
  <c r="L341" i="44"/>
  <c r="K341" i="44"/>
  <c r="I341" i="44"/>
  <c r="W340" i="44"/>
  <c r="V340" i="44"/>
  <c r="U340" i="44"/>
  <c r="T340" i="44"/>
  <c r="K340" i="44"/>
  <c r="I340" i="44"/>
  <c r="L340" i="44" s="1"/>
  <c r="N340" i="44" s="1"/>
  <c r="S338" i="44"/>
  <c r="Q338" i="44"/>
  <c r="O338" i="44"/>
  <c r="V337" i="44"/>
  <c r="L337" i="44"/>
  <c r="N337" i="44" s="1"/>
  <c r="K337" i="44"/>
  <c r="I337" i="44"/>
  <c r="V336" i="44"/>
  <c r="N336" i="44"/>
  <c r="L336" i="44"/>
  <c r="K336" i="44"/>
  <c r="T336" i="44" s="1"/>
  <c r="I336" i="44"/>
  <c r="V335" i="44"/>
  <c r="U335" i="44"/>
  <c r="T335" i="44"/>
  <c r="N335" i="44"/>
  <c r="L335" i="44"/>
  <c r="K335" i="44"/>
  <c r="I335" i="44"/>
  <c r="V334" i="44"/>
  <c r="K334" i="44"/>
  <c r="I334" i="44"/>
  <c r="L334" i="44" s="1"/>
  <c r="N334" i="44" s="1"/>
  <c r="V333" i="44"/>
  <c r="V338" i="44" s="1"/>
  <c r="U333" i="44"/>
  <c r="L333" i="44"/>
  <c r="K333" i="44"/>
  <c r="T333" i="44" s="1"/>
  <c r="I333" i="44"/>
  <c r="V332" i="44"/>
  <c r="T332" i="44"/>
  <c r="N332" i="44"/>
  <c r="L332" i="44"/>
  <c r="K332" i="44"/>
  <c r="U332" i="44" s="1"/>
  <c r="I332" i="44"/>
  <c r="V331" i="44"/>
  <c r="U331" i="44"/>
  <c r="T331" i="44"/>
  <c r="K331" i="44"/>
  <c r="I331" i="44"/>
  <c r="L331" i="44" s="1"/>
  <c r="S329" i="44"/>
  <c r="Q329" i="44"/>
  <c r="O329" i="44"/>
  <c r="V328" i="44"/>
  <c r="U328" i="44"/>
  <c r="T328" i="44"/>
  <c r="L328" i="44"/>
  <c r="K328" i="44"/>
  <c r="I328" i="44"/>
  <c r="V327" i="44"/>
  <c r="U327" i="44"/>
  <c r="T327" i="44"/>
  <c r="K327" i="44"/>
  <c r="I327" i="44"/>
  <c r="L327" i="44" s="1"/>
  <c r="V326" i="44"/>
  <c r="V329" i="44" s="1"/>
  <c r="K326" i="44"/>
  <c r="U326" i="44" s="1"/>
  <c r="I326" i="44"/>
  <c r="L326" i="44" s="1"/>
  <c r="V325" i="44"/>
  <c r="U325" i="44"/>
  <c r="T325" i="44"/>
  <c r="N325" i="44"/>
  <c r="L325" i="44"/>
  <c r="K325" i="44"/>
  <c r="I325" i="44"/>
  <c r="V324" i="44"/>
  <c r="U324" i="44"/>
  <c r="T324" i="44"/>
  <c r="L324" i="44"/>
  <c r="N324" i="44" s="1"/>
  <c r="W324" i="44" s="1"/>
  <c r="K324" i="44"/>
  <c r="I324" i="44"/>
  <c r="V323" i="44"/>
  <c r="T323" i="44"/>
  <c r="K323" i="44"/>
  <c r="U323" i="44" s="1"/>
  <c r="I323" i="44"/>
  <c r="L323" i="44" s="1"/>
  <c r="V322" i="44"/>
  <c r="U322" i="44"/>
  <c r="T322" i="44"/>
  <c r="L322" i="44"/>
  <c r="K322" i="44"/>
  <c r="I322" i="44"/>
  <c r="S320" i="44"/>
  <c r="Q320" i="44"/>
  <c r="O320" i="44"/>
  <c r="V319" i="44"/>
  <c r="U319" i="44"/>
  <c r="T319" i="44"/>
  <c r="N319" i="44"/>
  <c r="W319" i="44" s="1"/>
  <c r="K319" i="44"/>
  <c r="I319" i="44"/>
  <c r="L319" i="44" s="1"/>
  <c r="V318" i="44"/>
  <c r="K318" i="44"/>
  <c r="I318" i="44"/>
  <c r="L318" i="44" s="1"/>
  <c r="V317" i="44"/>
  <c r="T317" i="44"/>
  <c r="N317" i="44"/>
  <c r="K317" i="44"/>
  <c r="U317" i="44" s="1"/>
  <c r="I317" i="44"/>
  <c r="L317" i="44" s="1"/>
  <c r="V316" i="44"/>
  <c r="U316" i="44"/>
  <c r="T316" i="44"/>
  <c r="K316" i="44"/>
  <c r="I316" i="44"/>
  <c r="L316" i="44" s="1"/>
  <c r="V315" i="44"/>
  <c r="K315" i="44"/>
  <c r="I315" i="44"/>
  <c r="L315" i="44" s="1"/>
  <c r="W314" i="44"/>
  <c r="V314" i="44"/>
  <c r="V320" i="44" s="1"/>
  <c r="U314" i="44"/>
  <c r="L314" i="44"/>
  <c r="N314" i="44" s="1"/>
  <c r="K314" i="44"/>
  <c r="T314" i="44" s="1"/>
  <c r="I314" i="44"/>
  <c r="V313" i="44"/>
  <c r="L313" i="44"/>
  <c r="K313" i="44"/>
  <c r="I313" i="44"/>
  <c r="S311" i="44"/>
  <c r="Q311" i="44"/>
  <c r="O311" i="44"/>
  <c r="V310" i="44"/>
  <c r="T310" i="44"/>
  <c r="N310" i="44"/>
  <c r="W310" i="44" s="1"/>
  <c r="K310" i="44"/>
  <c r="U310" i="44" s="1"/>
  <c r="I310" i="44"/>
  <c r="L310" i="44" s="1"/>
  <c r="V309" i="44"/>
  <c r="T309" i="44"/>
  <c r="L309" i="44"/>
  <c r="K309" i="44"/>
  <c r="U309" i="44" s="1"/>
  <c r="I309" i="44"/>
  <c r="W308" i="44"/>
  <c r="V308" i="44"/>
  <c r="U308" i="44"/>
  <c r="T308" i="44"/>
  <c r="K308" i="44"/>
  <c r="I308" i="44"/>
  <c r="L308" i="44" s="1"/>
  <c r="N308" i="44" s="1"/>
  <c r="V307" i="44"/>
  <c r="U307" i="44"/>
  <c r="T307" i="44"/>
  <c r="L307" i="44"/>
  <c r="K307" i="44"/>
  <c r="I307" i="44"/>
  <c r="V306" i="44"/>
  <c r="N306" i="44"/>
  <c r="L306" i="44"/>
  <c r="K306" i="44"/>
  <c r="I306" i="44"/>
  <c r="V305" i="44"/>
  <c r="U305" i="44"/>
  <c r="T305" i="44"/>
  <c r="K305" i="44"/>
  <c r="I305" i="44"/>
  <c r="L305" i="44" s="1"/>
  <c r="V304" i="44"/>
  <c r="U304" i="44"/>
  <c r="T304" i="44"/>
  <c r="N304" i="44"/>
  <c r="L304" i="44"/>
  <c r="K304" i="44"/>
  <c r="I304" i="44"/>
  <c r="S302" i="44"/>
  <c r="Q302" i="44"/>
  <c r="O302" i="44"/>
  <c r="V301" i="44"/>
  <c r="N301" i="44"/>
  <c r="L301" i="44"/>
  <c r="K301" i="44"/>
  <c r="T301" i="44" s="1"/>
  <c r="I301" i="44"/>
  <c r="V300" i="44"/>
  <c r="L300" i="44"/>
  <c r="K300" i="44"/>
  <c r="T300" i="44" s="1"/>
  <c r="I300" i="44"/>
  <c r="V299" i="44"/>
  <c r="K299" i="44"/>
  <c r="I299" i="44"/>
  <c r="L299" i="44" s="1"/>
  <c r="N299" i="44" s="1"/>
  <c r="V298" i="44"/>
  <c r="L298" i="44"/>
  <c r="K298" i="44"/>
  <c r="T298" i="44" s="1"/>
  <c r="I298" i="44"/>
  <c r="V297" i="44"/>
  <c r="T297" i="44"/>
  <c r="N297" i="44"/>
  <c r="L297" i="44"/>
  <c r="K297" i="44"/>
  <c r="U297" i="44" s="1"/>
  <c r="I297" i="44"/>
  <c r="V296" i="44"/>
  <c r="U296" i="44"/>
  <c r="T296" i="44"/>
  <c r="K296" i="44"/>
  <c r="I296" i="44"/>
  <c r="L296" i="44" s="1"/>
  <c r="L302" i="44" s="1"/>
  <c r="V295" i="44"/>
  <c r="V302" i="44" s="1"/>
  <c r="U295" i="44"/>
  <c r="N295" i="44"/>
  <c r="K295" i="44"/>
  <c r="T295" i="44" s="1"/>
  <c r="I295" i="44"/>
  <c r="L295" i="44" s="1"/>
  <c r="S293" i="44"/>
  <c r="Q293" i="44"/>
  <c r="O293" i="44"/>
  <c r="V292" i="44"/>
  <c r="U292" i="44"/>
  <c r="T292" i="44"/>
  <c r="L292" i="44"/>
  <c r="N292" i="44" s="1"/>
  <c r="W292" i="44" s="1"/>
  <c r="K292" i="44"/>
  <c r="I292" i="44"/>
  <c r="V291" i="44"/>
  <c r="T291" i="44"/>
  <c r="K291" i="44"/>
  <c r="U291" i="44" s="1"/>
  <c r="I291" i="44"/>
  <c r="L291" i="44" s="1"/>
  <c r="W290" i="44"/>
  <c r="V290" i="44"/>
  <c r="U290" i="44"/>
  <c r="T290" i="44"/>
  <c r="L290" i="44"/>
  <c r="N290" i="44" s="1"/>
  <c r="K290" i="44"/>
  <c r="I290" i="44"/>
  <c r="V289" i="44"/>
  <c r="K289" i="44"/>
  <c r="I289" i="44"/>
  <c r="L289" i="44" s="1"/>
  <c r="V288" i="44"/>
  <c r="T288" i="44"/>
  <c r="N288" i="44"/>
  <c r="L288" i="44"/>
  <c r="K288" i="44"/>
  <c r="U288" i="44" s="1"/>
  <c r="I288" i="44"/>
  <c r="V287" i="44"/>
  <c r="U287" i="44"/>
  <c r="T287" i="44"/>
  <c r="K287" i="44"/>
  <c r="I287" i="44"/>
  <c r="L287" i="44" s="1"/>
  <c r="W286" i="44"/>
  <c r="V286" i="44"/>
  <c r="V293" i="44" s="1"/>
  <c r="U286" i="44"/>
  <c r="N286" i="44"/>
  <c r="L286" i="44"/>
  <c r="K286" i="44"/>
  <c r="T286" i="44" s="1"/>
  <c r="I286" i="44"/>
  <c r="S284" i="44"/>
  <c r="Q284" i="44"/>
  <c r="O284" i="44"/>
  <c r="V283" i="44"/>
  <c r="W283" i="44" s="1"/>
  <c r="U283" i="44"/>
  <c r="T283" i="44"/>
  <c r="K283" i="44"/>
  <c r="I283" i="44"/>
  <c r="L283" i="44" s="1"/>
  <c r="N283" i="44" s="1"/>
  <c r="V282" i="44"/>
  <c r="L282" i="44"/>
  <c r="K282" i="44"/>
  <c r="U282" i="44" s="1"/>
  <c r="I282" i="44"/>
  <c r="W281" i="44"/>
  <c r="V281" i="44"/>
  <c r="T281" i="44"/>
  <c r="K281" i="44"/>
  <c r="U281" i="44" s="1"/>
  <c r="I281" i="44"/>
  <c r="L281" i="44" s="1"/>
  <c r="N281" i="44" s="1"/>
  <c r="V280" i="44"/>
  <c r="U280" i="44"/>
  <c r="N280" i="44"/>
  <c r="K280" i="44"/>
  <c r="T280" i="44" s="1"/>
  <c r="I280" i="44"/>
  <c r="L280" i="44" s="1"/>
  <c r="V279" i="44"/>
  <c r="U279" i="44"/>
  <c r="T279" i="44"/>
  <c r="K279" i="44"/>
  <c r="I279" i="44"/>
  <c r="L279" i="44" s="1"/>
  <c r="V278" i="44"/>
  <c r="L278" i="44"/>
  <c r="K278" i="44"/>
  <c r="I278" i="44"/>
  <c r="W277" i="44"/>
  <c r="V277" i="44"/>
  <c r="U277" i="44"/>
  <c r="T277" i="44"/>
  <c r="K277" i="44"/>
  <c r="I277" i="44"/>
  <c r="L277" i="44" s="1"/>
  <c r="N277" i="44" s="1"/>
  <c r="S275" i="44"/>
  <c r="Q275" i="44"/>
  <c r="O275" i="44"/>
  <c r="V274" i="44"/>
  <c r="U274" i="44"/>
  <c r="K274" i="44"/>
  <c r="T274" i="44" s="1"/>
  <c r="I274" i="44"/>
  <c r="L274" i="44" s="1"/>
  <c r="V273" i="44"/>
  <c r="W273" i="44" s="1"/>
  <c r="T273" i="44"/>
  <c r="L273" i="44"/>
  <c r="N273" i="44" s="1"/>
  <c r="K273" i="44"/>
  <c r="U273" i="44" s="1"/>
  <c r="I273" i="44"/>
  <c r="V272" i="44"/>
  <c r="L272" i="44"/>
  <c r="K272" i="44"/>
  <c r="I272" i="44"/>
  <c r="V271" i="44"/>
  <c r="U271" i="44"/>
  <c r="T271" i="44"/>
  <c r="N271" i="44"/>
  <c r="K271" i="44"/>
  <c r="I271" i="44"/>
  <c r="L271" i="44" s="1"/>
  <c r="V270" i="44"/>
  <c r="K270" i="44"/>
  <c r="I270" i="44"/>
  <c r="L270" i="44" s="1"/>
  <c r="V269" i="44"/>
  <c r="K269" i="44"/>
  <c r="I269" i="44"/>
  <c r="L269" i="44" s="1"/>
  <c r="V268" i="44"/>
  <c r="V275" i="44" s="1"/>
  <c r="T268" i="44"/>
  <c r="N268" i="44"/>
  <c r="K268" i="44"/>
  <c r="U268" i="44" s="1"/>
  <c r="I268" i="44"/>
  <c r="L268" i="44" s="1"/>
  <c r="S266" i="44"/>
  <c r="Q266" i="44"/>
  <c r="O266" i="44"/>
  <c r="L266" i="44"/>
  <c r="V265" i="44"/>
  <c r="N265" i="44"/>
  <c r="L265" i="44"/>
  <c r="K265" i="44"/>
  <c r="I265" i="44"/>
  <c r="V264" i="44"/>
  <c r="U264" i="44"/>
  <c r="T264" i="44"/>
  <c r="L264" i="44"/>
  <c r="K264" i="44"/>
  <c r="I264" i="44"/>
  <c r="V263" i="44"/>
  <c r="U263" i="44"/>
  <c r="L263" i="44"/>
  <c r="K263" i="44"/>
  <c r="T263" i="44" s="1"/>
  <c r="I263" i="44"/>
  <c r="V262" i="44"/>
  <c r="L262" i="44"/>
  <c r="K262" i="44"/>
  <c r="T262" i="44" s="1"/>
  <c r="I262" i="44"/>
  <c r="V261" i="44"/>
  <c r="N261" i="44"/>
  <c r="K261" i="44"/>
  <c r="I261" i="44"/>
  <c r="L261" i="44" s="1"/>
  <c r="V260" i="44"/>
  <c r="V266" i="44" s="1"/>
  <c r="L260" i="44"/>
  <c r="K260" i="44"/>
  <c r="I260" i="44"/>
  <c r="V259" i="44"/>
  <c r="N259" i="44"/>
  <c r="L259" i="44"/>
  <c r="K259" i="44"/>
  <c r="I259" i="44"/>
  <c r="S257" i="44"/>
  <c r="Q257" i="44"/>
  <c r="O257" i="44"/>
  <c r="V256" i="44"/>
  <c r="T256" i="44"/>
  <c r="L256" i="44"/>
  <c r="K256" i="44"/>
  <c r="U256" i="44" s="1"/>
  <c r="I256" i="44"/>
  <c r="W255" i="44"/>
  <c r="V255" i="44"/>
  <c r="U255" i="44"/>
  <c r="T255" i="44"/>
  <c r="K255" i="44"/>
  <c r="I255" i="44"/>
  <c r="L255" i="44" s="1"/>
  <c r="N255" i="44" s="1"/>
  <c r="V254" i="44"/>
  <c r="U254" i="44"/>
  <c r="L254" i="44"/>
  <c r="K254" i="44"/>
  <c r="T254" i="44" s="1"/>
  <c r="I254" i="44"/>
  <c r="V253" i="44"/>
  <c r="T253" i="44"/>
  <c r="N253" i="44"/>
  <c r="L253" i="44"/>
  <c r="K253" i="44"/>
  <c r="U253" i="44" s="1"/>
  <c r="I253" i="44"/>
  <c r="V252" i="44"/>
  <c r="U252" i="44"/>
  <c r="T252" i="44"/>
  <c r="N252" i="44"/>
  <c r="K252" i="44"/>
  <c r="I252" i="44"/>
  <c r="L252" i="44" s="1"/>
  <c r="W251" i="44"/>
  <c r="V251" i="44"/>
  <c r="U251" i="44"/>
  <c r="T251" i="44"/>
  <c r="L251" i="44"/>
  <c r="N251" i="44" s="1"/>
  <c r="K251" i="44"/>
  <c r="I251" i="44"/>
  <c r="V250" i="44"/>
  <c r="N250" i="44"/>
  <c r="L250" i="44"/>
  <c r="K250" i="44"/>
  <c r="I250" i="44"/>
  <c r="S248" i="44"/>
  <c r="Q248" i="44"/>
  <c r="O248" i="44"/>
  <c r="V247" i="44"/>
  <c r="U247" i="44"/>
  <c r="T247" i="44"/>
  <c r="L247" i="44"/>
  <c r="N247" i="44" s="1"/>
  <c r="K247" i="44"/>
  <c r="I247" i="44"/>
  <c r="V246" i="44"/>
  <c r="K246" i="44"/>
  <c r="I246" i="44"/>
  <c r="L246" i="44" s="1"/>
  <c r="V245" i="44"/>
  <c r="U245" i="44"/>
  <c r="N245" i="44"/>
  <c r="K245" i="44"/>
  <c r="T245" i="44" s="1"/>
  <c r="I245" i="44"/>
  <c r="L245" i="44" s="1"/>
  <c r="V244" i="44"/>
  <c r="T244" i="44"/>
  <c r="K244" i="44"/>
  <c r="U244" i="44" s="1"/>
  <c r="I244" i="44"/>
  <c r="L244" i="44" s="1"/>
  <c r="V243" i="44"/>
  <c r="N243" i="44"/>
  <c r="L243" i="44"/>
  <c r="K243" i="44"/>
  <c r="I243" i="44"/>
  <c r="V242" i="44"/>
  <c r="T242" i="44"/>
  <c r="K242" i="44"/>
  <c r="U242" i="44" s="1"/>
  <c r="I242" i="44"/>
  <c r="L242" i="44" s="1"/>
  <c r="N242" i="44" s="1"/>
  <c r="V241" i="44"/>
  <c r="U241" i="44"/>
  <c r="T241" i="44"/>
  <c r="L241" i="44"/>
  <c r="K241" i="44"/>
  <c r="I241" i="44"/>
  <c r="S239" i="44"/>
  <c r="Q239" i="44"/>
  <c r="O239" i="44"/>
  <c r="V238" i="44"/>
  <c r="U238" i="44"/>
  <c r="W238" i="44" s="1"/>
  <c r="T238" i="44"/>
  <c r="L238" i="44"/>
  <c r="N238" i="44" s="1"/>
  <c r="K238" i="44"/>
  <c r="I238" i="44"/>
  <c r="W237" i="44"/>
  <c r="V237" i="44"/>
  <c r="U237" i="44"/>
  <c r="N237" i="44"/>
  <c r="K237" i="44"/>
  <c r="T237" i="44" s="1"/>
  <c r="I237" i="44"/>
  <c r="L237" i="44" s="1"/>
  <c r="V236" i="44"/>
  <c r="N236" i="44"/>
  <c r="L236" i="44"/>
  <c r="K236" i="44"/>
  <c r="I236" i="44"/>
  <c r="W235" i="44"/>
  <c r="V235" i="44"/>
  <c r="U235" i="44"/>
  <c r="T235" i="44"/>
  <c r="L235" i="44"/>
  <c r="N235" i="44" s="1"/>
  <c r="K235" i="44"/>
  <c r="I235" i="44"/>
  <c r="V234" i="44"/>
  <c r="K234" i="44"/>
  <c r="I234" i="44"/>
  <c r="L234" i="44" s="1"/>
  <c r="V233" i="44"/>
  <c r="L233" i="44"/>
  <c r="K233" i="44"/>
  <c r="I233" i="44"/>
  <c r="W232" i="44"/>
  <c r="V232" i="44"/>
  <c r="U232" i="44"/>
  <c r="T232" i="44"/>
  <c r="L232" i="44"/>
  <c r="N232" i="44" s="1"/>
  <c r="K232" i="44"/>
  <c r="I232" i="44"/>
  <c r="S230" i="44"/>
  <c r="Q230" i="44"/>
  <c r="O230" i="44"/>
  <c r="V229" i="44"/>
  <c r="K229" i="44"/>
  <c r="I229" i="44"/>
  <c r="L229" i="44" s="1"/>
  <c r="V228" i="44"/>
  <c r="V230" i="44" s="1"/>
  <c r="U228" i="44"/>
  <c r="T228" i="44"/>
  <c r="N228" i="44"/>
  <c r="K228" i="44"/>
  <c r="I228" i="44"/>
  <c r="L228" i="44" s="1"/>
  <c r="V227" i="44"/>
  <c r="L227" i="44"/>
  <c r="K227" i="44"/>
  <c r="I227" i="44"/>
  <c r="W226" i="44"/>
  <c r="V226" i="44"/>
  <c r="T226" i="44"/>
  <c r="K226" i="44"/>
  <c r="U226" i="44" s="1"/>
  <c r="I226" i="44"/>
  <c r="L226" i="44" s="1"/>
  <c r="N226" i="44" s="1"/>
  <c r="V225" i="44"/>
  <c r="U225" i="44"/>
  <c r="T225" i="44"/>
  <c r="K225" i="44"/>
  <c r="I225" i="44"/>
  <c r="L225" i="44" s="1"/>
  <c r="V224" i="44"/>
  <c r="L224" i="44"/>
  <c r="N224" i="44" s="1"/>
  <c r="K224" i="44"/>
  <c r="I224" i="44"/>
  <c r="V223" i="44"/>
  <c r="L223" i="44"/>
  <c r="K223" i="44"/>
  <c r="I223" i="44"/>
  <c r="S221" i="44"/>
  <c r="Q221" i="44"/>
  <c r="O221" i="44"/>
  <c r="V220" i="44"/>
  <c r="U220" i="44"/>
  <c r="N220" i="44"/>
  <c r="W220" i="44" s="1"/>
  <c r="L220" i="44"/>
  <c r="K220" i="44"/>
  <c r="T220" i="44" s="1"/>
  <c r="I220" i="44"/>
  <c r="V219" i="44"/>
  <c r="U219" i="44"/>
  <c r="T219" i="44"/>
  <c r="N219" i="44"/>
  <c r="L219" i="44"/>
  <c r="K219" i="44"/>
  <c r="I219" i="44"/>
  <c r="V218" i="44"/>
  <c r="W218" i="44" s="1"/>
  <c r="T218" i="44"/>
  <c r="K218" i="44"/>
  <c r="U218" i="44" s="1"/>
  <c r="I218" i="44"/>
  <c r="L218" i="44" s="1"/>
  <c r="N218" i="44" s="1"/>
  <c r="V217" i="44"/>
  <c r="U217" i="44"/>
  <c r="T217" i="44"/>
  <c r="K217" i="44"/>
  <c r="I217" i="44"/>
  <c r="L217" i="44" s="1"/>
  <c r="V216" i="44"/>
  <c r="L216" i="44"/>
  <c r="K216" i="44"/>
  <c r="I216" i="44"/>
  <c r="V215" i="44"/>
  <c r="K215" i="44"/>
  <c r="U215" i="44" s="1"/>
  <c r="I215" i="44"/>
  <c r="L215" i="44" s="1"/>
  <c r="N215" i="44" s="1"/>
  <c r="V214" i="44"/>
  <c r="U214" i="44"/>
  <c r="T214" i="44"/>
  <c r="K214" i="44"/>
  <c r="I214" i="44"/>
  <c r="L214" i="44" s="1"/>
  <c r="S212" i="44"/>
  <c r="Q212" i="44"/>
  <c r="O212" i="44"/>
  <c r="V211" i="44"/>
  <c r="L211" i="44"/>
  <c r="K211" i="44"/>
  <c r="I211" i="44"/>
  <c r="V210" i="44"/>
  <c r="N210" i="44"/>
  <c r="K210" i="44"/>
  <c r="U210" i="44" s="1"/>
  <c r="I210" i="44"/>
  <c r="L210" i="44" s="1"/>
  <c r="V209" i="44"/>
  <c r="U209" i="44"/>
  <c r="T209" i="44"/>
  <c r="K209" i="44"/>
  <c r="I209" i="44"/>
  <c r="L209" i="44" s="1"/>
  <c r="V208" i="44"/>
  <c r="U208" i="44"/>
  <c r="L208" i="44"/>
  <c r="K208" i="44"/>
  <c r="T208" i="44" s="1"/>
  <c r="I208" i="44"/>
  <c r="V207" i="44"/>
  <c r="N207" i="44"/>
  <c r="K207" i="44"/>
  <c r="U207" i="44" s="1"/>
  <c r="I207" i="44"/>
  <c r="L207" i="44" s="1"/>
  <c r="V206" i="44"/>
  <c r="U206" i="44"/>
  <c r="T206" i="44"/>
  <c r="N206" i="44"/>
  <c r="L206" i="44"/>
  <c r="K206" i="44"/>
  <c r="I206" i="44"/>
  <c r="V205" i="44"/>
  <c r="V212" i="44" s="1"/>
  <c r="L205" i="44"/>
  <c r="K205" i="44"/>
  <c r="T205" i="44" s="1"/>
  <c r="I205" i="44"/>
  <c r="S203" i="44"/>
  <c r="Q203" i="44"/>
  <c r="O203" i="44"/>
  <c r="V202" i="44"/>
  <c r="U202" i="44"/>
  <c r="N202" i="44"/>
  <c r="K202" i="44"/>
  <c r="T202" i="44" s="1"/>
  <c r="I202" i="44"/>
  <c r="L202" i="44" s="1"/>
  <c r="V201" i="44"/>
  <c r="N201" i="44"/>
  <c r="L201" i="44"/>
  <c r="K201" i="44"/>
  <c r="I201" i="44"/>
  <c r="V200" i="44"/>
  <c r="U200" i="44"/>
  <c r="T200" i="44"/>
  <c r="L200" i="44"/>
  <c r="K200" i="44"/>
  <c r="I200" i="44"/>
  <c r="V199" i="44"/>
  <c r="U199" i="44"/>
  <c r="T199" i="44"/>
  <c r="K199" i="44"/>
  <c r="I199" i="44"/>
  <c r="L199" i="44" s="1"/>
  <c r="V198" i="44"/>
  <c r="L198" i="44"/>
  <c r="K198" i="44"/>
  <c r="I198" i="44"/>
  <c r="W197" i="44"/>
  <c r="V197" i="44"/>
  <c r="U197" i="44"/>
  <c r="T197" i="44"/>
  <c r="L197" i="44"/>
  <c r="N197" i="44" s="1"/>
  <c r="K197" i="44"/>
  <c r="I197" i="44"/>
  <c r="V196" i="44"/>
  <c r="V203" i="44" s="1"/>
  <c r="U196" i="44"/>
  <c r="N196" i="44"/>
  <c r="K196" i="44"/>
  <c r="T196" i="44" s="1"/>
  <c r="W196" i="44" s="1"/>
  <c r="I196" i="44"/>
  <c r="L196" i="44" s="1"/>
  <c r="S194" i="44"/>
  <c r="Q194" i="44"/>
  <c r="O194" i="44"/>
  <c r="V193" i="44"/>
  <c r="U193" i="44"/>
  <c r="T193" i="44"/>
  <c r="K193" i="44"/>
  <c r="I193" i="44"/>
  <c r="L193" i="44" s="1"/>
  <c r="V192" i="44"/>
  <c r="L192" i="44"/>
  <c r="K192" i="44"/>
  <c r="I192" i="44"/>
  <c r="V191" i="44"/>
  <c r="T191" i="44"/>
  <c r="N191" i="44"/>
  <c r="W191" i="44" s="1"/>
  <c r="L191" i="44"/>
  <c r="K191" i="44"/>
  <c r="U191" i="44" s="1"/>
  <c r="I191" i="44"/>
  <c r="V190" i="44"/>
  <c r="U190" i="44"/>
  <c r="T190" i="44"/>
  <c r="K190" i="44"/>
  <c r="I190" i="44"/>
  <c r="L190" i="44" s="1"/>
  <c r="V189" i="44"/>
  <c r="L189" i="44"/>
  <c r="N189" i="44" s="1"/>
  <c r="K189" i="44"/>
  <c r="I189" i="44"/>
  <c r="V188" i="44"/>
  <c r="T188" i="44"/>
  <c r="L188" i="44"/>
  <c r="N188" i="44" s="1"/>
  <c r="K188" i="44"/>
  <c r="U188" i="44" s="1"/>
  <c r="I188" i="44"/>
  <c r="V187" i="44"/>
  <c r="U187" i="44"/>
  <c r="T187" i="44"/>
  <c r="K187" i="44"/>
  <c r="I187" i="44"/>
  <c r="L187" i="44" s="1"/>
  <c r="V185" i="44"/>
  <c r="S185" i="44"/>
  <c r="Q185" i="44"/>
  <c r="O185" i="44"/>
  <c r="V184" i="44"/>
  <c r="U184" i="44"/>
  <c r="T184" i="44"/>
  <c r="N184" i="44"/>
  <c r="W184" i="44" s="1"/>
  <c r="L184" i="44"/>
  <c r="K184" i="44"/>
  <c r="I184" i="44"/>
  <c r="V183" i="44"/>
  <c r="U183" i="44"/>
  <c r="T183" i="44"/>
  <c r="N183" i="44"/>
  <c r="K183" i="44"/>
  <c r="I183" i="44"/>
  <c r="L183" i="44" s="1"/>
  <c r="V182" i="44"/>
  <c r="K182" i="44"/>
  <c r="I182" i="44"/>
  <c r="L182" i="44" s="1"/>
  <c r="N182" i="44" s="1"/>
  <c r="V181" i="44"/>
  <c r="U181" i="44"/>
  <c r="T181" i="44"/>
  <c r="L181" i="44"/>
  <c r="N181" i="44" s="1"/>
  <c r="K181" i="44"/>
  <c r="I181" i="44"/>
  <c r="V180" i="44"/>
  <c r="K180" i="44"/>
  <c r="I180" i="44"/>
  <c r="L180" i="44" s="1"/>
  <c r="W179" i="44"/>
  <c r="V179" i="44"/>
  <c r="U179" i="44"/>
  <c r="T179" i="44"/>
  <c r="K179" i="44"/>
  <c r="I179" i="44"/>
  <c r="L179" i="44" s="1"/>
  <c r="N179" i="44" s="1"/>
  <c r="V178" i="44"/>
  <c r="L178" i="44"/>
  <c r="K178" i="44"/>
  <c r="I178" i="44"/>
  <c r="S176" i="44"/>
  <c r="Q176" i="44"/>
  <c r="O176" i="44"/>
  <c r="V175" i="44"/>
  <c r="K175" i="44"/>
  <c r="I175" i="44"/>
  <c r="L175" i="44" s="1"/>
  <c r="V174" i="44"/>
  <c r="U174" i="44"/>
  <c r="T174" i="44"/>
  <c r="N174" i="44"/>
  <c r="L174" i="44"/>
  <c r="K174" i="44"/>
  <c r="I174" i="44"/>
  <c r="V173" i="44"/>
  <c r="K173" i="44"/>
  <c r="I173" i="44"/>
  <c r="L173" i="44" s="1"/>
  <c r="V172" i="44"/>
  <c r="U172" i="44"/>
  <c r="T172" i="44"/>
  <c r="W172" i="44" s="1"/>
  <c r="N172" i="44"/>
  <c r="L172" i="44"/>
  <c r="K172" i="44"/>
  <c r="I172" i="44"/>
  <c r="V171" i="44"/>
  <c r="L171" i="44"/>
  <c r="K171" i="44"/>
  <c r="U171" i="44" s="1"/>
  <c r="I171" i="44"/>
  <c r="V170" i="44"/>
  <c r="K170" i="44"/>
  <c r="I170" i="44"/>
  <c r="L170" i="44" s="1"/>
  <c r="N170" i="44" s="1"/>
  <c r="V169" i="44"/>
  <c r="U169" i="44"/>
  <c r="T169" i="44"/>
  <c r="L169" i="44"/>
  <c r="K169" i="44"/>
  <c r="I169" i="44"/>
  <c r="S167" i="44"/>
  <c r="Q167" i="44"/>
  <c r="O167" i="44"/>
  <c r="V166" i="44"/>
  <c r="U166" i="44"/>
  <c r="K166" i="44"/>
  <c r="T166" i="44" s="1"/>
  <c r="I166" i="44"/>
  <c r="L166" i="44" s="1"/>
  <c r="V165" i="44"/>
  <c r="N165" i="44"/>
  <c r="L165" i="44"/>
  <c r="K165" i="44"/>
  <c r="U165" i="44" s="1"/>
  <c r="I165" i="44"/>
  <c r="V164" i="44"/>
  <c r="K164" i="44"/>
  <c r="U164" i="44" s="1"/>
  <c r="I164" i="44"/>
  <c r="L164" i="44" s="1"/>
  <c r="V163" i="44"/>
  <c r="U163" i="44"/>
  <c r="W163" i="44" s="1"/>
  <c r="N163" i="44"/>
  <c r="L163" i="44"/>
  <c r="K163" i="44"/>
  <c r="T163" i="44" s="1"/>
  <c r="I163" i="44"/>
  <c r="V162" i="44"/>
  <c r="U162" i="44"/>
  <c r="T162" i="44"/>
  <c r="N162" i="44"/>
  <c r="W162" i="44" s="1"/>
  <c r="L162" i="44"/>
  <c r="K162" i="44"/>
  <c r="I162" i="44"/>
  <c r="V161" i="44"/>
  <c r="K161" i="44"/>
  <c r="I161" i="44"/>
  <c r="L161" i="44" s="1"/>
  <c r="V160" i="44"/>
  <c r="U160" i="44"/>
  <c r="N160" i="44"/>
  <c r="W160" i="44" s="1"/>
  <c r="L160" i="44"/>
  <c r="K160" i="44"/>
  <c r="T160" i="44" s="1"/>
  <c r="I160" i="44"/>
  <c r="S158" i="44"/>
  <c r="Q158" i="44"/>
  <c r="O158" i="44"/>
  <c r="V157" i="44"/>
  <c r="K157" i="44"/>
  <c r="I157" i="44"/>
  <c r="L157" i="44" s="1"/>
  <c r="N157" i="44" s="1"/>
  <c r="V156" i="44"/>
  <c r="T156" i="44"/>
  <c r="L156" i="44"/>
  <c r="K156" i="44"/>
  <c r="U156" i="44" s="1"/>
  <c r="I156" i="44"/>
  <c r="V155" i="44"/>
  <c r="U155" i="44"/>
  <c r="T155" i="44"/>
  <c r="K155" i="44"/>
  <c r="I155" i="44"/>
  <c r="L155" i="44" s="1"/>
  <c r="V154" i="44"/>
  <c r="K154" i="44"/>
  <c r="I154" i="44"/>
  <c r="L154" i="44" s="1"/>
  <c r="V153" i="44"/>
  <c r="W153" i="44" s="1"/>
  <c r="T153" i="44"/>
  <c r="L153" i="44"/>
  <c r="N153" i="44" s="1"/>
  <c r="K153" i="44"/>
  <c r="U153" i="44" s="1"/>
  <c r="I153" i="44"/>
  <c r="V152" i="44"/>
  <c r="U152" i="44"/>
  <c r="T152" i="44"/>
  <c r="K152" i="44"/>
  <c r="I152" i="44"/>
  <c r="L152" i="44" s="1"/>
  <c r="W151" i="44"/>
  <c r="V151" i="44"/>
  <c r="U151" i="44"/>
  <c r="T151" i="44"/>
  <c r="K151" i="44"/>
  <c r="I151" i="44"/>
  <c r="L151" i="44" s="1"/>
  <c r="N151" i="44" s="1"/>
  <c r="V149" i="44"/>
  <c r="S149" i="44"/>
  <c r="Q149" i="44"/>
  <c r="O149" i="44"/>
  <c r="V148" i="44"/>
  <c r="T148" i="44"/>
  <c r="K148" i="44"/>
  <c r="U148" i="44" s="1"/>
  <c r="I148" i="44"/>
  <c r="L148" i="44" s="1"/>
  <c r="V147" i="44"/>
  <c r="U147" i="44"/>
  <c r="T147" i="44"/>
  <c r="W147" i="44" s="1"/>
  <c r="N147" i="44"/>
  <c r="L147" i="44"/>
  <c r="K147" i="44"/>
  <c r="I147" i="44"/>
  <c r="V146" i="44"/>
  <c r="L146" i="44"/>
  <c r="K146" i="44"/>
  <c r="I146" i="44"/>
  <c r="V145" i="44"/>
  <c r="N145" i="44"/>
  <c r="K145" i="44"/>
  <c r="I145" i="44"/>
  <c r="L145" i="44" s="1"/>
  <c r="V144" i="44"/>
  <c r="U144" i="44"/>
  <c r="T144" i="44"/>
  <c r="N144" i="44"/>
  <c r="W144" i="44" s="1"/>
  <c r="L144" i="44"/>
  <c r="K144" i="44"/>
  <c r="I144" i="44"/>
  <c r="V143" i="44"/>
  <c r="U143" i="44"/>
  <c r="T143" i="44"/>
  <c r="L143" i="44"/>
  <c r="K143" i="44"/>
  <c r="I143" i="44"/>
  <c r="V142" i="44"/>
  <c r="K142" i="44"/>
  <c r="I142" i="44"/>
  <c r="L142" i="44" s="1"/>
  <c r="S140" i="44"/>
  <c r="Q140" i="44"/>
  <c r="O140" i="44"/>
  <c r="V139" i="44"/>
  <c r="L139" i="44"/>
  <c r="N139" i="44" s="1"/>
  <c r="K139" i="44"/>
  <c r="U139" i="44" s="1"/>
  <c r="I139" i="44"/>
  <c r="V138" i="44"/>
  <c r="W138" i="44" s="1"/>
  <c r="U138" i="44"/>
  <c r="T138" i="44"/>
  <c r="K138" i="44"/>
  <c r="I138" i="44"/>
  <c r="L138" i="44" s="1"/>
  <c r="N138" i="44" s="1"/>
  <c r="V137" i="44"/>
  <c r="U137" i="44"/>
  <c r="T137" i="44"/>
  <c r="L137" i="44"/>
  <c r="K137" i="44"/>
  <c r="I137" i="44"/>
  <c r="V136" i="44"/>
  <c r="K136" i="44"/>
  <c r="I136" i="44"/>
  <c r="L136" i="44" s="1"/>
  <c r="V135" i="44"/>
  <c r="V140" i="44" s="1"/>
  <c r="U135" i="44"/>
  <c r="T135" i="44"/>
  <c r="W135" i="44" s="1"/>
  <c r="L135" i="44"/>
  <c r="N135" i="44" s="1"/>
  <c r="K135" i="44"/>
  <c r="I135" i="44"/>
  <c r="V134" i="44"/>
  <c r="K134" i="44"/>
  <c r="I134" i="44"/>
  <c r="L134" i="44" s="1"/>
  <c r="V133" i="44"/>
  <c r="K133" i="44"/>
  <c r="I133" i="44"/>
  <c r="L133" i="44" s="1"/>
  <c r="S131" i="44"/>
  <c r="Q131" i="44"/>
  <c r="O131" i="44"/>
  <c r="V130" i="44"/>
  <c r="T130" i="44"/>
  <c r="N130" i="44"/>
  <c r="L130" i="44"/>
  <c r="K130" i="44"/>
  <c r="U130" i="44" s="1"/>
  <c r="I130" i="44"/>
  <c r="V129" i="44"/>
  <c r="K129" i="44"/>
  <c r="I129" i="44"/>
  <c r="L129" i="44" s="1"/>
  <c r="V128" i="44"/>
  <c r="U128" i="44"/>
  <c r="L128" i="44"/>
  <c r="N128" i="44" s="1"/>
  <c r="W128" i="44" s="1"/>
  <c r="K128" i="44"/>
  <c r="T128" i="44" s="1"/>
  <c r="I128" i="44"/>
  <c r="V127" i="44"/>
  <c r="L127" i="44"/>
  <c r="K127" i="44"/>
  <c r="I127" i="44"/>
  <c r="V126" i="44"/>
  <c r="V131" i="44" s="1"/>
  <c r="K126" i="44"/>
  <c r="I126" i="44"/>
  <c r="L126" i="44" s="1"/>
  <c r="N126" i="44" s="1"/>
  <c r="V125" i="44"/>
  <c r="N125" i="44"/>
  <c r="L125" i="44"/>
  <c r="K125" i="44"/>
  <c r="T125" i="44" s="1"/>
  <c r="I125" i="44"/>
  <c r="V124" i="44"/>
  <c r="L124" i="44"/>
  <c r="K124" i="44"/>
  <c r="U124" i="44" s="1"/>
  <c r="I124" i="44"/>
  <c r="S122" i="44"/>
  <c r="Q122" i="44"/>
  <c r="O122" i="44"/>
  <c r="V121" i="44"/>
  <c r="T121" i="44"/>
  <c r="N121" i="44"/>
  <c r="W121" i="44" s="1"/>
  <c r="L121" i="44"/>
  <c r="K121" i="44"/>
  <c r="U121" i="44" s="1"/>
  <c r="I121" i="44"/>
  <c r="V120" i="44"/>
  <c r="U120" i="44"/>
  <c r="T120" i="44"/>
  <c r="K120" i="44"/>
  <c r="I120" i="44"/>
  <c r="L120" i="44" s="1"/>
  <c r="V119" i="44"/>
  <c r="W119" i="44" s="1"/>
  <c r="U119" i="44"/>
  <c r="T119" i="44"/>
  <c r="K119" i="44"/>
  <c r="I119" i="44"/>
  <c r="L119" i="44" s="1"/>
  <c r="N119" i="44" s="1"/>
  <c r="V118" i="44"/>
  <c r="T118" i="44"/>
  <c r="K118" i="44"/>
  <c r="U118" i="44" s="1"/>
  <c r="I118" i="44"/>
  <c r="L118" i="44" s="1"/>
  <c r="V117" i="44"/>
  <c r="U117" i="44"/>
  <c r="T117" i="44"/>
  <c r="K117" i="44"/>
  <c r="I117" i="44"/>
  <c r="L117" i="44" s="1"/>
  <c r="V116" i="44"/>
  <c r="U116" i="44"/>
  <c r="T116" i="44"/>
  <c r="W116" i="44" s="1"/>
  <c r="N116" i="44"/>
  <c r="L116" i="44"/>
  <c r="K116" i="44"/>
  <c r="I116" i="44"/>
  <c r="V115" i="44"/>
  <c r="L115" i="44"/>
  <c r="K115" i="44"/>
  <c r="I115" i="44"/>
  <c r="S113" i="44"/>
  <c r="Q113" i="44"/>
  <c r="O113" i="44"/>
  <c r="V112" i="44"/>
  <c r="U112" i="44"/>
  <c r="T112" i="44"/>
  <c r="W112" i="44" s="1"/>
  <c r="N112" i="44"/>
  <c r="L112" i="44"/>
  <c r="K112" i="44"/>
  <c r="I112" i="44"/>
  <c r="V111" i="44"/>
  <c r="K111" i="44"/>
  <c r="I111" i="44"/>
  <c r="L111" i="44" s="1"/>
  <c r="N111" i="44" s="1"/>
  <c r="V110" i="44"/>
  <c r="K110" i="44"/>
  <c r="I110" i="44"/>
  <c r="L110" i="44" s="1"/>
  <c r="W109" i="44"/>
  <c r="V109" i="44"/>
  <c r="U109" i="44"/>
  <c r="T109" i="44"/>
  <c r="N109" i="44"/>
  <c r="L109" i="44"/>
  <c r="K109" i="44"/>
  <c r="I109" i="44"/>
  <c r="V108" i="44"/>
  <c r="U108" i="44"/>
  <c r="T108" i="44"/>
  <c r="L108" i="44"/>
  <c r="K108" i="44"/>
  <c r="I108" i="44"/>
  <c r="V107" i="44"/>
  <c r="K107" i="44"/>
  <c r="I107" i="44"/>
  <c r="L107" i="44" s="1"/>
  <c r="V106" i="44"/>
  <c r="V113" i="44" s="1"/>
  <c r="U106" i="44"/>
  <c r="T106" i="44"/>
  <c r="L106" i="44"/>
  <c r="N106" i="44" s="1"/>
  <c r="K106" i="44"/>
  <c r="I106" i="44"/>
  <c r="S104" i="44"/>
  <c r="Q104" i="44"/>
  <c r="O104" i="44"/>
  <c r="W103" i="44"/>
  <c r="V103" i="44"/>
  <c r="U103" i="44"/>
  <c r="T103" i="44"/>
  <c r="K103" i="44"/>
  <c r="I103" i="44"/>
  <c r="L103" i="44" s="1"/>
  <c r="N103" i="44" s="1"/>
  <c r="V102" i="44"/>
  <c r="T102" i="44"/>
  <c r="N102" i="44"/>
  <c r="L102" i="44"/>
  <c r="K102" i="44"/>
  <c r="U102" i="44" s="1"/>
  <c r="I102" i="44"/>
  <c r="V101" i="44"/>
  <c r="K101" i="44"/>
  <c r="I101" i="44"/>
  <c r="L101" i="44" s="1"/>
  <c r="N101" i="44" s="1"/>
  <c r="V100" i="44"/>
  <c r="U100" i="44"/>
  <c r="T100" i="44"/>
  <c r="W100" i="44" s="1"/>
  <c r="L100" i="44"/>
  <c r="N100" i="44" s="1"/>
  <c r="K100" i="44"/>
  <c r="I100" i="44"/>
  <c r="V99" i="44"/>
  <c r="U99" i="44"/>
  <c r="T99" i="44"/>
  <c r="K99" i="44"/>
  <c r="I99" i="44"/>
  <c r="L99" i="44" s="1"/>
  <c r="V98" i="44"/>
  <c r="K98" i="44"/>
  <c r="I98" i="44"/>
  <c r="L98" i="44" s="1"/>
  <c r="L104" i="44" s="1"/>
  <c r="V97" i="44"/>
  <c r="V104" i="44" s="1"/>
  <c r="U97" i="44"/>
  <c r="T97" i="44"/>
  <c r="L97" i="44"/>
  <c r="N97" i="44" s="1"/>
  <c r="K97" i="44"/>
  <c r="I97" i="44"/>
  <c r="S95" i="44"/>
  <c r="Q95" i="44"/>
  <c r="O95" i="44"/>
  <c r="V94" i="44"/>
  <c r="U94" i="44"/>
  <c r="W94" i="44" s="1"/>
  <c r="T94" i="44"/>
  <c r="K94" i="44"/>
  <c r="I94" i="44"/>
  <c r="L94" i="44" s="1"/>
  <c r="N94" i="44" s="1"/>
  <c r="V93" i="44"/>
  <c r="K93" i="44"/>
  <c r="I93" i="44"/>
  <c r="L93" i="44" s="1"/>
  <c r="V92" i="44"/>
  <c r="L92" i="44"/>
  <c r="K92" i="44"/>
  <c r="I92" i="44"/>
  <c r="V91" i="44"/>
  <c r="U91" i="44"/>
  <c r="T91" i="44"/>
  <c r="W91" i="44" s="1"/>
  <c r="N91" i="44"/>
  <c r="L91" i="44"/>
  <c r="K91" i="44"/>
  <c r="I91" i="44"/>
  <c r="V90" i="44"/>
  <c r="U90" i="44"/>
  <c r="K90" i="44"/>
  <c r="T90" i="44" s="1"/>
  <c r="I90" i="44"/>
  <c r="L90" i="44" s="1"/>
  <c r="N90" i="44" s="1"/>
  <c r="V89" i="44"/>
  <c r="L89" i="44"/>
  <c r="N89" i="44" s="1"/>
  <c r="K89" i="44"/>
  <c r="I89" i="44"/>
  <c r="V88" i="44"/>
  <c r="U88" i="44"/>
  <c r="T88" i="44"/>
  <c r="N88" i="44"/>
  <c r="L88" i="44"/>
  <c r="K88" i="44"/>
  <c r="I88" i="44"/>
  <c r="S86" i="44"/>
  <c r="Q86" i="44"/>
  <c r="O86" i="44"/>
  <c r="V85" i="44"/>
  <c r="U85" i="44"/>
  <c r="T85" i="44"/>
  <c r="L85" i="44"/>
  <c r="K85" i="44"/>
  <c r="I85" i="44"/>
  <c r="V84" i="44"/>
  <c r="W84" i="44" s="1"/>
  <c r="U84" i="44"/>
  <c r="T84" i="44"/>
  <c r="N84" i="44"/>
  <c r="L84" i="44"/>
  <c r="K84" i="44"/>
  <c r="I84" i="44"/>
  <c r="V83" i="44"/>
  <c r="T83" i="44"/>
  <c r="K83" i="44"/>
  <c r="U83" i="44" s="1"/>
  <c r="I83" i="44"/>
  <c r="L83" i="44" s="1"/>
  <c r="W82" i="44"/>
  <c r="V82" i="44"/>
  <c r="U82" i="44"/>
  <c r="T82" i="44"/>
  <c r="K82" i="44"/>
  <c r="I82" i="44"/>
  <c r="L82" i="44" s="1"/>
  <c r="N82" i="44" s="1"/>
  <c r="V81" i="44"/>
  <c r="U81" i="44"/>
  <c r="T81" i="44"/>
  <c r="L81" i="44"/>
  <c r="K81" i="44"/>
  <c r="I81" i="44"/>
  <c r="V80" i="44"/>
  <c r="K80" i="44"/>
  <c r="U80" i="44" s="1"/>
  <c r="I80" i="44"/>
  <c r="L80" i="44" s="1"/>
  <c r="V79" i="44"/>
  <c r="V86" i="44" s="1"/>
  <c r="U79" i="44"/>
  <c r="U86" i="44" s="1"/>
  <c r="T79" i="44"/>
  <c r="K79" i="44"/>
  <c r="I79" i="44"/>
  <c r="L79" i="44" s="1"/>
  <c r="S77" i="44"/>
  <c r="Q77" i="44"/>
  <c r="O77" i="44"/>
  <c r="V76" i="44"/>
  <c r="U76" i="44"/>
  <c r="T76" i="44"/>
  <c r="L76" i="44"/>
  <c r="K76" i="44"/>
  <c r="I76" i="44"/>
  <c r="V75" i="44"/>
  <c r="U75" i="44"/>
  <c r="T75" i="44"/>
  <c r="K75" i="44"/>
  <c r="I75" i="44"/>
  <c r="L75" i="44" s="1"/>
  <c r="V74" i="44"/>
  <c r="U74" i="44"/>
  <c r="T74" i="44"/>
  <c r="L74" i="44"/>
  <c r="N74" i="44" s="1"/>
  <c r="W74" i="44" s="1"/>
  <c r="K74" i="44"/>
  <c r="I74" i="44"/>
  <c r="V73" i="44"/>
  <c r="L73" i="44"/>
  <c r="K73" i="44"/>
  <c r="U73" i="44" s="1"/>
  <c r="I73" i="44"/>
  <c r="V72" i="44"/>
  <c r="W72" i="44" s="1"/>
  <c r="U72" i="44"/>
  <c r="T72" i="44"/>
  <c r="N72" i="44"/>
  <c r="K72" i="44"/>
  <c r="I72" i="44"/>
  <c r="L72" i="44" s="1"/>
  <c r="V71" i="44"/>
  <c r="U71" i="44"/>
  <c r="L71" i="44"/>
  <c r="N71" i="44" s="1"/>
  <c r="K71" i="44"/>
  <c r="T71" i="44" s="1"/>
  <c r="I71" i="44"/>
  <c r="V70" i="44"/>
  <c r="K70" i="44"/>
  <c r="I70" i="44"/>
  <c r="L70" i="44" s="1"/>
  <c r="S68" i="44"/>
  <c r="Q68" i="44"/>
  <c r="O68" i="44"/>
  <c r="V67" i="44"/>
  <c r="K67" i="44"/>
  <c r="U67" i="44" s="1"/>
  <c r="I67" i="44"/>
  <c r="L67" i="44" s="1"/>
  <c r="V66" i="44"/>
  <c r="N66" i="44"/>
  <c r="L66" i="44"/>
  <c r="K66" i="44"/>
  <c r="I66" i="44"/>
  <c r="V65" i="44"/>
  <c r="U65" i="44"/>
  <c r="T65" i="44"/>
  <c r="L65" i="44"/>
  <c r="K65" i="44"/>
  <c r="I65" i="44"/>
  <c r="V64" i="44"/>
  <c r="U64" i="44"/>
  <c r="T64" i="44"/>
  <c r="K64" i="44"/>
  <c r="I64" i="44"/>
  <c r="L64" i="44" s="1"/>
  <c r="V63" i="44"/>
  <c r="K63" i="44"/>
  <c r="T63" i="44" s="1"/>
  <c r="I63" i="44"/>
  <c r="L63" i="44" s="1"/>
  <c r="V62" i="44"/>
  <c r="V68" i="44" s="1"/>
  <c r="U62" i="44"/>
  <c r="W62" i="44" s="1"/>
  <c r="T62" i="44"/>
  <c r="L62" i="44"/>
  <c r="N62" i="44" s="1"/>
  <c r="K62" i="44"/>
  <c r="I62" i="44"/>
  <c r="V61" i="44"/>
  <c r="K61" i="44"/>
  <c r="U61" i="44" s="1"/>
  <c r="I61" i="44"/>
  <c r="L61" i="44" s="1"/>
  <c r="V59" i="44"/>
  <c r="S59" i="44"/>
  <c r="Q59" i="44"/>
  <c r="O59" i="44"/>
  <c r="V58" i="44"/>
  <c r="K58" i="44"/>
  <c r="T58" i="44" s="1"/>
  <c r="I58" i="44"/>
  <c r="L58" i="44" s="1"/>
  <c r="V57" i="44"/>
  <c r="N57" i="44"/>
  <c r="L57" i="44"/>
  <c r="K57" i="44"/>
  <c r="I57" i="44"/>
  <c r="W56" i="44"/>
  <c r="V56" i="44"/>
  <c r="U56" i="44"/>
  <c r="T56" i="44"/>
  <c r="N56" i="44"/>
  <c r="L56" i="44"/>
  <c r="K56" i="44"/>
  <c r="I56" i="44"/>
  <c r="V55" i="44"/>
  <c r="K55" i="44"/>
  <c r="I55" i="44"/>
  <c r="L55" i="44" s="1"/>
  <c r="V54" i="44"/>
  <c r="L54" i="44"/>
  <c r="N54" i="44" s="1"/>
  <c r="K54" i="44"/>
  <c r="I54" i="44"/>
  <c r="V53" i="44"/>
  <c r="U53" i="44"/>
  <c r="T53" i="44"/>
  <c r="N53" i="44"/>
  <c r="L53" i="44"/>
  <c r="K53" i="44"/>
  <c r="I53" i="44"/>
  <c r="V52" i="44"/>
  <c r="U52" i="44"/>
  <c r="L52" i="44"/>
  <c r="K52" i="44"/>
  <c r="T52" i="44" s="1"/>
  <c r="I52" i="44"/>
  <c r="V50" i="44"/>
  <c r="S50" i="44"/>
  <c r="Q50" i="44"/>
  <c r="O50" i="44"/>
  <c r="V49" i="44"/>
  <c r="L49" i="44"/>
  <c r="N49" i="44" s="1"/>
  <c r="K49" i="44"/>
  <c r="I49" i="44"/>
  <c r="V48" i="44"/>
  <c r="L48" i="44"/>
  <c r="K48" i="44"/>
  <c r="U48" i="44" s="1"/>
  <c r="I48" i="44"/>
  <c r="V47" i="44"/>
  <c r="U47" i="44"/>
  <c r="T47" i="44"/>
  <c r="K47" i="44"/>
  <c r="I47" i="44"/>
  <c r="L47" i="44" s="1"/>
  <c r="V46" i="44"/>
  <c r="U46" i="44"/>
  <c r="T46" i="44"/>
  <c r="N46" i="44"/>
  <c r="W46" i="44" s="1"/>
  <c r="K46" i="44"/>
  <c r="I46" i="44"/>
  <c r="L46" i="44" s="1"/>
  <c r="V45" i="44"/>
  <c r="L45" i="44"/>
  <c r="K45" i="44"/>
  <c r="I45" i="44"/>
  <c r="V44" i="44"/>
  <c r="U44" i="44"/>
  <c r="T44" i="44"/>
  <c r="W44" i="44" s="1"/>
  <c r="N44" i="44"/>
  <c r="L44" i="44"/>
  <c r="K44" i="44"/>
  <c r="I44" i="44"/>
  <c r="V43" i="44"/>
  <c r="U43" i="44"/>
  <c r="K43" i="44"/>
  <c r="T43" i="44" s="1"/>
  <c r="I43" i="44"/>
  <c r="L43" i="44" s="1"/>
  <c r="S41" i="44"/>
  <c r="Q41" i="44"/>
  <c r="O41" i="44"/>
  <c r="V40" i="44"/>
  <c r="U40" i="44"/>
  <c r="T40" i="44"/>
  <c r="N40" i="44"/>
  <c r="W40" i="44" s="1"/>
  <c r="K40" i="44"/>
  <c r="I40" i="44"/>
  <c r="L40" i="44" s="1"/>
  <c r="V39" i="44"/>
  <c r="K39" i="44"/>
  <c r="I39" i="44"/>
  <c r="L39" i="44" s="1"/>
  <c r="V38" i="44"/>
  <c r="L38" i="44"/>
  <c r="N38" i="44" s="1"/>
  <c r="K38" i="44"/>
  <c r="I38" i="44"/>
  <c r="V37" i="44"/>
  <c r="N37" i="44"/>
  <c r="K37" i="44"/>
  <c r="I37" i="44"/>
  <c r="L37" i="44" s="1"/>
  <c r="V36" i="44"/>
  <c r="U36" i="44"/>
  <c r="T36" i="44"/>
  <c r="N36" i="44"/>
  <c r="K36" i="44"/>
  <c r="I36" i="44"/>
  <c r="L36" i="44" s="1"/>
  <c r="V35" i="44"/>
  <c r="U35" i="44"/>
  <c r="K35" i="44"/>
  <c r="T35" i="44" s="1"/>
  <c r="I35" i="44"/>
  <c r="L35" i="44" s="1"/>
  <c r="V34" i="44"/>
  <c r="V41" i="44" s="1"/>
  <c r="U34" i="44"/>
  <c r="T34" i="44"/>
  <c r="K34" i="44"/>
  <c r="I34" i="44"/>
  <c r="L34" i="44" s="1"/>
  <c r="N34" i="44" s="1"/>
  <c r="S32" i="44"/>
  <c r="Q32" i="44"/>
  <c r="O32" i="44"/>
  <c r="V31" i="44"/>
  <c r="U31" i="44"/>
  <c r="T31" i="44"/>
  <c r="K31" i="44"/>
  <c r="I31" i="44"/>
  <c r="L31" i="44" s="1"/>
  <c r="V30" i="44"/>
  <c r="U30" i="44"/>
  <c r="L30" i="44"/>
  <c r="K30" i="44"/>
  <c r="T30" i="44" s="1"/>
  <c r="I30" i="44"/>
  <c r="V29" i="44"/>
  <c r="L29" i="44"/>
  <c r="N29" i="44" s="1"/>
  <c r="K29" i="44"/>
  <c r="I29" i="44"/>
  <c r="V28" i="44"/>
  <c r="U28" i="44"/>
  <c r="T28" i="44"/>
  <c r="L28" i="44"/>
  <c r="K28" i="44"/>
  <c r="I28" i="44"/>
  <c r="V27" i="44"/>
  <c r="U27" i="44"/>
  <c r="T27" i="44"/>
  <c r="K27" i="44"/>
  <c r="I27" i="44"/>
  <c r="L27" i="44" s="1"/>
  <c r="V26" i="44"/>
  <c r="U26" i="44"/>
  <c r="K26" i="44"/>
  <c r="T26" i="44" s="1"/>
  <c r="W26" i="44" s="1"/>
  <c r="I26" i="44"/>
  <c r="L26" i="44" s="1"/>
  <c r="N26" i="44" s="1"/>
  <c r="V25" i="44"/>
  <c r="K25" i="44"/>
  <c r="U25" i="44" s="1"/>
  <c r="I25" i="44"/>
  <c r="L25" i="44" s="1"/>
  <c r="S23" i="44"/>
  <c r="Q23" i="44"/>
  <c r="O23" i="44"/>
  <c r="V22" i="44"/>
  <c r="L22" i="44"/>
  <c r="N22" i="44" s="1"/>
  <c r="K22" i="44"/>
  <c r="I22" i="44"/>
  <c r="V21" i="44"/>
  <c r="U21" i="44"/>
  <c r="T21" i="44"/>
  <c r="L21" i="44"/>
  <c r="N21" i="44" s="1"/>
  <c r="W21" i="44" s="1"/>
  <c r="K21" i="44"/>
  <c r="I21" i="44"/>
  <c r="V20" i="44"/>
  <c r="L20" i="44"/>
  <c r="K20" i="44"/>
  <c r="T20" i="44" s="1"/>
  <c r="I20" i="44"/>
  <c r="V19" i="44"/>
  <c r="W19" i="44" s="1"/>
  <c r="U19" i="44"/>
  <c r="T19" i="44"/>
  <c r="N19" i="44"/>
  <c r="L19" i="44"/>
  <c r="K19" i="44"/>
  <c r="I19" i="44"/>
  <c r="V18" i="44"/>
  <c r="U18" i="44"/>
  <c r="T18" i="44"/>
  <c r="L18" i="44"/>
  <c r="N18" i="44" s="1"/>
  <c r="K18" i="44"/>
  <c r="I18" i="44"/>
  <c r="V17" i="44"/>
  <c r="L17" i="44"/>
  <c r="K17" i="44"/>
  <c r="I17" i="44"/>
  <c r="V16" i="44"/>
  <c r="V23" i="44" s="1"/>
  <c r="U16" i="44"/>
  <c r="T16" i="44"/>
  <c r="L16" i="44"/>
  <c r="K16" i="44"/>
  <c r="I16" i="44"/>
  <c r="B8" i="44"/>
  <c r="B5" i="44"/>
  <c r="S464" i="43"/>
  <c r="Q464" i="43"/>
  <c r="O464" i="43"/>
  <c r="V463" i="43"/>
  <c r="U463" i="43"/>
  <c r="N463" i="43"/>
  <c r="L463" i="43"/>
  <c r="K463" i="43"/>
  <c r="T463" i="43" s="1"/>
  <c r="I463" i="43"/>
  <c r="V462" i="43"/>
  <c r="K462" i="43"/>
  <c r="I462" i="43"/>
  <c r="L462" i="43" s="1"/>
  <c r="V461" i="43"/>
  <c r="U461" i="43"/>
  <c r="T461" i="43"/>
  <c r="K461" i="43"/>
  <c r="I461" i="43"/>
  <c r="L461" i="43" s="1"/>
  <c r="N461" i="43" s="1"/>
  <c r="W461" i="43" s="1"/>
  <c r="V460" i="43"/>
  <c r="L460" i="43"/>
  <c r="K460" i="43"/>
  <c r="U460" i="43" s="1"/>
  <c r="I460" i="43"/>
  <c r="W459" i="43"/>
  <c r="V459" i="43"/>
  <c r="T459" i="43"/>
  <c r="K459" i="43"/>
  <c r="U459" i="43" s="1"/>
  <c r="I459" i="43"/>
  <c r="L459" i="43" s="1"/>
  <c r="N459" i="43" s="1"/>
  <c r="V458" i="43"/>
  <c r="V464" i="43" s="1"/>
  <c r="U458" i="43"/>
  <c r="T458" i="43"/>
  <c r="L458" i="43"/>
  <c r="K458" i="43"/>
  <c r="I458" i="43"/>
  <c r="V457" i="43"/>
  <c r="N457" i="43"/>
  <c r="L457" i="43"/>
  <c r="K457" i="43"/>
  <c r="U457" i="43" s="1"/>
  <c r="I457" i="43"/>
  <c r="V455" i="43"/>
  <c r="S455" i="43"/>
  <c r="Q455" i="43"/>
  <c r="O455" i="43"/>
  <c r="W454" i="43"/>
  <c r="V454" i="43"/>
  <c r="U454" i="43"/>
  <c r="T454" i="43"/>
  <c r="N454" i="43"/>
  <c r="K454" i="43"/>
  <c r="I454" i="43"/>
  <c r="L454" i="43" s="1"/>
  <c r="V453" i="43"/>
  <c r="L453" i="43"/>
  <c r="K453" i="43"/>
  <c r="I453" i="43"/>
  <c r="W452" i="43"/>
  <c r="V452" i="43"/>
  <c r="U452" i="43"/>
  <c r="T452" i="43"/>
  <c r="L452" i="43"/>
  <c r="N452" i="43" s="1"/>
  <c r="K452" i="43"/>
  <c r="I452" i="43"/>
  <c r="W451" i="43"/>
  <c r="V451" i="43"/>
  <c r="U451" i="43"/>
  <c r="N451" i="43"/>
  <c r="K451" i="43"/>
  <c r="T451" i="43" s="1"/>
  <c r="I451" i="43"/>
  <c r="L451" i="43" s="1"/>
  <c r="V450" i="43"/>
  <c r="K450" i="43"/>
  <c r="I450" i="43"/>
  <c r="L450" i="43" s="1"/>
  <c r="V449" i="43"/>
  <c r="U449" i="43"/>
  <c r="T449" i="43"/>
  <c r="K449" i="43"/>
  <c r="I449" i="43"/>
  <c r="L449" i="43" s="1"/>
  <c r="V448" i="43"/>
  <c r="U448" i="43"/>
  <c r="K448" i="43"/>
  <c r="T448" i="43" s="1"/>
  <c r="I448" i="43"/>
  <c r="L448" i="43" s="1"/>
  <c r="S446" i="43"/>
  <c r="Q446" i="43"/>
  <c r="O446" i="43"/>
  <c r="V445" i="43"/>
  <c r="U445" i="43"/>
  <c r="T445" i="43"/>
  <c r="N445" i="43"/>
  <c r="L445" i="43"/>
  <c r="K445" i="43"/>
  <c r="I445" i="43"/>
  <c r="V444" i="43"/>
  <c r="K444" i="43"/>
  <c r="U444" i="43" s="1"/>
  <c r="I444" i="43"/>
  <c r="L444" i="43" s="1"/>
  <c r="V443" i="43"/>
  <c r="W443" i="43" s="1"/>
  <c r="U443" i="43"/>
  <c r="T443" i="43"/>
  <c r="K443" i="43"/>
  <c r="I443" i="43"/>
  <c r="L443" i="43" s="1"/>
  <c r="N443" i="43" s="1"/>
  <c r="V442" i="43"/>
  <c r="T442" i="43"/>
  <c r="L442" i="43"/>
  <c r="K442" i="43"/>
  <c r="U442" i="43" s="1"/>
  <c r="I442" i="43"/>
  <c r="V441" i="43"/>
  <c r="L441" i="43"/>
  <c r="K441" i="43"/>
  <c r="I441" i="43"/>
  <c r="V440" i="43"/>
  <c r="U440" i="43"/>
  <c r="T440" i="43"/>
  <c r="K440" i="43"/>
  <c r="I440" i="43"/>
  <c r="L440" i="43" s="1"/>
  <c r="V439" i="43"/>
  <c r="U439" i="43"/>
  <c r="T439" i="43"/>
  <c r="L439" i="43"/>
  <c r="K439" i="43"/>
  <c r="I439" i="43"/>
  <c r="S437" i="43"/>
  <c r="Q437" i="43"/>
  <c r="O437" i="43"/>
  <c r="V436" i="43"/>
  <c r="U436" i="43"/>
  <c r="T436" i="43"/>
  <c r="W436" i="43" s="1"/>
  <c r="N436" i="43"/>
  <c r="L436" i="43"/>
  <c r="K436" i="43"/>
  <c r="I436" i="43"/>
  <c r="V435" i="43"/>
  <c r="T435" i="43"/>
  <c r="K435" i="43"/>
  <c r="U435" i="43" s="1"/>
  <c r="I435" i="43"/>
  <c r="L435" i="43" s="1"/>
  <c r="V434" i="43"/>
  <c r="K434" i="43"/>
  <c r="I434" i="43"/>
  <c r="L434" i="43" s="1"/>
  <c r="V433" i="43"/>
  <c r="U433" i="43"/>
  <c r="T433" i="43"/>
  <c r="N433" i="43"/>
  <c r="W433" i="43" s="1"/>
  <c r="L433" i="43"/>
  <c r="K433" i="43"/>
  <c r="I433" i="43"/>
  <c r="V432" i="43"/>
  <c r="U432" i="43"/>
  <c r="T432" i="43"/>
  <c r="K432" i="43"/>
  <c r="I432" i="43"/>
  <c r="L432" i="43" s="1"/>
  <c r="V431" i="43"/>
  <c r="U431" i="43"/>
  <c r="K431" i="43"/>
  <c r="T431" i="43" s="1"/>
  <c r="I431" i="43"/>
  <c r="L431" i="43" s="1"/>
  <c r="W430" i="43"/>
  <c r="V430" i="43"/>
  <c r="U430" i="43"/>
  <c r="T430" i="43"/>
  <c r="L430" i="43"/>
  <c r="N430" i="43" s="1"/>
  <c r="K430" i="43"/>
  <c r="I430" i="43"/>
  <c r="S428" i="43"/>
  <c r="Q428" i="43"/>
  <c r="O428" i="43"/>
  <c r="W427" i="43"/>
  <c r="V427" i="43"/>
  <c r="T427" i="43"/>
  <c r="K427" i="43"/>
  <c r="U427" i="43" s="1"/>
  <c r="I427" i="43"/>
  <c r="L427" i="43" s="1"/>
  <c r="N427" i="43" s="1"/>
  <c r="V426" i="43"/>
  <c r="U426" i="43"/>
  <c r="T426" i="43"/>
  <c r="N426" i="43"/>
  <c r="L426" i="43"/>
  <c r="K426" i="43"/>
  <c r="I426" i="43"/>
  <c r="V425" i="43"/>
  <c r="T425" i="43"/>
  <c r="K425" i="43"/>
  <c r="U425" i="43" s="1"/>
  <c r="I425" i="43"/>
  <c r="L425" i="43" s="1"/>
  <c r="V424" i="43"/>
  <c r="T424" i="43"/>
  <c r="L424" i="43"/>
  <c r="N424" i="43" s="1"/>
  <c r="W424" i="43" s="1"/>
  <c r="K424" i="43"/>
  <c r="U424" i="43" s="1"/>
  <c r="I424" i="43"/>
  <c r="W423" i="43"/>
  <c r="V423" i="43"/>
  <c r="U423" i="43"/>
  <c r="T423" i="43"/>
  <c r="L423" i="43"/>
  <c r="N423" i="43" s="1"/>
  <c r="K423" i="43"/>
  <c r="I423" i="43"/>
  <c r="V422" i="43"/>
  <c r="K422" i="43"/>
  <c r="I422" i="43"/>
  <c r="L422" i="43" s="1"/>
  <c r="W421" i="43"/>
  <c r="V421" i="43"/>
  <c r="T421" i="43"/>
  <c r="K421" i="43"/>
  <c r="U421" i="43" s="1"/>
  <c r="I421" i="43"/>
  <c r="L421" i="43" s="1"/>
  <c r="N421" i="43" s="1"/>
  <c r="S419" i="43"/>
  <c r="Q419" i="43"/>
  <c r="O419" i="43"/>
  <c r="V418" i="43"/>
  <c r="N418" i="43"/>
  <c r="K418" i="43"/>
  <c r="I418" i="43"/>
  <c r="L418" i="43" s="1"/>
  <c r="V417" i="43"/>
  <c r="U417" i="43"/>
  <c r="T417" i="43"/>
  <c r="L417" i="43"/>
  <c r="N417" i="43" s="1"/>
  <c r="K417" i="43"/>
  <c r="I417" i="43"/>
  <c r="V416" i="43"/>
  <c r="V419" i="43" s="1"/>
  <c r="K416" i="43"/>
  <c r="T416" i="43" s="1"/>
  <c r="I416" i="43"/>
  <c r="L416" i="43" s="1"/>
  <c r="N416" i="43" s="1"/>
  <c r="V415" i="43"/>
  <c r="K415" i="43"/>
  <c r="I415" i="43"/>
  <c r="L415" i="43" s="1"/>
  <c r="V414" i="43"/>
  <c r="U414" i="43"/>
  <c r="T414" i="43"/>
  <c r="W414" i="43" s="1"/>
  <c r="K414" i="43"/>
  <c r="I414" i="43"/>
  <c r="L414" i="43" s="1"/>
  <c r="N414" i="43" s="1"/>
  <c r="V413" i="43"/>
  <c r="N413" i="43"/>
  <c r="K413" i="43"/>
  <c r="I413" i="43"/>
  <c r="L413" i="43" s="1"/>
  <c r="V412" i="43"/>
  <c r="K412" i="43"/>
  <c r="I412" i="43"/>
  <c r="L412" i="43" s="1"/>
  <c r="S410" i="43"/>
  <c r="Q410" i="43"/>
  <c r="O410" i="43"/>
  <c r="V409" i="43"/>
  <c r="U409" i="43"/>
  <c r="T409" i="43"/>
  <c r="L409" i="43"/>
  <c r="K409" i="43"/>
  <c r="I409" i="43"/>
  <c r="V408" i="43"/>
  <c r="U408" i="43"/>
  <c r="T408" i="43"/>
  <c r="K408" i="43"/>
  <c r="I408" i="43"/>
  <c r="L408" i="43" s="1"/>
  <c r="V407" i="43"/>
  <c r="U407" i="43"/>
  <c r="T407" i="43"/>
  <c r="L407" i="43"/>
  <c r="N407" i="43" s="1"/>
  <c r="K407" i="43"/>
  <c r="I407" i="43"/>
  <c r="V406" i="43"/>
  <c r="K406" i="43"/>
  <c r="I406" i="43"/>
  <c r="L406" i="43" s="1"/>
  <c r="V405" i="43"/>
  <c r="U405" i="43"/>
  <c r="T405" i="43"/>
  <c r="K405" i="43"/>
  <c r="I405" i="43"/>
  <c r="L405" i="43" s="1"/>
  <c r="V404" i="43"/>
  <c r="T404" i="43"/>
  <c r="K404" i="43"/>
  <c r="U404" i="43" s="1"/>
  <c r="I404" i="43"/>
  <c r="L404" i="43" s="1"/>
  <c r="V403" i="43"/>
  <c r="U403" i="43"/>
  <c r="T403" i="43"/>
  <c r="K403" i="43"/>
  <c r="I403" i="43"/>
  <c r="L403" i="43" s="1"/>
  <c r="S401" i="43"/>
  <c r="Q401" i="43"/>
  <c r="O401" i="43"/>
  <c r="V400" i="43"/>
  <c r="L400" i="43"/>
  <c r="K400" i="43"/>
  <c r="I400" i="43"/>
  <c r="V399" i="43"/>
  <c r="W399" i="43" s="1"/>
  <c r="U399" i="43"/>
  <c r="L399" i="43"/>
  <c r="N399" i="43" s="1"/>
  <c r="K399" i="43"/>
  <c r="T399" i="43" s="1"/>
  <c r="I399" i="43"/>
  <c r="V398" i="43"/>
  <c r="U398" i="43"/>
  <c r="N398" i="43"/>
  <c r="L398" i="43"/>
  <c r="K398" i="43"/>
  <c r="T398" i="43" s="1"/>
  <c r="I398" i="43"/>
  <c r="V397" i="43"/>
  <c r="K397" i="43"/>
  <c r="I397" i="43"/>
  <c r="L397" i="43" s="1"/>
  <c r="V396" i="43"/>
  <c r="V401" i="43" s="1"/>
  <c r="U396" i="43"/>
  <c r="K396" i="43"/>
  <c r="T396" i="43" s="1"/>
  <c r="I396" i="43"/>
  <c r="L396" i="43" s="1"/>
  <c r="N396" i="43" s="1"/>
  <c r="V395" i="43"/>
  <c r="U395" i="43"/>
  <c r="T395" i="43"/>
  <c r="L395" i="43"/>
  <c r="K395" i="43"/>
  <c r="I395" i="43"/>
  <c r="V394" i="43"/>
  <c r="L394" i="43"/>
  <c r="K394" i="43"/>
  <c r="I394" i="43"/>
  <c r="V392" i="43"/>
  <c r="S392" i="43"/>
  <c r="Q392" i="43"/>
  <c r="O392" i="43"/>
  <c r="V391" i="43"/>
  <c r="U391" i="43"/>
  <c r="T391" i="43"/>
  <c r="L391" i="43"/>
  <c r="K391" i="43"/>
  <c r="I391" i="43"/>
  <c r="V390" i="43"/>
  <c r="L390" i="43"/>
  <c r="K390" i="43"/>
  <c r="I390" i="43"/>
  <c r="V389" i="43"/>
  <c r="T389" i="43"/>
  <c r="N389" i="43"/>
  <c r="W389" i="43" s="1"/>
  <c r="L389" i="43"/>
  <c r="K389" i="43"/>
  <c r="U389" i="43" s="1"/>
  <c r="I389" i="43"/>
  <c r="V388" i="43"/>
  <c r="U388" i="43"/>
  <c r="T388" i="43"/>
  <c r="L388" i="43"/>
  <c r="K388" i="43"/>
  <c r="I388" i="43"/>
  <c r="V387" i="43"/>
  <c r="K387" i="43"/>
  <c r="I387" i="43"/>
  <c r="L387" i="43" s="1"/>
  <c r="V386" i="43"/>
  <c r="T386" i="43"/>
  <c r="N386" i="43"/>
  <c r="W386" i="43" s="1"/>
  <c r="L386" i="43"/>
  <c r="K386" i="43"/>
  <c r="U386" i="43" s="1"/>
  <c r="I386" i="43"/>
  <c r="V385" i="43"/>
  <c r="U385" i="43"/>
  <c r="T385" i="43"/>
  <c r="L385" i="43"/>
  <c r="K385" i="43"/>
  <c r="I385" i="43"/>
  <c r="V383" i="43"/>
  <c r="S383" i="43"/>
  <c r="Q383" i="43"/>
  <c r="O383" i="43"/>
  <c r="V382" i="43"/>
  <c r="U382" i="43"/>
  <c r="T382" i="43"/>
  <c r="W382" i="43" s="1"/>
  <c r="N382" i="43"/>
  <c r="L382" i="43"/>
  <c r="K382" i="43"/>
  <c r="I382" i="43"/>
  <c r="V381" i="43"/>
  <c r="N381" i="43"/>
  <c r="K381" i="43"/>
  <c r="U381" i="43" s="1"/>
  <c r="I381" i="43"/>
  <c r="L381" i="43" s="1"/>
  <c r="V380" i="43"/>
  <c r="W380" i="43" s="1"/>
  <c r="U380" i="43"/>
  <c r="T380" i="43"/>
  <c r="K380" i="43"/>
  <c r="I380" i="43"/>
  <c r="L380" i="43" s="1"/>
  <c r="N380" i="43" s="1"/>
  <c r="W379" i="43"/>
  <c r="V379" i="43"/>
  <c r="U379" i="43"/>
  <c r="T379" i="43"/>
  <c r="N379" i="43"/>
  <c r="L379" i="43"/>
  <c r="K379" i="43"/>
  <c r="I379" i="43"/>
  <c r="V378" i="43"/>
  <c r="T378" i="43"/>
  <c r="K378" i="43"/>
  <c r="U378" i="43" s="1"/>
  <c r="I378" i="43"/>
  <c r="L378" i="43" s="1"/>
  <c r="N378" i="43" s="1"/>
  <c r="V377" i="43"/>
  <c r="U377" i="43"/>
  <c r="W377" i="43" s="1"/>
  <c r="T377" i="43"/>
  <c r="L377" i="43"/>
  <c r="N377" i="43" s="1"/>
  <c r="K377" i="43"/>
  <c r="I377" i="43"/>
  <c r="V376" i="43"/>
  <c r="U376" i="43"/>
  <c r="T376" i="43"/>
  <c r="L376" i="43"/>
  <c r="K376" i="43"/>
  <c r="I376" i="43"/>
  <c r="S374" i="43"/>
  <c r="Q374" i="43"/>
  <c r="O374" i="43"/>
  <c r="V373" i="43"/>
  <c r="W373" i="43" s="1"/>
  <c r="U373" i="43"/>
  <c r="T373" i="43"/>
  <c r="K373" i="43"/>
  <c r="I373" i="43"/>
  <c r="L373" i="43" s="1"/>
  <c r="N373" i="43" s="1"/>
  <c r="V372" i="43"/>
  <c r="U372" i="43"/>
  <c r="T372" i="43"/>
  <c r="N372" i="43"/>
  <c r="L372" i="43"/>
  <c r="K372" i="43"/>
  <c r="I372" i="43"/>
  <c r="V371" i="43"/>
  <c r="K371" i="43"/>
  <c r="I371" i="43"/>
  <c r="L371" i="43" s="1"/>
  <c r="W370" i="43"/>
  <c r="V370" i="43"/>
  <c r="U370" i="43"/>
  <c r="T370" i="43"/>
  <c r="K370" i="43"/>
  <c r="I370" i="43"/>
  <c r="L370" i="43" s="1"/>
  <c r="N370" i="43" s="1"/>
  <c r="V369" i="43"/>
  <c r="U369" i="43"/>
  <c r="T369" i="43"/>
  <c r="K369" i="43"/>
  <c r="I369" i="43"/>
  <c r="L369" i="43" s="1"/>
  <c r="W368" i="43"/>
  <c r="V368" i="43"/>
  <c r="U368" i="43"/>
  <c r="T368" i="43"/>
  <c r="K368" i="43"/>
  <c r="I368" i="43"/>
  <c r="L368" i="43" s="1"/>
  <c r="N368" i="43" s="1"/>
  <c r="V367" i="43"/>
  <c r="V374" i="43" s="1"/>
  <c r="U367" i="43"/>
  <c r="T367" i="43"/>
  <c r="L367" i="43"/>
  <c r="K367" i="43"/>
  <c r="I367" i="43"/>
  <c r="S365" i="43"/>
  <c r="Q365" i="43"/>
  <c r="O365" i="43"/>
  <c r="V364" i="43"/>
  <c r="W364" i="43" s="1"/>
  <c r="U364" i="43"/>
  <c r="L364" i="43"/>
  <c r="N364" i="43" s="1"/>
  <c r="K364" i="43"/>
  <c r="T364" i="43" s="1"/>
  <c r="I364" i="43"/>
  <c r="V363" i="43"/>
  <c r="L363" i="43"/>
  <c r="N363" i="43" s="1"/>
  <c r="K363" i="43"/>
  <c r="I363" i="43"/>
  <c r="V362" i="43"/>
  <c r="L362" i="43"/>
  <c r="K362" i="43"/>
  <c r="I362" i="43"/>
  <c r="V361" i="43"/>
  <c r="U361" i="43"/>
  <c r="W361" i="43" s="1"/>
  <c r="K361" i="43"/>
  <c r="T361" i="43" s="1"/>
  <c r="I361" i="43"/>
  <c r="L361" i="43" s="1"/>
  <c r="N361" i="43" s="1"/>
  <c r="V360" i="43"/>
  <c r="U360" i="43"/>
  <c r="T360" i="43"/>
  <c r="N360" i="43"/>
  <c r="L360" i="43"/>
  <c r="K360" i="43"/>
  <c r="I360" i="43"/>
  <c r="V359" i="43"/>
  <c r="L359" i="43"/>
  <c r="K359" i="43"/>
  <c r="I359" i="43"/>
  <c r="V358" i="43"/>
  <c r="U358" i="43"/>
  <c r="K358" i="43"/>
  <c r="T358" i="43" s="1"/>
  <c r="I358" i="43"/>
  <c r="L358" i="43" s="1"/>
  <c r="N358" i="43" s="1"/>
  <c r="S356" i="43"/>
  <c r="Q356" i="43"/>
  <c r="O356" i="43"/>
  <c r="V355" i="43"/>
  <c r="K355" i="43"/>
  <c r="I355" i="43"/>
  <c r="L355" i="43" s="1"/>
  <c r="V354" i="43"/>
  <c r="T354" i="43"/>
  <c r="N354" i="43"/>
  <c r="W354" i="43" s="1"/>
  <c r="L354" i="43"/>
  <c r="K354" i="43"/>
  <c r="U354" i="43" s="1"/>
  <c r="I354" i="43"/>
  <c r="V353" i="43"/>
  <c r="U353" i="43"/>
  <c r="T353" i="43"/>
  <c r="K353" i="43"/>
  <c r="I353" i="43"/>
  <c r="L353" i="43" s="1"/>
  <c r="W352" i="43"/>
  <c r="V352" i="43"/>
  <c r="U352" i="43"/>
  <c r="T352" i="43"/>
  <c r="K352" i="43"/>
  <c r="I352" i="43"/>
  <c r="L352" i="43" s="1"/>
  <c r="N352" i="43" s="1"/>
  <c r="V351" i="43"/>
  <c r="L351" i="43"/>
  <c r="N351" i="43" s="1"/>
  <c r="K351" i="43"/>
  <c r="U351" i="43" s="1"/>
  <c r="I351" i="43"/>
  <c r="V350" i="43"/>
  <c r="U350" i="43"/>
  <c r="T350" i="43"/>
  <c r="K350" i="43"/>
  <c r="I350" i="43"/>
  <c r="L350" i="43" s="1"/>
  <c r="V349" i="43"/>
  <c r="U349" i="43"/>
  <c r="T349" i="43"/>
  <c r="L349" i="43"/>
  <c r="N349" i="43" s="1"/>
  <c r="K349" i="43"/>
  <c r="I349" i="43"/>
  <c r="S347" i="43"/>
  <c r="Q347" i="43"/>
  <c r="O347" i="43"/>
  <c r="V346" i="43"/>
  <c r="N346" i="43"/>
  <c r="K346" i="43"/>
  <c r="I346" i="43"/>
  <c r="L346" i="43" s="1"/>
  <c r="V345" i="43"/>
  <c r="U345" i="43"/>
  <c r="W345" i="43" s="1"/>
  <c r="T345" i="43"/>
  <c r="K345" i="43"/>
  <c r="I345" i="43"/>
  <c r="L345" i="43" s="1"/>
  <c r="N345" i="43" s="1"/>
  <c r="V344" i="43"/>
  <c r="L344" i="43"/>
  <c r="K344" i="43"/>
  <c r="U344" i="43" s="1"/>
  <c r="I344" i="43"/>
  <c r="V343" i="43"/>
  <c r="K343" i="43"/>
  <c r="I343" i="43"/>
  <c r="L343" i="43" s="1"/>
  <c r="V342" i="43"/>
  <c r="V347" i="43" s="1"/>
  <c r="U342" i="43"/>
  <c r="T342" i="43"/>
  <c r="N342" i="43"/>
  <c r="K342" i="43"/>
  <c r="I342" i="43"/>
  <c r="L342" i="43" s="1"/>
  <c r="V341" i="43"/>
  <c r="U341" i="43"/>
  <c r="T341" i="43"/>
  <c r="N341" i="43"/>
  <c r="K341" i="43"/>
  <c r="I341" i="43"/>
  <c r="L341" i="43" s="1"/>
  <c r="V340" i="43"/>
  <c r="U340" i="43"/>
  <c r="T340" i="43"/>
  <c r="K340" i="43"/>
  <c r="I340" i="43"/>
  <c r="L340" i="43" s="1"/>
  <c r="V338" i="43"/>
  <c r="S338" i="43"/>
  <c r="Q338" i="43"/>
  <c r="O338" i="43"/>
  <c r="V337" i="43"/>
  <c r="K337" i="43"/>
  <c r="I337" i="43"/>
  <c r="L337" i="43" s="1"/>
  <c r="W336" i="43"/>
  <c r="V336" i="43"/>
  <c r="U336" i="43"/>
  <c r="T336" i="43"/>
  <c r="L336" i="43"/>
  <c r="N336" i="43" s="1"/>
  <c r="K336" i="43"/>
  <c r="I336" i="43"/>
  <c r="V335" i="43"/>
  <c r="L335" i="43"/>
  <c r="K335" i="43"/>
  <c r="I335" i="43"/>
  <c r="V334" i="43"/>
  <c r="K334" i="43"/>
  <c r="I334" i="43"/>
  <c r="L334" i="43" s="1"/>
  <c r="V333" i="43"/>
  <c r="U333" i="43"/>
  <c r="T333" i="43"/>
  <c r="K333" i="43"/>
  <c r="I333" i="43"/>
  <c r="L333" i="43" s="1"/>
  <c r="V332" i="43"/>
  <c r="T332" i="43"/>
  <c r="N332" i="43"/>
  <c r="K332" i="43"/>
  <c r="U332" i="43" s="1"/>
  <c r="I332" i="43"/>
  <c r="L332" i="43" s="1"/>
  <c r="V331" i="43"/>
  <c r="U331" i="43"/>
  <c r="T331" i="43"/>
  <c r="K331" i="43"/>
  <c r="I331" i="43"/>
  <c r="L331" i="43" s="1"/>
  <c r="S329" i="43"/>
  <c r="Q329" i="43"/>
  <c r="O329" i="43"/>
  <c r="V328" i="43"/>
  <c r="N328" i="43"/>
  <c r="L328" i="43"/>
  <c r="K328" i="43"/>
  <c r="I328" i="43"/>
  <c r="V327" i="43"/>
  <c r="K327" i="43"/>
  <c r="I327" i="43"/>
  <c r="L327" i="43" s="1"/>
  <c r="N327" i="43" s="1"/>
  <c r="V326" i="43"/>
  <c r="U326" i="43"/>
  <c r="L326" i="43"/>
  <c r="K326" i="43"/>
  <c r="T326" i="43" s="1"/>
  <c r="I326" i="43"/>
  <c r="V325" i="43"/>
  <c r="T325" i="43"/>
  <c r="L325" i="43"/>
  <c r="K325" i="43"/>
  <c r="U325" i="43" s="1"/>
  <c r="I325" i="43"/>
  <c r="V324" i="43"/>
  <c r="U324" i="43"/>
  <c r="T324" i="43"/>
  <c r="K324" i="43"/>
  <c r="I324" i="43"/>
  <c r="L324" i="43" s="1"/>
  <c r="V323" i="43"/>
  <c r="V329" i="43" s="1"/>
  <c r="U323" i="43"/>
  <c r="N323" i="43"/>
  <c r="L323" i="43"/>
  <c r="K323" i="43"/>
  <c r="T323" i="43" s="1"/>
  <c r="I323" i="43"/>
  <c r="V322" i="43"/>
  <c r="N322" i="43"/>
  <c r="L322" i="43"/>
  <c r="K322" i="43"/>
  <c r="I322" i="43"/>
  <c r="S320" i="43"/>
  <c r="Q320" i="43"/>
  <c r="O320" i="43"/>
  <c r="V319" i="43"/>
  <c r="T319" i="43"/>
  <c r="L319" i="43"/>
  <c r="K319" i="43"/>
  <c r="U319" i="43" s="1"/>
  <c r="I319" i="43"/>
  <c r="V318" i="43"/>
  <c r="U318" i="43"/>
  <c r="T318" i="43"/>
  <c r="N318" i="43"/>
  <c r="L318" i="43"/>
  <c r="K318" i="43"/>
  <c r="I318" i="43"/>
  <c r="V317" i="43"/>
  <c r="U317" i="43"/>
  <c r="T317" i="43"/>
  <c r="L317" i="43"/>
  <c r="N317" i="43" s="1"/>
  <c r="W317" i="43" s="1"/>
  <c r="K317" i="43"/>
  <c r="I317" i="43"/>
  <c r="V316" i="43"/>
  <c r="V320" i="43" s="1"/>
  <c r="N316" i="43"/>
  <c r="L316" i="43"/>
  <c r="K316" i="43"/>
  <c r="U316" i="43" s="1"/>
  <c r="I316" i="43"/>
  <c r="V315" i="43"/>
  <c r="U315" i="43"/>
  <c r="T315" i="43"/>
  <c r="K315" i="43"/>
  <c r="I315" i="43"/>
  <c r="L315" i="43" s="1"/>
  <c r="W314" i="43"/>
  <c r="V314" i="43"/>
  <c r="U314" i="43"/>
  <c r="T314" i="43"/>
  <c r="K314" i="43"/>
  <c r="I314" i="43"/>
  <c r="L314" i="43" s="1"/>
  <c r="N314" i="43" s="1"/>
  <c r="V313" i="43"/>
  <c r="K313" i="43"/>
  <c r="I313" i="43"/>
  <c r="L313" i="43" s="1"/>
  <c r="S311" i="43"/>
  <c r="Q311" i="43"/>
  <c r="O311" i="43"/>
  <c r="V310" i="43"/>
  <c r="U310" i="43"/>
  <c r="T310" i="43"/>
  <c r="K310" i="43"/>
  <c r="I310" i="43"/>
  <c r="L310" i="43" s="1"/>
  <c r="V309" i="43"/>
  <c r="U309" i="43"/>
  <c r="N309" i="43"/>
  <c r="L309" i="43"/>
  <c r="K309" i="43"/>
  <c r="T309" i="43" s="1"/>
  <c r="I309" i="43"/>
  <c r="V308" i="43"/>
  <c r="K308" i="43"/>
  <c r="I308" i="43"/>
  <c r="L308" i="43" s="1"/>
  <c r="V307" i="43"/>
  <c r="U307" i="43"/>
  <c r="T307" i="43"/>
  <c r="K307" i="43"/>
  <c r="I307" i="43"/>
  <c r="L307" i="43" s="1"/>
  <c r="N307" i="43" s="1"/>
  <c r="W307" i="43" s="1"/>
  <c r="V306" i="43"/>
  <c r="L306" i="43"/>
  <c r="K306" i="43"/>
  <c r="I306" i="43"/>
  <c r="W305" i="43"/>
  <c r="V305" i="43"/>
  <c r="U305" i="43"/>
  <c r="T305" i="43"/>
  <c r="K305" i="43"/>
  <c r="I305" i="43"/>
  <c r="L305" i="43" s="1"/>
  <c r="N305" i="43" s="1"/>
  <c r="V304" i="43"/>
  <c r="U304" i="43"/>
  <c r="T304" i="43"/>
  <c r="L304" i="43"/>
  <c r="K304" i="43"/>
  <c r="I304" i="43"/>
  <c r="S302" i="43"/>
  <c r="Q302" i="43"/>
  <c r="O302" i="43"/>
  <c r="V301" i="43"/>
  <c r="W301" i="43" s="1"/>
  <c r="U301" i="43"/>
  <c r="T301" i="43"/>
  <c r="L301" i="43"/>
  <c r="N301" i="43" s="1"/>
  <c r="K301" i="43"/>
  <c r="I301" i="43"/>
  <c r="W300" i="43"/>
  <c r="V300" i="43"/>
  <c r="U300" i="43"/>
  <c r="T300" i="43"/>
  <c r="N300" i="43"/>
  <c r="L300" i="43"/>
  <c r="K300" i="43"/>
  <c r="I300" i="43"/>
  <c r="V299" i="43"/>
  <c r="L299" i="43"/>
  <c r="K299" i="43"/>
  <c r="I299" i="43"/>
  <c r="W298" i="43"/>
  <c r="V298" i="43"/>
  <c r="U298" i="43"/>
  <c r="T298" i="43"/>
  <c r="K298" i="43"/>
  <c r="I298" i="43"/>
  <c r="L298" i="43" s="1"/>
  <c r="N298" i="43" s="1"/>
  <c r="V297" i="43"/>
  <c r="U297" i="43"/>
  <c r="T297" i="43"/>
  <c r="K297" i="43"/>
  <c r="I297" i="43"/>
  <c r="L297" i="43" s="1"/>
  <c r="V296" i="43"/>
  <c r="U296" i="43"/>
  <c r="T296" i="43"/>
  <c r="K296" i="43"/>
  <c r="I296" i="43"/>
  <c r="L296" i="43" s="1"/>
  <c r="V295" i="43"/>
  <c r="V302" i="43" s="1"/>
  <c r="U295" i="43"/>
  <c r="T295" i="43"/>
  <c r="L295" i="43"/>
  <c r="K295" i="43"/>
  <c r="I295" i="43"/>
  <c r="S293" i="43"/>
  <c r="Q293" i="43"/>
  <c r="O293" i="43"/>
  <c r="V292" i="43"/>
  <c r="U292" i="43"/>
  <c r="T292" i="43"/>
  <c r="L292" i="43"/>
  <c r="N292" i="43" s="1"/>
  <c r="W292" i="43" s="1"/>
  <c r="K292" i="43"/>
  <c r="I292" i="43"/>
  <c r="W291" i="43"/>
  <c r="V291" i="43"/>
  <c r="U291" i="43"/>
  <c r="K291" i="43"/>
  <c r="T291" i="43" s="1"/>
  <c r="I291" i="43"/>
  <c r="L291" i="43" s="1"/>
  <c r="N291" i="43" s="1"/>
  <c r="V290" i="43"/>
  <c r="L290" i="43"/>
  <c r="K290" i="43"/>
  <c r="I290" i="43"/>
  <c r="V289" i="43"/>
  <c r="U289" i="43"/>
  <c r="T289" i="43"/>
  <c r="L289" i="43"/>
  <c r="N289" i="43" s="1"/>
  <c r="K289" i="43"/>
  <c r="I289" i="43"/>
  <c r="V288" i="43"/>
  <c r="K288" i="43"/>
  <c r="I288" i="43"/>
  <c r="L288" i="43" s="1"/>
  <c r="V287" i="43"/>
  <c r="N287" i="43"/>
  <c r="L287" i="43"/>
  <c r="K287" i="43"/>
  <c r="I287" i="43"/>
  <c r="V286" i="43"/>
  <c r="U286" i="43"/>
  <c r="T286" i="43"/>
  <c r="N286" i="43"/>
  <c r="L286" i="43"/>
  <c r="K286" i="43"/>
  <c r="I286" i="43"/>
  <c r="S284" i="43"/>
  <c r="Q284" i="43"/>
  <c r="O284" i="43"/>
  <c r="W283" i="43"/>
  <c r="V283" i="43"/>
  <c r="U283" i="43"/>
  <c r="T283" i="43"/>
  <c r="K283" i="43"/>
  <c r="I283" i="43"/>
  <c r="L283" i="43" s="1"/>
  <c r="N283" i="43" s="1"/>
  <c r="W282" i="43"/>
  <c r="V282" i="43"/>
  <c r="U282" i="43"/>
  <c r="T282" i="43"/>
  <c r="K282" i="43"/>
  <c r="I282" i="43"/>
  <c r="L282" i="43" s="1"/>
  <c r="N282" i="43" s="1"/>
  <c r="V281" i="43"/>
  <c r="T281" i="43"/>
  <c r="K281" i="43"/>
  <c r="U281" i="43" s="1"/>
  <c r="I281" i="43"/>
  <c r="L281" i="43" s="1"/>
  <c r="V280" i="43"/>
  <c r="U280" i="43"/>
  <c r="T280" i="43"/>
  <c r="K280" i="43"/>
  <c r="I280" i="43"/>
  <c r="L280" i="43" s="1"/>
  <c r="V279" i="43"/>
  <c r="U279" i="43"/>
  <c r="T279" i="43"/>
  <c r="N279" i="43"/>
  <c r="L279" i="43"/>
  <c r="W279" i="43" s="1"/>
  <c r="K279" i="43"/>
  <c r="I279" i="43"/>
  <c r="V278" i="43"/>
  <c r="K278" i="43"/>
  <c r="I278" i="43"/>
  <c r="L278" i="43" s="1"/>
  <c r="W277" i="43"/>
  <c r="V277" i="43"/>
  <c r="U277" i="43"/>
  <c r="T277" i="43"/>
  <c r="L277" i="43"/>
  <c r="N277" i="43" s="1"/>
  <c r="K277" i="43"/>
  <c r="I277" i="43"/>
  <c r="S275" i="43"/>
  <c r="Q275" i="43"/>
  <c r="O275" i="43"/>
  <c r="V274" i="43"/>
  <c r="T274" i="43"/>
  <c r="N274" i="43"/>
  <c r="L274" i="43"/>
  <c r="K274" i="43"/>
  <c r="U274" i="43" s="1"/>
  <c r="I274" i="43"/>
  <c r="V273" i="43"/>
  <c r="W273" i="43" s="1"/>
  <c r="U273" i="43"/>
  <c r="T273" i="43"/>
  <c r="N273" i="43"/>
  <c r="K273" i="43"/>
  <c r="I273" i="43"/>
  <c r="L273" i="43" s="1"/>
  <c r="V272" i="43"/>
  <c r="U272" i="43"/>
  <c r="W272" i="43" s="1"/>
  <c r="L272" i="43"/>
  <c r="N272" i="43" s="1"/>
  <c r="K272" i="43"/>
  <c r="T272" i="43" s="1"/>
  <c r="I272" i="43"/>
  <c r="V271" i="43"/>
  <c r="K271" i="43"/>
  <c r="I271" i="43"/>
  <c r="L271" i="43" s="1"/>
  <c r="V270" i="43"/>
  <c r="U270" i="43"/>
  <c r="W270" i="43" s="1"/>
  <c r="T270" i="43"/>
  <c r="K270" i="43"/>
  <c r="I270" i="43"/>
  <c r="L270" i="43" s="1"/>
  <c r="N270" i="43" s="1"/>
  <c r="V269" i="43"/>
  <c r="K269" i="43"/>
  <c r="U269" i="43" s="1"/>
  <c r="I269" i="43"/>
  <c r="L269" i="43" s="1"/>
  <c r="V268" i="43"/>
  <c r="L268" i="43"/>
  <c r="K268" i="43"/>
  <c r="I268" i="43"/>
  <c r="S266" i="43"/>
  <c r="Q266" i="43"/>
  <c r="O266" i="43"/>
  <c r="V265" i="43"/>
  <c r="U265" i="43"/>
  <c r="L265" i="43"/>
  <c r="N265" i="43" s="1"/>
  <c r="W265" i="43" s="1"/>
  <c r="K265" i="43"/>
  <c r="T265" i="43" s="1"/>
  <c r="I265" i="43"/>
  <c r="V264" i="43"/>
  <c r="L264" i="43"/>
  <c r="K264" i="43"/>
  <c r="I264" i="43"/>
  <c r="W263" i="43"/>
  <c r="V263" i="43"/>
  <c r="U263" i="43"/>
  <c r="T263" i="43"/>
  <c r="L263" i="43"/>
  <c r="N263" i="43" s="1"/>
  <c r="K263" i="43"/>
  <c r="I263" i="43"/>
  <c r="V262" i="43"/>
  <c r="T262" i="43"/>
  <c r="N262" i="43"/>
  <c r="K262" i="43"/>
  <c r="U262" i="43" s="1"/>
  <c r="I262" i="43"/>
  <c r="L262" i="43" s="1"/>
  <c r="V261" i="43"/>
  <c r="U261" i="43"/>
  <c r="T261" i="43"/>
  <c r="K261" i="43"/>
  <c r="I261" i="43"/>
  <c r="L261" i="43" s="1"/>
  <c r="V260" i="43"/>
  <c r="U260" i="43"/>
  <c r="T260" i="43"/>
  <c r="L260" i="43"/>
  <c r="K260" i="43"/>
  <c r="I260" i="43"/>
  <c r="V259" i="43"/>
  <c r="L259" i="43"/>
  <c r="K259" i="43"/>
  <c r="I259" i="43"/>
  <c r="S257" i="43"/>
  <c r="Q257" i="43"/>
  <c r="O257" i="43"/>
  <c r="V256" i="43"/>
  <c r="N256" i="43"/>
  <c r="L256" i="43"/>
  <c r="K256" i="43"/>
  <c r="I256" i="43"/>
  <c r="V255" i="43"/>
  <c r="L255" i="43"/>
  <c r="K255" i="43"/>
  <c r="I255" i="43"/>
  <c r="V254" i="43"/>
  <c r="U254" i="43"/>
  <c r="W254" i="43" s="1"/>
  <c r="T254" i="43"/>
  <c r="K254" i="43"/>
  <c r="I254" i="43"/>
  <c r="L254" i="43" s="1"/>
  <c r="N254" i="43" s="1"/>
  <c r="V253" i="43"/>
  <c r="U253" i="43"/>
  <c r="K253" i="43"/>
  <c r="T253" i="43" s="1"/>
  <c r="I253" i="43"/>
  <c r="L253" i="43" s="1"/>
  <c r="V252" i="43"/>
  <c r="N252" i="43"/>
  <c r="L252" i="43"/>
  <c r="K252" i="43"/>
  <c r="I252" i="43"/>
  <c r="V251" i="43"/>
  <c r="U251" i="43"/>
  <c r="T251" i="43"/>
  <c r="W251" i="43" s="1"/>
  <c r="N251" i="43"/>
  <c r="L251" i="43"/>
  <c r="K251" i="43"/>
  <c r="I251" i="43"/>
  <c r="V250" i="43"/>
  <c r="L250" i="43"/>
  <c r="K250" i="43"/>
  <c r="I250" i="43"/>
  <c r="S248" i="43"/>
  <c r="Q248" i="43"/>
  <c r="O248" i="43"/>
  <c r="V247" i="43"/>
  <c r="U247" i="43"/>
  <c r="T247" i="43"/>
  <c r="N247" i="43"/>
  <c r="W247" i="43" s="1"/>
  <c r="L247" i="43"/>
  <c r="K247" i="43"/>
  <c r="I247" i="43"/>
  <c r="V246" i="43"/>
  <c r="K246" i="43"/>
  <c r="I246" i="43"/>
  <c r="L246" i="43" s="1"/>
  <c r="V245" i="43"/>
  <c r="U245" i="43"/>
  <c r="T245" i="43"/>
  <c r="L245" i="43"/>
  <c r="N245" i="43" s="1"/>
  <c r="W245" i="43" s="1"/>
  <c r="K245" i="43"/>
  <c r="I245" i="43"/>
  <c r="V244" i="43"/>
  <c r="T244" i="43"/>
  <c r="N244" i="43"/>
  <c r="L244" i="43"/>
  <c r="K244" i="43"/>
  <c r="U244" i="43" s="1"/>
  <c r="I244" i="43"/>
  <c r="V243" i="43"/>
  <c r="K243" i="43"/>
  <c r="I243" i="43"/>
  <c r="L243" i="43" s="1"/>
  <c r="V242" i="43"/>
  <c r="U242" i="43"/>
  <c r="W242" i="43" s="1"/>
  <c r="T242" i="43"/>
  <c r="L242" i="43"/>
  <c r="N242" i="43" s="1"/>
  <c r="K242" i="43"/>
  <c r="I242" i="43"/>
  <c r="V241" i="43"/>
  <c r="V248" i="43" s="1"/>
  <c r="U241" i="43"/>
  <c r="T241" i="43"/>
  <c r="L241" i="43"/>
  <c r="N241" i="43" s="1"/>
  <c r="K241" i="43"/>
  <c r="I241" i="43"/>
  <c r="S239" i="43"/>
  <c r="Q239" i="43"/>
  <c r="O239" i="43"/>
  <c r="W238" i="43"/>
  <c r="V238" i="43"/>
  <c r="U238" i="43"/>
  <c r="T238" i="43"/>
  <c r="K238" i="43"/>
  <c r="I238" i="43"/>
  <c r="L238" i="43" s="1"/>
  <c r="N238" i="43" s="1"/>
  <c r="V237" i="43"/>
  <c r="U237" i="43"/>
  <c r="T237" i="43"/>
  <c r="N237" i="43"/>
  <c r="W237" i="43" s="1"/>
  <c r="L237" i="43"/>
  <c r="K237" i="43"/>
  <c r="I237" i="43"/>
  <c r="V236" i="43"/>
  <c r="K236" i="43"/>
  <c r="I236" i="43"/>
  <c r="L236" i="43" s="1"/>
  <c r="V235" i="43"/>
  <c r="U235" i="43"/>
  <c r="T235" i="43"/>
  <c r="K235" i="43"/>
  <c r="I235" i="43"/>
  <c r="L235" i="43" s="1"/>
  <c r="V234" i="43"/>
  <c r="U234" i="43"/>
  <c r="T234" i="43"/>
  <c r="L234" i="43"/>
  <c r="K234" i="43"/>
  <c r="I234" i="43"/>
  <c r="V233" i="43"/>
  <c r="T233" i="43"/>
  <c r="L233" i="43"/>
  <c r="K233" i="43"/>
  <c r="U233" i="43" s="1"/>
  <c r="I233" i="43"/>
  <c r="V232" i="43"/>
  <c r="U232" i="43"/>
  <c r="T232" i="43"/>
  <c r="K232" i="43"/>
  <c r="I232" i="43"/>
  <c r="L232" i="43" s="1"/>
  <c r="V230" i="43"/>
  <c r="S230" i="43"/>
  <c r="Q230" i="43"/>
  <c r="O230" i="43"/>
  <c r="V229" i="43"/>
  <c r="L229" i="43"/>
  <c r="K229" i="43"/>
  <c r="U229" i="43" s="1"/>
  <c r="I229" i="43"/>
  <c r="V228" i="43"/>
  <c r="K228" i="43"/>
  <c r="I228" i="43"/>
  <c r="L228" i="43" s="1"/>
  <c r="N228" i="43" s="1"/>
  <c r="V227" i="43"/>
  <c r="U227" i="43"/>
  <c r="W227" i="43" s="1"/>
  <c r="T227" i="43"/>
  <c r="N227" i="43"/>
  <c r="L227" i="43"/>
  <c r="K227" i="43"/>
  <c r="I227" i="43"/>
  <c r="V226" i="43"/>
  <c r="U226" i="43"/>
  <c r="T226" i="43"/>
  <c r="K226" i="43"/>
  <c r="I226" i="43"/>
  <c r="L226" i="43" s="1"/>
  <c r="V225" i="43"/>
  <c r="K225" i="43"/>
  <c r="I225" i="43"/>
  <c r="L225" i="43" s="1"/>
  <c r="W224" i="43"/>
  <c r="V224" i="43"/>
  <c r="U224" i="43"/>
  <c r="T224" i="43"/>
  <c r="N224" i="43"/>
  <c r="L224" i="43"/>
  <c r="K224" i="43"/>
  <c r="I224" i="43"/>
  <c r="V223" i="43"/>
  <c r="N223" i="43"/>
  <c r="L223" i="43"/>
  <c r="K223" i="43"/>
  <c r="I223" i="43"/>
  <c r="S221" i="43"/>
  <c r="Q221" i="43"/>
  <c r="O221" i="43"/>
  <c r="V220" i="43"/>
  <c r="U220" i="43"/>
  <c r="T220" i="43"/>
  <c r="K220" i="43"/>
  <c r="I220" i="43"/>
  <c r="L220" i="43" s="1"/>
  <c r="V219" i="43"/>
  <c r="U219" i="43"/>
  <c r="T219" i="43"/>
  <c r="L219" i="43"/>
  <c r="K219" i="43"/>
  <c r="I219" i="43"/>
  <c r="V218" i="43"/>
  <c r="K218" i="43"/>
  <c r="U218" i="43" s="1"/>
  <c r="I218" i="43"/>
  <c r="L218" i="43" s="1"/>
  <c r="W217" i="43"/>
  <c r="V217" i="43"/>
  <c r="U217" i="43"/>
  <c r="T217" i="43"/>
  <c r="L217" i="43"/>
  <c r="N217" i="43" s="1"/>
  <c r="K217" i="43"/>
  <c r="I217" i="43"/>
  <c r="V216" i="43"/>
  <c r="K216" i="43"/>
  <c r="I216" i="43"/>
  <c r="L216" i="43" s="1"/>
  <c r="W215" i="43"/>
  <c r="V215" i="43"/>
  <c r="T215" i="43"/>
  <c r="L215" i="43"/>
  <c r="N215" i="43" s="1"/>
  <c r="K215" i="43"/>
  <c r="U215" i="43" s="1"/>
  <c r="I215" i="43"/>
  <c r="V214" i="43"/>
  <c r="L214" i="43"/>
  <c r="K214" i="43"/>
  <c r="I214" i="43"/>
  <c r="S212" i="43"/>
  <c r="Q212" i="43"/>
  <c r="O212" i="43"/>
  <c r="V211" i="43"/>
  <c r="U211" i="43"/>
  <c r="N211" i="43"/>
  <c r="W211" i="43" s="1"/>
  <c r="L211" i="43"/>
  <c r="K211" i="43"/>
  <c r="T211" i="43" s="1"/>
  <c r="I211" i="43"/>
  <c r="V210" i="43"/>
  <c r="U210" i="43"/>
  <c r="N210" i="43"/>
  <c r="L210" i="43"/>
  <c r="K210" i="43"/>
  <c r="T210" i="43" s="1"/>
  <c r="I210" i="43"/>
  <c r="W209" i="43"/>
  <c r="V209" i="43"/>
  <c r="U209" i="43"/>
  <c r="K209" i="43"/>
  <c r="T209" i="43" s="1"/>
  <c r="I209" i="43"/>
  <c r="L209" i="43" s="1"/>
  <c r="N209" i="43" s="1"/>
  <c r="V208" i="43"/>
  <c r="N208" i="43"/>
  <c r="L208" i="43"/>
  <c r="K208" i="43"/>
  <c r="T208" i="43" s="1"/>
  <c r="I208" i="43"/>
  <c r="V207" i="43"/>
  <c r="L207" i="43"/>
  <c r="K207" i="43"/>
  <c r="I207" i="43"/>
  <c r="V206" i="43"/>
  <c r="U206" i="43"/>
  <c r="T206" i="43"/>
  <c r="W206" i="43" s="1"/>
  <c r="L206" i="43"/>
  <c r="N206" i="43" s="1"/>
  <c r="K206" i="43"/>
  <c r="I206" i="43"/>
  <c r="V205" i="43"/>
  <c r="N205" i="43"/>
  <c r="L205" i="43"/>
  <c r="K205" i="43"/>
  <c r="I205" i="43"/>
  <c r="S203" i="43"/>
  <c r="Q203" i="43"/>
  <c r="O203" i="43"/>
  <c r="V202" i="43"/>
  <c r="N202" i="43"/>
  <c r="K202" i="43"/>
  <c r="U202" i="43" s="1"/>
  <c r="I202" i="43"/>
  <c r="L202" i="43" s="1"/>
  <c r="V201" i="43"/>
  <c r="K201" i="43"/>
  <c r="I201" i="43"/>
  <c r="L201" i="43" s="1"/>
  <c r="V200" i="43"/>
  <c r="U200" i="43"/>
  <c r="T200" i="43"/>
  <c r="N200" i="43"/>
  <c r="W200" i="43" s="1"/>
  <c r="L200" i="43"/>
  <c r="K200" i="43"/>
  <c r="I200" i="43"/>
  <c r="V199" i="43"/>
  <c r="U199" i="43"/>
  <c r="T199" i="43"/>
  <c r="K199" i="43"/>
  <c r="I199" i="43"/>
  <c r="L199" i="43" s="1"/>
  <c r="V198" i="43"/>
  <c r="T198" i="43"/>
  <c r="K198" i="43"/>
  <c r="U198" i="43" s="1"/>
  <c r="I198" i="43"/>
  <c r="L198" i="43" s="1"/>
  <c r="V197" i="43"/>
  <c r="U197" i="43"/>
  <c r="T197" i="43"/>
  <c r="N197" i="43"/>
  <c r="L197" i="43"/>
  <c r="W197" i="43" s="1"/>
  <c r="K197" i="43"/>
  <c r="I197" i="43"/>
  <c r="V196" i="43"/>
  <c r="T196" i="43"/>
  <c r="L196" i="43"/>
  <c r="K196" i="43"/>
  <c r="U196" i="43" s="1"/>
  <c r="I196" i="43"/>
  <c r="S194" i="43"/>
  <c r="Q194" i="43"/>
  <c r="O194" i="43"/>
  <c r="V193" i="43"/>
  <c r="U193" i="43"/>
  <c r="N193" i="43"/>
  <c r="K193" i="43"/>
  <c r="T193" i="43" s="1"/>
  <c r="I193" i="43"/>
  <c r="L193" i="43" s="1"/>
  <c r="V192" i="43"/>
  <c r="K192" i="43"/>
  <c r="I192" i="43"/>
  <c r="L192" i="43" s="1"/>
  <c r="V191" i="43"/>
  <c r="U191" i="43"/>
  <c r="T191" i="43"/>
  <c r="N191" i="43"/>
  <c r="L191" i="43"/>
  <c r="K191" i="43"/>
  <c r="I191" i="43"/>
  <c r="V190" i="43"/>
  <c r="U190" i="43"/>
  <c r="K190" i="43"/>
  <c r="T190" i="43" s="1"/>
  <c r="I190" i="43"/>
  <c r="L190" i="43" s="1"/>
  <c r="V189" i="43"/>
  <c r="U189" i="43"/>
  <c r="N189" i="43"/>
  <c r="L189" i="43"/>
  <c r="K189" i="43"/>
  <c r="T189" i="43" s="1"/>
  <c r="W189" i="43" s="1"/>
  <c r="I189" i="43"/>
  <c r="V188" i="43"/>
  <c r="L188" i="43"/>
  <c r="N188" i="43" s="1"/>
  <c r="K188" i="43"/>
  <c r="U188" i="43" s="1"/>
  <c r="I188" i="43"/>
  <c r="V187" i="43"/>
  <c r="U187" i="43"/>
  <c r="T187" i="43"/>
  <c r="K187" i="43"/>
  <c r="I187" i="43"/>
  <c r="L187" i="43" s="1"/>
  <c r="S185" i="43"/>
  <c r="Q185" i="43"/>
  <c r="O185" i="43"/>
  <c r="V184" i="43"/>
  <c r="T184" i="43"/>
  <c r="L184" i="43"/>
  <c r="K184" i="43"/>
  <c r="U184" i="43" s="1"/>
  <c r="I184" i="43"/>
  <c r="W183" i="43"/>
  <c r="V183" i="43"/>
  <c r="U183" i="43"/>
  <c r="T183" i="43"/>
  <c r="L183" i="43"/>
  <c r="N183" i="43" s="1"/>
  <c r="K183" i="43"/>
  <c r="I183" i="43"/>
  <c r="W182" i="43"/>
  <c r="V182" i="43"/>
  <c r="U182" i="43"/>
  <c r="T182" i="43"/>
  <c r="L182" i="43"/>
  <c r="N182" i="43" s="1"/>
  <c r="K182" i="43"/>
  <c r="I182" i="43"/>
  <c r="V181" i="43"/>
  <c r="K181" i="43"/>
  <c r="I181" i="43"/>
  <c r="L181" i="43" s="1"/>
  <c r="W180" i="43"/>
  <c r="V180" i="43"/>
  <c r="U180" i="43"/>
  <c r="T180" i="43"/>
  <c r="L180" i="43"/>
  <c r="N180" i="43" s="1"/>
  <c r="K180" i="43"/>
  <c r="I180" i="43"/>
  <c r="V179" i="43"/>
  <c r="N179" i="43"/>
  <c r="L179" i="43"/>
  <c r="K179" i="43"/>
  <c r="I179" i="43"/>
  <c r="V178" i="43"/>
  <c r="U178" i="43"/>
  <c r="T178" i="43"/>
  <c r="K178" i="43"/>
  <c r="I178" i="43"/>
  <c r="L178" i="43" s="1"/>
  <c r="S176" i="43"/>
  <c r="Q176" i="43"/>
  <c r="O176" i="43"/>
  <c r="V175" i="43"/>
  <c r="U175" i="43"/>
  <c r="N175" i="43"/>
  <c r="L175" i="43"/>
  <c r="K175" i="43"/>
  <c r="T175" i="43" s="1"/>
  <c r="I175" i="43"/>
  <c r="W174" i="43"/>
  <c r="V174" i="43"/>
  <c r="U174" i="43"/>
  <c r="T174" i="43"/>
  <c r="K174" i="43"/>
  <c r="I174" i="43"/>
  <c r="L174" i="43" s="1"/>
  <c r="N174" i="43" s="1"/>
  <c r="V173" i="43"/>
  <c r="L173" i="43"/>
  <c r="N173" i="43" s="1"/>
  <c r="K173" i="43"/>
  <c r="T173" i="43" s="1"/>
  <c r="I173" i="43"/>
  <c r="V172" i="43"/>
  <c r="L172" i="43"/>
  <c r="K172" i="43"/>
  <c r="I172" i="43"/>
  <c r="V171" i="43"/>
  <c r="W171" i="43" s="1"/>
  <c r="U171" i="43"/>
  <c r="T171" i="43"/>
  <c r="K171" i="43"/>
  <c r="I171" i="43"/>
  <c r="L171" i="43" s="1"/>
  <c r="N171" i="43" s="1"/>
  <c r="V170" i="43"/>
  <c r="V176" i="43" s="1"/>
  <c r="L170" i="43"/>
  <c r="K170" i="43"/>
  <c r="I170" i="43"/>
  <c r="V169" i="43"/>
  <c r="U169" i="43"/>
  <c r="L169" i="43"/>
  <c r="K169" i="43"/>
  <c r="T169" i="43" s="1"/>
  <c r="I169" i="43"/>
  <c r="S167" i="43"/>
  <c r="Q167" i="43"/>
  <c r="O167" i="43"/>
  <c r="V166" i="43"/>
  <c r="K166" i="43"/>
  <c r="I166" i="43"/>
  <c r="L166" i="43" s="1"/>
  <c r="V165" i="43"/>
  <c r="V167" i="43" s="1"/>
  <c r="U165" i="43"/>
  <c r="W165" i="43" s="1"/>
  <c r="T165" i="43"/>
  <c r="N165" i="43"/>
  <c r="L165" i="43"/>
  <c r="K165" i="43"/>
  <c r="I165" i="43"/>
  <c r="V164" i="43"/>
  <c r="L164" i="43"/>
  <c r="K164" i="43"/>
  <c r="I164" i="43"/>
  <c r="V163" i="43"/>
  <c r="L163" i="43"/>
  <c r="K163" i="43"/>
  <c r="U163" i="43" s="1"/>
  <c r="I163" i="43"/>
  <c r="V162" i="43"/>
  <c r="U162" i="43"/>
  <c r="T162" i="43"/>
  <c r="K162" i="43"/>
  <c r="I162" i="43"/>
  <c r="L162" i="43" s="1"/>
  <c r="V161" i="43"/>
  <c r="T161" i="43"/>
  <c r="K161" i="43"/>
  <c r="U161" i="43" s="1"/>
  <c r="I161" i="43"/>
  <c r="L161" i="43" s="1"/>
  <c r="V160" i="43"/>
  <c r="N160" i="43"/>
  <c r="L160" i="43"/>
  <c r="K160" i="43"/>
  <c r="I160" i="43"/>
  <c r="S158" i="43"/>
  <c r="Q158" i="43"/>
  <c r="O158" i="43"/>
  <c r="V157" i="43"/>
  <c r="K157" i="43"/>
  <c r="I157" i="43"/>
  <c r="L157" i="43" s="1"/>
  <c r="V156" i="43"/>
  <c r="U156" i="43"/>
  <c r="N156" i="43"/>
  <c r="L156" i="43"/>
  <c r="K156" i="43"/>
  <c r="T156" i="43" s="1"/>
  <c r="I156" i="43"/>
  <c r="V155" i="43"/>
  <c r="K155" i="43"/>
  <c r="U155" i="43" s="1"/>
  <c r="I155" i="43"/>
  <c r="L155" i="43" s="1"/>
  <c r="V154" i="43"/>
  <c r="N154" i="43"/>
  <c r="K154" i="43"/>
  <c r="I154" i="43"/>
  <c r="L154" i="43" s="1"/>
  <c r="V153" i="43"/>
  <c r="U153" i="43"/>
  <c r="T153" i="43"/>
  <c r="K153" i="43"/>
  <c r="I153" i="43"/>
  <c r="L153" i="43" s="1"/>
  <c r="V152" i="43"/>
  <c r="U152" i="43"/>
  <c r="T152" i="43"/>
  <c r="K152" i="43"/>
  <c r="I152" i="43"/>
  <c r="L152" i="43" s="1"/>
  <c r="N152" i="43" s="1"/>
  <c r="V151" i="43"/>
  <c r="V158" i="43" s="1"/>
  <c r="U151" i="43"/>
  <c r="T151" i="43"/>
  <c r="L151" i="43"/>
  <c r="K151" i="43"/>
  <c r="I151" i="43"/>
  <c r="S149" i="43"/>
  <c r="Q149" i="43"/>
  <c r="O149" i="43"/>
  <c r="V148" i="43"/>
  <c r="U148" i="43"/>
  <c r="L148" i="43"/>
  <c r="K148" i="43"/>
  <c r="T148" i="43" s="1"/>
  <c r="I148" i="43"/>
  <c r="V147" i="43"/>
  <c r="W147" i="43" s="1"/>
  <c r="U147" i="43"/>
  <c r="T147" i="43"/>
  <c r="K147" i="43"/>
  <c r="I147" i="43"/>
  <c r="L147" i="43" s="1"/>
  <c r="N147" i="43" s="1"/>
  <c r="V146" i="43"/>
  <c r="L146" i="43"/>
  <c r="K146" i="43"/>
  <c r="U146" i="43" s="1"/>
  <c r="I146" i="43"/>
  <c r="V145" i="43"/>
  <c r="L145" i="43"/>
  <c r="N145" i="43" s="1"/>
  <c r="K145" i="43"/>
  <c r="U145" i="43" s="1"/>
  <c r="I145" i="43"/>
  <c r="V144" i="43"/>
  <c r="U144" i="43"/>
  <c r="T144" i="43"/>
  <c r="N144" i="43"/>
  <c r="W144" i="43" s="1"/>
  <c r="L144" i="43"/>
  <c r="K144" i="43"/>
  <c r="I144" i="43"/>
  <c r="V143" i="43"/>
  <c r="U143" i="43"/>
  <c r="T143" i="43"/>
  <c r="K143" i="43"/>
  <c r="I143" i="43"/>
  <c r="L143" i="43" s="1"/>
  <c r="V142" i="43"/>
  <c r="V149" i="43" s="1"/>
  <c r="U142" i="43"/>
  <c r="U149" i="43" s="1"/>
  <c r="K142" i="43"/>
  <c r="T142" i="43" s="1"/>
  <c r="I142" i="43"/>
  <c r="L142" i="43" s="1"/>
  <c r="S140" i="43"/>
  <c r="Q140" i="43"/>
  <c r="O140" i="43"/>
  <c r="V139" i="43"/>
  <c r="W139" i="43" s="1"/>
  <c r="U139" i="43"/>
  <c r="T139" i="43"/>
  <c r="L139" i="43"/>
  <c r="N139" i="43" s="1"/>
  <c r="K139" i="43"/>
  <c r="I139" i="43"/>
  <c r="V138" i="43"/>
  <c r="L138" i="43"/>
  <c r="N138" i="43" s="1"/>
  <c r="K138" i="43"/>
  <c r="I138" i="43"/>
  <c r="W137" i="43"/>
  <c r="V137" i="43"/>
  <c r="U137" i="43"/>
  <c r="L137" i="43"/>
  <c r="N137" i="43" s="1"/>
  <c r="K137" i="43"/>
  <c r="T137" i="43" s="1"/>
  <c r="I137" i="43"/>
  <c r="V136" i="43"/>
  <c r="U136" i="43"/>
  <c r="T136" i="43"/>
  <c r="K136" i="43"/>
  <c r="I136" i="43"/>
  <c r="L136" i="43" s="1"/>
  <c r="V135" i="43"/>
  <c r="U135" i="43"/>
  <c r="K135" i="43"/>
  <c r="T135" i="43" s="1"/>
  <c r="I135" i="43"/>
  <c r="L135" i="43" s="1"/>
  <c r="V134" i="43"/>
  <c r="U134" i="43"/>
  <c r="T134" i="43"/>
  <c r="W134" i="43" s="1"/>
  <c r="N134" i="43"/>
  <c r="L134" i="43"/>
  <c r="K134" i="43"/>
  <c r="I134" i="43"/>
  <c r="V133" i="43"/>
  <c r="U133" i="43"/>
  <c r="T133" i="43"/>
  <c r="K133" i="43"/>
  <c r="I133" i="43"/>
  <c r="L133" i="43" s="1"/>
  <c r="S131" i="43"/>
  <c r="Q131" i="43"/>
  <c r="O131" i="43"/>
  <c r="V130" i="43"/>
  <c r="U130" i="43"/>
  <c r="T130" i="43"/>
  <c r="K130" i="43"/>
  <c r="I130" i="43"/>
  <c r="L130" i="43" s="1"/>
  <c r="V129" i="43"/>
  <c r="T129" i="43"/>
  <c r="K129" i="43"/>
  <c r="U129" i="43" s="1"/>
  <c r="I129" i="43"/>
  <c r="L129" i="43" s="1"/>
  <c r="V128" i="43"/>
  <c r="K128" i="43"/>
  <c r="I128" i="43"/>
  <c r="L128" i="43" s="1"/>
  <c r="W127" i="43"/>
  <c r="V127" i="43"/>
  <c r="U127" i="43"/>
  <c r="T127" i="43"/>
  <c r="N127" i="43"/>
  <c r="K127" i="43"/>
  <c r="I127" i="43"/>
  <c r="L127" i="43" s="1"/>
  <c r="V126" i="43"/>
  <c r="L126" i="43"/>
  <c r="K126" i="43"/>
  <c r="I126" i="43"/>
  <c r="V125" i="43"/>
  <c r="N125" i="43"/>
  <c r="L125" i="43"/>
  <c r="K125" i="43"/>
  <c r="I125" i="43"/>
  <c r="V124" i="43"/>
  <c r="U124" i="43"/>
  <c r="T124" i="43"/>
  <c r="N124" i="43"/>
  <c r="L124" i="43"/>
  <c r="K124" i="43"/>
  <c r="I124" i="43"/>
  <c r="S122" i="43"/>
  <c r="Q122" i="43"/>
  <c r="O122" i="43"/>
  <c r="L122" i="43"/>
  <c r="V121" i="43"/>
  <c r="N121" i="43"/>
  <c r="L121" i="43"/>
  <c r="K121" i="43"/>
  <c r="I121" i="43"/>
  <c r="V120" i="43"/>
  <c r="N120" i="43"/>
  <c r="K120" i="43"/>
  <c r="I120" i="43"/>
  <c r="L120" i="43" s="1"/>
  <c r="V119" i="43"/>
  <c r="L119" i="43"/>
  <c r="K119" i="43"/>
  <c r="U119" i="43" s="1"/>
  <c r="I119" i="43"/>
  <c r="V118" i="43"/>
  <c r="K118" i="43"/>
  <c r="T118" i="43" s="1"/>
  <c r="I118" i="43"/>
  <c r="L118" i="43" s="1"/>
  <c r="W117" i="43"/>
  <c r="V117" i="43"/>
  <c r="T117" i="43"/>
  <c r="N117" i="43"/>
  <c r="K117" i="43"/>
  <c r="U117" i="43" s="1"/>
  <c r="I117" i="43"/>
  <c r="L117" i="43" s="1"/>
  <c r="V116" i="43"/>
  <c r="N116" i="43"/>
  <c r="L116" i="43"/>
  <c r="K116" i="43"/>
  <c r="I116" i="43"/>
  <c r="W115" i="43"/>
  <c r="V115" i="43"/>
  <c r="U115" i="43"/>
  <c r="T115" i="43"/>
  <c r="K115" i="43"/>
  <c r="I115" i="43"/>
  <c r="L115" i="43" s="1"/>
  <c r="N115" i="43" s="1"/>
  <c r="S113" i="43"/>
  <c r="Q113" i="43"/>
  <c r="O113" i="43"/>
  <c r="V112" i="43"/>
  <c r="U112" i="43"/>
  <c r="T112" i="43"/>
  <c r="K112" i="43"/>
  <c r="I112" i="43"/>
  <c r="L112" i="43" s="1"/>
  <c r="V111" i="43"/>
  <c r="T111" i="43"/>
  <c r="L111" i="43"/>
  <c r="K111" i="43"/>
  <c r="U111" i="43" s="1"/>
  <c r="I111" i="43"/>
  <c r="V110" i="43"/>
  <c r="L110" i="43"/>
  <c r="N110" i="43" s="1"/>
  <c r="K110" i="43"/>
  <c r="U110" i="43" s="1"/>
  <c r="I110" i="43"/>
  <c r="V109" i="43"/>
  <c r="U109" i="43"/>
  <c r="T109" i="43"/>
  <c r="N109" i="43"/>
  <c r="W109" i="43" s="1"/>
  <c r="L109" i="43"/>
  <c r="K109" i="43"/>
  <c r="I109" i="43"/>
  <c r="V108" i="43"/>
  <c r="U108" i="43"/>
  <c r="T108" i="43"/>
  <c r="K108" i="43"/>
  <c r="I108" i="43"/>
  <c r="L108" i="43" s="1"/>
  <c r="V107" i="43"/>
  <c r="V113" i="43" s="1"/>
  <c r="U107" i="43"/>
  <c r="K107" i="43"/>
  <c r="T107" i="43" s="1"/>
  <c r="W107" i="43" s="1"/>
  <c r="I107" i="43"/>
  <c r="L107" i="43" s="1"/>
  <c r="N107" i="43" s="1"/>
  <c r="V106" i="43"/>
  <c r="K106" i="43"/>
  <c r="T106" i="43" s="1"/>
  <c r="I106" i="43"/>
  <c r="L106" i="43" s="1"/>
  <c r="S104" i="43"/>
  <c r="Q104" i="43"/>
  <c r="O104" i="43"/>
  <c r="V103" i="43"/>
  <c r="K103" i="43"/>
  <c r="T103" i="43" s="1"/>
  <c r="I103" i="43"/>
  <c r="L103" i="43" s="1"/>
  <c r="V102" i="43"/>
  <c r="T102" i="43"/>
  <c r="L102" i="43"/>
  <c r="N102" i="43" s="1"/>
  <c r="K102" i="43"/>
  <c r="U102" i="43" s="1"/>
  <c r="I102" i="43"/>
  <c r="V101" i="43"/>
  <c r="K101" i="43"/>
  <c r="U101" i="43" s="1"/>
  <c r="I101" i="43"/>
  <c r="L101" i="43" s="1"/>
  <c r="V100" i="43"/>
  <c r="K100" i="43"/>
  <c r="I100" i="43"/>
  <c r="L100" i="43" s="1"/>
  <c r="V99" i="43"/>
  <c r="N99" i="43"/>
  <c r="L99" i="43"/>
  <c r="K99" i="43"/>
  <c r="T99" i="43" s="1"/>
  <c r="I99" i="43"/>
  <c r="V98" i="43"/>
  <c r="V104" i="43" s="1"/>
  <c r="T98" i="43"/>
  <c r="N98" i="43"/>
  <c r="L98" i="43"/>
  <c r="K98" i="43"/>
  <c r="U98" i="43" s="1"/>
  <c r="W98" i="43" s="1"/>
  <c r="I98" i="43"/>
  <c r="V97" i="43"/>
  <c r="K97" i="43"/>
  <c r="I97" i="43"/>
  <c r="L97" i="43" s="1"/>
  <c r="S95" i="43"/>
  <c r="Q95" i="43"/>
  <c r="O95" i="43"/>
  <c r="V94" i="43"/>
  <c r="U94" i="43"/>
  <c r="T94" i="43"/>
  <c r="K94" i="43"/>
  <c r="I94" i="43"/>
  <c r="L94" i="43" s="1"/>
  <c r="V93" i="43"/>
  <c r="K93" i="43"/>
  <c r="I93" i="43"/>
  <c r="L93" i="43" s="1"/>
  <c r="V92" i="43"/>
  <c r="U92" i="43"/>
  <c r="T92" i="43"/>
  <c r="N92" i="43"/>
  <c r="L92" i="43"/>
  <c r="K92" i="43"/>
  <c r="I92" i="43"/>
  <c r="V91" i="43"/>
  <c r="K91" i="43"/>
  <c r="U91" i="43" s="1"/>
  <c r="I91" i="43"/>
  <c r="L91" i="43" s="1"/>
  <c r="V90" i="43"/>
  <c r="W90" i="43" s="1"/>
  <c r="T90" i="43"/>
  <c r="K90" i="43"/>
  <c r="U90" i="43" s="1"/>
  <c r="I90" i="43"/>
  <c r="L90" i="43" s="1"/>
  <c r="N90" i="43" s="1"/>
  <c r="V89" i="43"/>
  <c r="U89" i="43"/>
  <c r="T89" i="43"/>
  <c r="K89" i="43"/>
  <c r="I89" i="43"/>
  <c r="L89" i="43" s="1"/>
  <c r="V88" i="43"/>
  <c r="V95" i="43" s="1"/>
  <c r="T88" i="43"/>
  <c r="K88" i="43"/>
  <c r="U88" i="43" s="1"/>
  <c r="I88" i="43"/>
  <c r="L88" i="43" s="1"/>
  <c r="S86" i="43"/>
  <c r="Q86" i="43"/>
  <c r="O86" i="43"/>
  <c r="V85" i="43"/>
  <c r="U85" i="43"/>
  <c r="N85" i="43"/>
  <c r="K85" i="43"/>
  <c r="T85" i="43" s="1"/>
  <c r="I85" i="43"/>
  <c r="L85" i="43" s="1"/>
  <c r="V84" i="43"/>
  <c r="K84" i="43"/>
  <c r="T84" i="43" s="1"/>
  <c r="I84" i="43"/>
  <c r="L84" i="43" s="1"/>
  <c r="V83" i="43"/>
  <c r="T83" i="43"/>
  <c r="N83" i="43"/>
  <c r="L83" i="43"/>
  <c r="K83" i="43"/>
  <c r="U83" i="43" s="1"/>
  <c r="W83" i="43" s="1"/>
  <c r="I83" i="43"/>
  <c r="V82" i="43"/>
  <c r="T82" i="43"/>
  <c r="N82" i="43"/>
  <c r="K82" i="43"/>
  <c r="U82" i="43" s="1"/>
  <c r="I82" i="43"/>
  <c r="L82" i="43" s="1"/>
  <c r="V81" i="43"/>
  <c r="U81" i="43"/>
  <c r="T81" i="43"/>
  <c r="K81" i="43"/>
  <c r="I81" i="43"/>
  <c r="L81" i="43" s="1"/>
  <c r="L86" i="43" s="1"/>
  <c r="V80" i="43"/>
  <c r="U80" i="43"/>
  <c r="T80" i="43"/>
  <c r="L80" i="43"/>
  <c r="N80" i="43" s="1"/>
  <c r="W80" i="43" s="1"/>
  <c r="K80" i="43"/>
  <c r="I80" i="43"/>
  <c r="V79" i="43"/>
  <c r="V86" i="43" s="1"/>
  <c r="K79" i="43"/>
  <c r="U79" i="43" s="1"/>
  <c r="I79" i="43"/>
  <c r="L79" i="43" s="1"/>
  <c r="N79" i="43" s="1"/>
  <c r="V77" i="43"/>
  <c r="S77" i="43"/>
  <c r="Q77" i="43"/>
  <c r="O77" i="43"/>
  <c r="V76" i="43"/>
  <c r="L76" i="43"/>
  <c r="N76" i="43" s="1"/>
  <c r="K76" i="43"/>
  <c r="I76" i="43"/>
  <c r="W75" i="43"/>
  <c r="V75" i="43"/>
  <c r="U75" i="43"/>
  <c r="L75" i="43"/>
  <c r="N75" i="43" s="1"/>
  <c r="K75" i="43"/>
  <c r="T75" i="43" s="1"/>
  <c r="I75" i="43"/>
  <c r="V74" i="43"/>
  <c r="U74" i="43"/>
  <c r="T74" i="43"/>
  <c r="K74" i="43"/>
  <c r="I74" i="43"/>
  <c r="L74" i="43" s="1"/>
  <c r="V73" i="43"/>
  <c r="U73" i="43"/>
  <c r="T73" i="43"/>
  <c r="K73" i="43"/>
  <c r="I73" i="43"/>
  <c r="L73" i="43" s="1"/>
  <c r="V72" i="43"/>
  <c r="U72" i="43"/>
  <c r="T72" i="43"/>
  <c r="L72" i="43"/>
  <c r="K72" i="43"/>
  <c r="I72" i="43"/>
  <c r="V71" i="43"/>
  <c r="U71" i="43"/>
  <c r="T71" i="43"/>
  <c r="K71" i="43"/>
  <c r="I71" i="43"/>
  <c r="L71" i="43" s="1"/>
  <c r="V70" i="43"/>
  <c r="U70" i="43"/>
  <c r="L70" i="43"/>
  <c r="K70" i="43"/>
  <c r="T70" i="43" s="1"/>
  <c r="I70" i="43"/>
  <c r="S68" i="43"/>
  <c r="Q68" i="43"/>
  <c r="O68" i="43"/>
  <c r="V67" i="43"/>
  <c r="U67" i="43"/>
  <c r="T67" i="43"/>
  <c r="L67" i="43"/>
  <c r="N67" i="43" s="1"/>
  <c r="W67" i="43" s="1"/>
  <c r="K67" i="43"/>
  <c r="I67" i="43"/>
  <c r="V66" i="43"/>
  <c r="L66" i="43"/>
  <c r="K66" i="43"/>
  <c r="I66" i="43"/>
  <c r="V65" i="43"/>
  <c r="N65" i="43"/>
  <c r="L65" i="43"/>
  <c r="K65" i="43"/>
  <c r="I65" i="43"/>
  <c r="V64" i="43"/>
  <c r="U64" i="43"/>
  <c r="T64" i="43"/>
  <c r="N64" i="43"/>
  <c r="L64" i="43"/>
  <c r="K64" i="43"/>
  <c r="I64" i="43"/>
  <c r="V63" i="43"/>
  <c r="K63" i="43"/>
  <c r="T63" i="43" s="1"/>
  <c r="I63" i="43"/>
  <c r="L63" i="43" s="1"/>
  <c r="V62" i="43"/>
  <c r="W62" i="43" s="1"/>
  <c r="U62" i="43"/>
  <c r="L62" i="43"/>
  <c r="N62" i="43" s="1"/>
  <c r="K62" i="43"/>
  <c r="T62" i="43" s="1"/>
  <c r="I62" i="43"/>
  <c r="V61" i="43"/>
  <c r="L61" i="43"/>
  <c r="K61" i="43"/>
  <c r="I61" i="43"/>
  <c r="S59" i="43"/>
  <c r="Q59" i="43"/>
  <c r="O59" i="43"/>
  <c r="V58" i="43"/>
  <c r="T58" i="43"/>
  <c r="L58" i="43"/>
  <c r="K58" i="43"/>
  <c r="U58" i="43" s="1"/>
  <c r="I58" i="43"/>
  <c r="V57" i="43"/>
  <c r="U57" i="43"/>
  <c r="T57" i="43"/>
  <c r="K57" i="43"/>
  <c r="I57" i="43"/>
  <c r="L57" i="43" s="1"/>
  <c r="V56" i="43"/>
  <c r="K56" i="43"/>
  <c r="I56" i="43"/>
  <c r="L56" i="43" s="1"/>
  <c r="V55" i="43"/>
  <c r="T55" i="43"/>
  <c r="K55" i="43"/>
  <c r="U55" i="43" s="1"/>
  <c r="I55" i="43"/>
  <c r="L55" i="43" s="1"/>
  <c r="N55" i="43" s="1"/>
  <c r="V54" i="43"/>
  <c r="U54" i="43"/>
  <c r="T54" i="43"/>
  <c r="L54" i="43"/>
  <c r="N54" i="43" s="1"/>
  <c r="K54" i="43"/>
  <c r="I54" i="43"/>
  <c r="V53" i="43"/>
  <c r="K53" i="43"/>
  <c r="T53" i="43" s="1"/>
  <c r="I53" i="43"/>
  <c r="L53" i="43" s="1"/>
  <c r="N53" i="43" s="1"/>
  <c r="V52" i="43"/>
  <c r="V59" i="43" s="1"/>
  <c r="T52" i="43"/>
  <c r="K52" i="43"/>
  <c r="U52" i="43" s="1"/>
  <c r="I52" i="43"/>
  <c r="L52" i="43" s="1"/>
  <c r="S50" i="43"/>
  <c r="Q50" i="43"/>
  <c r="O50" i="43"/>
  <c r="V49" i="43"/>
  <c r="N49" i="43"/>
  <c r="K49" i="43"/>
  <c r="T49" i="43" s="1"/>
  <c r="I49" i="43"/>
  <c r="L49" i="43" s="1"/>
  <c r="V48" i="43"/>
  <c r="K48" i="43"/>
  <c r="I48" i="43"/>
  <c r="L48" i="43" s="1"/>
  <c r="V47" i="43"/>
  <c r="U47" i="43"/>
  <c r="T47" i="43"/>
  <c r="K47" i="43"/>
  <c r="I47" i="43"/>
  <c r="L47" i="43" s="1"/>
  <c r="N47" i="43" s="1"/>
  <c r="W47" i="43" s="1"/>
  <c r="V46" i="43"/>
  <c r="U46" i="43"/>
  <c r="T46" i="43"/>
  <c r="L46" i="43"/>
  <c r="K46" i="43"/>
  <c r="I46" i="43"/>
  <c r="V45" i="43"/>
  <c r="U45" i="43"/>
  <c r="T45" i="43"/>
  <c r="K45" i="43"/>
  <c r="I45" i="43"/>
  <c r="L45" i="43" s="1"/>
  <c r="V44" i="43"/>
  <c r="T44" i="43"/>
  <c r="N44" i="43"/>
  <c r="K44" i="43"/>
  <c r="U44" i="43" s="1"/>
  <c r="I44" i="43"/>
  <c r="L44" i="43" s="1"/>
  <c r="V43" i="43"/>
  <c r="N43" i="43"/>
  <c r="L43" i="43"/>
  <c r="K43" i="43"/>
  <c r="T43" i="43" s="1"/>
  <c r="I43" i="43"/>
  <c r="S41" i="43"/>
  <c r="Q41" i="43"/>
  <c r="O41" i="43"/>
  <c r="V40" i="43"/>
  <c r="K40" i="43"/>
  <c r="T40" i="43" s="1"/>
  <c r="I40" i="43"/>
  <c r="L40" i="43" s="1"/>
  <c r="V39" i="43"/>
  <c r="W39" i="43" s="1"/>
  <c r="U39" i="43"/>
  <c r="T39" i="43"/>
  <c r="L39" i="43"/>
  <c r="N39" i="43" s="1"/>
  <c r="K39" i="43"/>
  <c r="I39" i="43"/>
  <c r="V38" i="43"/>
  <c r="L38" i="43"/>
  <c r="K38" i="43"/>
  <c r="I38" i="43"/>
  <c r="V37" i="43"/>
  <c r="U37" i="43"/>
  <c r="T37" i="43"/>
  <c r="K37" i="43"/>
  <c r="I37" i="43"/>
  <c r="L37" i="43" s="1"/>
  <c r="V36" i="43"/>
  <c r="U36" i="43"/>
  <c r="T36" i="43"/>
  <c r="N36" i="43"/>
  <c r="K36" i="43"/>
  <c r="I36" i="43"/>
  <c r="L36" i="43" s="1"/>
  <c r="V35" i="43"/>
  <c r="K35" i="43"/>
  <c r="T35" i="43" s="1"/>
  <c r="I35" i="43"/>
  <c r="L35" i="43" s="1"/>
  <c r="V34" i="43"/>
  <c r="V41" i="43" s="1"/>
  <c r="U34" i="43"/>
  <c r="L34" i="43"/>
  <c r="K34" i="43"/>
  <c r="T34" i="43" s="1"/>
  <c r="I34" i="43"/>
  <c r="S32" i="43"/>
  <c r="Q32" i="43"/>
  <c r="O32" i="43"/>
  <c r="V31" i="43"/>
  <c r="U31" i="43"/>
  <c r="T31" i="43"/>
  <c r="K31" i="43"/>
  <c r="I31" i="43"/>
  <c r="L31" i="43" s="1"/>
  <c r="N31" i="43" s="1"/>
  <c r="V30" i="43"/>
  <c r="L30" i="43"/>
  <c r="K30" i="43"/>
  <c r="I30" i="43"/>
  <c r="V29" i="43"/>
  <c r="L29" i="43"/>
  <c r="N29" i="43" s="1"/>
  <c r="K29" i="43"/>
  <c r="U29" i="43" s="1"/>
  <c r="I29" i="43"/>
  <c r="V28" i="43"/>
  <c r="U28" i="43"/>
  <c r="W28" i="43" s="1"/>
  <c r="N28" i="43"/>
  <c r="K28" i="43"/>
  <c r="T28" i="43" s="1"/>
  <c r="I28" i="43"/>
  <c r="L28" i="43" s="1"/>
  <c r="V27" i="43"/>
  <c r="K27" i="43"/>
  <c r="I27" i="43"/>
  <c r="L27" i="43" s="1"/>
  <c r="W26" i="43"/>
  <c r="V26" i="43"/>
  <c r="T26" i="43"/>
  <c r="N26" i="43"/>
  <c r="L26" i="43"/>
  <c r="K26" i="43"/>
  <c r="U26" i="43" s="1"/>
  <c r="I26" i="43"/>
  <c r="V25" i="43"/>
  <c r="U25" i="43"/>
  <c r="T25" i="43"/>
  <c r="L25" i="43"/>
  <c r="K25" i="43"/>
  <c r="I25" i="43"/>
  <c r="S23" i="43"/>
  <c r="Q23" i="43"/>
  <c r="O23" i="43"/>
  <c r="W22" i="43"/>
  <c r="V22" i="43"/>
  <c r="U22" i="43"/>
  <c r="T22" i="43"/>
  <c r="K22" i="43"/>
  <c r="I22" i="43"/>
  <c r="L22" i="43" s="1"/>
  <c r="N22" i="43" s="1"/>
  <c r="V21" i="43"/>
  <c r="U21" i="43"/>
  <c r="T21" i="43"/>
  <c r="L21" i="43"/>
  <c r="K21" i="43"/>
  <c r="I21" i="43"/>
  <c r="V20" i="43"/>
  <c r="K20" i="43"/>
  <c r="U20" i="43" s="1"/>
  <c r="I20" i="43"/>
  <c r="L20" i="43" s="1"/>
  <c r="V19" i="43"/>
  <c r="U19" i="43"/>
  <c r="T19" i="43"/>
  <c r="L19" i="43"/>
  <c r="N19" i="43" s="1"/>
  <c r="W19" i="43" s="1"/>
  <c r="K19" i="43"/>
  <c r="I19" i="43"/>
  <c r="V18" i="43"/>
  <c r="N18" i="43"/>
  <c r="L18" i="43"/>
  <c r="K18" i="43"/>
  <c r="I18" i="43"/>
  <c r="V17" i="43"/>
  <c r="K17" i="43"/>
  <c r="U17" i="43" s="1"/>
  <c r="I17" i="43"/>
  <c r="L17" i="43" s="1"/>
  <c r="V16" i="43"/>
  <c r="U16" i="43"/>
  <c r="T16" i="43"/>
  <c r="K16" i="43"/>
  <c r="I16" i="43"/>
  <c r="L16" i="43" s="1"/>
  <c r="B8" i="43"/>
  <c r="B5" i="43"/>
  <c r="S464" i="42"/>
  <c r="Q464" i="42"/>
  <c r="O464" i="42"/>
  <c r="V463" i="42"/>
  <c r="K463" i="42"/>
  <c r="I463" i="42"/>
  <c r="L463" i="42" s="1"/>
  <c r="N463" i="42" s="1"/>
  <c r="V462" i="42"/>
  <c r="N462" i="42"/>
  <c r="L462" i="42"/>
  <c r="K462" i="42"/>
  <c r="I462" i="42"/>
  <c r="W461" i="42"/>
  <c r="V461" i="42"/>
  <c r="U461" i="42"/>
  <c r="T461" i="42"/>
  <c r="N461" i="42"/>
  <c r="K461" i="42"/>
  <c r="I461" i="42"/>
  <c r="L461" i="42" s="1"/>
  <c r="V460" i="42"/>
  <c r="U460" i="42"/>
  <c r="T460" i="42"/>
  <c r="N460" i="42"/>
  <c r="L460" i="42"/>
  <c r="K460" i="42"/>
  <c r="I460" i="42"/>
  <c r="V459" i="42"/>
  <c r="K459" i="42"/>
  <c r="I459" i="42"/>
  <c r="L459" i="42" s="1"/>
  <c r="V458" i="42"/>
  <c r="U458" i="42"/>
  <c r="T458" i="42"/>
  <c r="W458" i="42" s="1"/>
  <c r="N458" i="42"/>
  <c r="K458" i="42"/>
  <c r="I458" i="42"/>
  <c r="L458" i="42" s="1"/>
  <c r="V457" i="42"/>
  <c r="L457" i="42"/>
  <c r="K457" i="42"/>
  <c r="I457" i="42"/>
  <c r="S455" i="42"/>
  <c r="Q455" i="42"/>
  <c r="O455" i="42"/>
  <c r="V454" i="42"/>
  <c r="L454" i="42"/>
  <c r="K454" i="42"/>
  <c r="I454" i="42"/>
  <c r="V453" i="42"/>
  <c r="T453" i="42"/>
  <c r="K453" i="42"/>
  <c r="U453" i="42" s="1"/>
  <c r="I453" i="42"/>
  <c r="L453" i="42" s="1"/>
  <c r="V452" i="42"/>
  <c r="U452" i="42"/>
  <c r="T452" i="42"/>
  <c r="L452" i="42"/>
  <c r="K452" i="42"/>
  <c r="I452" i="42"/>
  <c r="W451" i="42"/>
  <c r="V451" i="42"/>
  <c r="U451" i="42"/>
  <c r="K451" i="42"/>
  <c r="T451" i="42" s="1"/>
  <c r="I451" i="42"/>
  <c r="L451" i="42" s="1"/>
  <c r="N451" i="42" s="1"/>
  <c r="V450" i="42"/>
  <c r="L450" i="42"/>
  <c r="N450" i="42" s="1"/>
  <c r="K450" i="42"/>
  <c r="I450" i="42"/>
  <c r="V449" i="42"/>
  <c r="U449" i="42"/>
  <c r="T449" i="42"/>
  <c r="N449" i="42"/>
  <c r="L449" i="42"/>
  <c r="K449" i="42"/>
  <c r="I449" i="42"/>
  <c r="V448" i="42"/>
  <c r="U448" i="42"/>
  <c r="T448" i="42"/>
  <c r="L448" i="42"/>
  <c r="K448" i="42"/>
  <c r="I448" i="42"/>
  <c r="S446" i="42"/>
  <c r="Q446" i="42"/>
  <c r="O446" i="42"/>
  <c r="W445" i="42"/>
  <c r="V445" i="42"/>
  <c r="U445" i="42"/>
  <c r="T445" i="42"/>
  <c r="N445" i="42"/>
  <c r="L445" i="42"/>
  <c r="K445" i="42"/>
  <c r="I445" i="42"/>
  <c r="V444" i="42"/>
  <c r="L444" i="42"/>
  <c r="K444" i="42"/>
  <c r="I444" i="42"/>
  <c r="W443" i="42"/>
  <c r="V443" i="42"/>
  <c r="U443" i="42"/>
  <c r="T443" i="42"/>
  <c r="L443" i="42"/>
  <c r="N443" i="42" s="1"/>
  <c r="K443" i="42"/>
  <c r="I443" i="42"/>
  <c r="V442" i="42"/>
  <c r="U442" i="42"/>
  <c r="T442" i="42"/>
  <c r="N442" i="42"/>
  <c r="L442" i="42"/>
  <c r="K442" i="42"/>
  <c r="I442" i="42"/>
  <c r="V441" i="42"/>
  <c r="L441" i="42"/>
  <c r="K441" i="42"/>
  <c r="I441" i="42"/>
  <c r="V440" i="42"/>
  <c r="U440" i="42"/>
  <c r="T440" i="42"/>
  <c r="N440" i="42"/>
  <c r="W440" i="42" s="1"/>
  <c r="L440" i="42"/>
  <c r="K440" i="42"/>
  <c r="I440" i="42"/>
  <c r="V439" i="42"/>
  <c r="V446" i="42" s="1"/>
  <c r="U439" i="42"/>
  <c r="T439" i="42"/>
  <c r="K439" i="42"/>
  <c r="I439" i="42"/>
  <c r="L439" i="42" s="1"/>
  <c r="S437" i="42"/>
  <c r="Q437" i="42"/>
  <c r="O437" i="42"/>
  <c r="V436" i="42"/>
  <c r="W436" i="42" s="1"/>
  <c r="U436" i="42"/>
  <c r="T436" i="42"/>
  <c r="N436" i="42"/>
  <c r="L436" i="42"/>
  <c r="K436" i="42"/>
  <c r="I436" i="42"/>
  <c r="V435" i="42"/>
  <c r="U435" i="42"/>
  <c r="T435" i="42"/>
  <c r="N435" i="42"/>
  <c r="L435" i="42"/>
  <c r="K435" i="42"/>
  <c r="I435" i="42"/>
  <c r="V434" i="42"/>
  <c r="K434" i="42"/>
  <c r="I434" i="42"/>
  <c r="L434" i="42" s="1"/>
  <c r="V433" i="42"/>
  <c r="U433" i="42"/>
  <c r="T433" i="42"/>
  <c r="L433" i="42"/>
  <c r="K433" i="42"/>
  <c r="I433" i="42"/>
  <c r="V432" i="42"/>
  <c r="T432" i="42"/>
  <c r="K432" i="42"/>
  <c r="U432" i="42" s="1"/>
  <c r="I432" i="42"/>
  <c r="L432" i="42" s="1"/>
  <c r="V431" i="42"/>
  <c r="W431" i="42" s="1"/>
  <c r="T431" i="42"/>
  <c r="K431" i="42"/>
  <c r="U431" i="42" s="1"/>
  <c r="I431" i="42"/>
  <c r="L431" i="42" s="1"/>
  <c r="N431" i="42" s="1"/>
  <c r="V430" i="42"/>
  <c r="U430" i="42"/>
  <c r="T430" i="42"/>
  <c r="N430" i="42"/>
  <c r="L430" i="42"/>
  <c r="K430" i="42"/>
  <c r="I430" i="42"/>
  <c r="S428" i="42"/>
  <c r="Q428" i="42"/>
  <c r="O428" i="42"/>
  <c r="W427" i="42"/>
  <c r="V427" i="42"/>
  <c r="T427" i="42"/>
  <c r="K427" i="42"/>
  <c r="U427" i="42" s="1"/>
  <c r="I427" i="42"/>
  <c r="L427" i="42" s="1"/>
  <c r="N427" i="42" s="1"/>
  <c r="V426" i="42"/>
  <c r="U426" i="42"/>
  <c r="N426" i="42"/>
  <c r="K426" i="42"/>
  <c r="T426" i="42" s="1"/>
  <c r="W426" i="42" s="1"/>
  <c r="I426" i="42"/>
  <c r="L426" i="42" s="1"/>
  <c r="W425" i="42"/>
  <c r="V425" i="42"/>
  <c r="T425" i="42"/>
  <c r="K425" i="42"/>
  <c r="U425" i="42" s="1"/>
  <c r="I425" i="42"/>
  <c r="L425" i="42" s="1"/>
  <c r="N425" i="42" s="1"/>
  <c r="V424" i="42"/>
  <c r="U424" i="42"/>
  <c r="T424" i="42"/>
  <c r="K424" i="42"/>
  <c r="I424" i="42"/>
  <c r="L424" i="42" s="1"/>
  <c r="V423" i="42"/>
  <c r="N423" i="42"/>
  <c r="K423" i="42"/>
  <c r="I423" i="42"/>
  <c r="L423" i="42" s="1"/>
  <c r="V422" i="42"/>
  <c r="K422" i="42"/>
  <c r="I422" i="42"/>
  <c r="L422" i="42" s="1"/>
  <c r="W421" i="42"/>
  <c r="V421" i="42"/>
  <c r="U421" i="42"/>
  <c r="T421" i="42"/>
  <c r="L421" i="42"/>
  <c r="N421" i="42" s="1"/>
  <c r="K421" i="42"/>
  <c r="I421" i="42"/>
  <c r="S419" i="42"/>
  <c r="Q419" i="42"/>
  <c r="O419" i="42"/>
  <c r="W418" i="42"/>
  <c r="V418" i="42"/>
  <c r="T418" i="42"/>
  <c r="K418" i="42"/>
  <c r="U418" i="42" s="1"/>
  <c r="I418" i="42"/>
  <c r="L418" i="42" s="1"/>
  <c r="N418" i="42" s="1"/>
  <c r="V417" i="42"/>
  <c r="U417" i="42"/>
  <c r="T417" i="42"/>
  <c r="L417" i="42"/>
  <c r="K417" i="42"/>
  <c r="I417" i="42"/>
  <c r="V416" i="42"/>
  <c r="K416" i="42"/>
  <c r="I416" i="42"/>
  <c r="L416" i="42" s="1"/>
  <c r="N416" i="42" s="1"/>
  <c r="V415" i="42"/>
  <c r="L415" i="42"/>
  <c r="K415" i="42"/>
  <c r="T415" i="42" s="1"/>
  <c r="I415" i="42"/>
  <c r="V414" i="42"/>
  <c r="U414" i="42"/>
  <c r="T414" i="42"/>
  <c r="L414" i="42"/>
  <c r="K414" i="42"/>
  <c r="I414" i="42"/>
  <c r="V413" i="42"/>
  <c r="T413" i="42"/>
  <c r="K413" i="42"/>
  <c r="U413" i="42" s="1"/>
  <c r="I413" i="42"/>
  <c r="L413" i="42" s="1"/>
  <c r="V412" i="42"/>
  <c r="U412" i="42"/>
  <c r="T412" i="42"/>
  <c r="N412" i="42"/>
  <c r="K412" i="42"/>
  <c r="I412" i="42"/>
  <c r="L412" i="42" s="1"/>
  <c r="S410" i="42"/>
  <c r="Q410" i="42"/>
  <c r="O410" i="42"/>
  <c r="V409" i="42"/>
  <c r="N409" i="42"/>
  <c r="L409" i="42"/>
  <c r="K409" i="42"/>
  <c r="I409" i="42"/>
  <c r="V408" i="42"/>
  <c r="U408" i="42"/>
  <c r="T408" i="42"/>
  <c r="W408" i="42" s="1"/>
  <c r="L408" i="42"/>
  <c r="N408" i="42" s="1"/>
  <c r="K408" i="42"/>
  <c r="I408" i="42"/>
  <c r="V407" i="42"/>
  <c r="U407" i="42"/>
  <c r="T407" i="42"/>
  <c r="K407" i="42"/>
  <c r="I407" i="42"/>
  <c r="L407" i="42" s="1"/>
  <c r="N407" i="42" s="1"/>
  <c r="V406" i="42"/>
  <c r="K406" i="42"/>
  <c r="I406" i="42"/>
  <c r="L406" i="42" s="1"/>
  <c r="V405" i="42"/>
  <c r="W405" i="42" s="1"/>
  <c r="U405" i="42"/>
  <c r="T405" i="42"/>
  <c r="N405" i="42"/>
  <c r="L405" i="42"/>
  <c r="K405" i="42"/>
  <c r="I405" i="42"/>
  <c r="V404" i="42"/>
  <c r="K404" i="42"/>
  <c r="I404" i="42"/>
  <c r="L404" i="42" s="1"/>
  <c r="V403" i="42"/>
  <c r="U403" i="42"/>
  <c r="K403" i="42"/>
  <c r="T403" i="42" s="1"/>
  <c r="I403" i="42"/>
  <c r="L403" i="42" s="1"/>
  <c r="S401" i="42"/>
  <c r="Q401" i="42"/>
  <c r="O401" i="42"/>
  <c r="V400" i="42"/>
  <c r="U400" i="42"/>
  <c r="T400" i="42"/>
  <c r="L400" i="42"/>
  <c r="K400" i="42"/>
  <c r="I400" i="42"/>
  <c r="V399" i="42"/>
  <c r="T399" i="42"/>
  <c r="K399" i="42"/>
  <c r="U399" i="42" s="1"/>
  <c r="I399" i="42"/>
  <c r="L399" i="42" s="1"/>
  <c r="V398" i="42"/>
  <c r="U398" i="42"/>
  <c r="T398" i="42"/>
  <c r="W398" i="42" s="1"/>
  <c r="N398" i="42"/>
  <c r="L398" i="42"/>
  <c r="K398" i="42"/>
  <c r="I398" i="42"/>
  <c r="V397" i="42"/>
  <c r="K397" i="42"/>
  <c r="I397" i="42"/>
  <c r="L397" i="42" s="1"/>
  <c r="W396" i="42"/>
  <c r="V396" i="42"/>
  <c r="T396" i="42"/>
  <c r="L396" i="42"/>
  <c r="N396" i="42" s="1"/>
  <c r="K396" i="42"/>
  <c r="U396" i="42" s="1"/>
  <c r="I396" i="42"/>
  <c r="V395" i="42"/>
  <c r="U395" i="42"/>
  <c r="T395" i="42"/>
  <c r="L395" i="42"/>
  <c r="K395" i="42"/>
  <c r="I395" i="42"/>
  <c r="V394" i="42"/>
  <c r="L394" i="42"/>
  <c r="K394" i="42"/>
  <c r="I394" i="42"/>
  <c r="S392" i="42"/>
  <c r="Q392" i="42"/>
  <c r="O392" i="42"/>
  <c r="V391" i="42"/>
  <c r="N391" i="42"/>
  <c r="K391" i="42"/>
  <c r="U391" i="42" s="1"/>
  <c r="I391" i="42"/>
  <c r="L391" i="42" s="1"/>
  <c r="V390" i="42"/>
  <c r="L390" i="42"/>
  <c r="K390" i="42"/>
  <c r="I390" i="42"/>
  <c r="V389" i="42"/>
  <c r="U389" i="42"/>
  <c r="T389" i="42"/>
  <c r="N389" i="42"/>
  <c r="L389" i="42"/>
  <c r="K389" i="42"/>
  <c r="I389" i="42"/>
  <c r="V388" i="42"/>
  <c r="U388" i="42"/>
  <c r="T388" i="42"/>
  <c r="N388" i="42"/>
  <c r="K388" i="42"/>
  <c r="I388" i="42"/>
  <c r="L388" i="42" s="1"/>
  <c r="V387" i="42"/>
  <c r="V392" i="42" s="1"/>
  <c r="K387" i="42"/>
  <c r="U387" i="42" s="1"/>
  <c r="I387" i="42"/>
  <c r="L387" i="42" s="1"/>
  <c r="N387" i="42" s="1"/>
  <c r="V386" i="42"/>
  <c r="U386" i="42"/>
  <c r="T386" i="42"/>
  <c r="K386" i="42"/>
  <c r="I386" i="42"/>
  <c r="L386" i="42" s="1"/>
  <c r="V385" i="42"/>
  <c r="U385" i="42"/>
  <c r="T385" i="42"/>
  <c r="N385" i="42"/>
  <c r="K385" i="42"/>
  <c r="I385" i="42"/>
  <c r="L385" i="42" s="1"/>
  <c r="S383" i="42"/>
  <c r="Q383" i="42"/>
  <c r="O383" i="42"/>
  <c r="V382" i="42"/>
  <c r="U382" i="42"/>
  <c r="T382" i="42"/>
  <c r="N382" i="42"/>
  <c r="L382" i="42"/>
  <c r="K382" i="42"/>
  <c r="I382" i="42"/>
  <c r="V381" i="42"/>
  <c r="K381" i="42"/>
  <c r="I381" i="42"/>
  <c r="L381" i="42" s="1"/>
  <c r="V380" i="42"/>
  <c r="W380" i="42" s="1"/>
  <c r="U380" i="42"/>
  <c r="T380" i="42"/>
  <c r="L380" i="42"/>
  <c r="N380" i="42" s="1"/>
  <c r="K380" i="42"/>
  <c r="I380" i="42"/>
  <c r="V379" i="42"/>
  <c r="L379" i="42"/>
  <c r="K379" i="42"/>
  <c r="I379" i="42"/>
  <c r="W378" i="42"/>
  <c r="V378" i="42"/>
  <c r="U378" i="42"/>
  <c r="K378" i="42"/>
  <c r="T378" i="42" s="1"/>
  <c r="I378" i="42"/>
  <c r="L378" i="42" s="1"/>
  <c r="N378" i="42" s="1"/>
  <c r="V377" i="42"/>
  <c r="U377" i="42"/>
  <c r="T377" i="42"/>
  <c r="L377" i="42"/>
  <c r="K377" i="42"/>
  <c r="I377" i="42"/>
  <c r="V376" i="42"/>
  <c r="T376" i="42"/>
  <c r="K376" i="42"/>
  <c r="U376" i="42" s="1"/>
  <c r="I376" i="42"/>
  <c r="L376" i="42" s="1"/>
  <c r="S374" i="42"/>
  <c r="Q374" i="42"/>
  <c r="O374" i="42"/>
  <c r="V373" i="42"/>
  <c r="U373" i="42"/>
  <c r="T373" i="42"/>
  <c r="N373" i="42"/>
  <c r="L373" i="42"/>
  <c r="K373" i="42"/>
  <c r="I373" i="42"/>
  <c r="V372" i="42"/>
  <c r="U372" i="42"/>
  <c r="T372" i="42"/>
  <c r="N372" i="42"/>
  <c r="L372" i="42"/>
  <c r="K372" i="42"/>
  <c r="I372" i="42"/>
  <c r="V371" i="42"/>
  <c r="U371" i="42"/>
  <c r="K371" i="42"/>
  <c r="T371" i="42" s="1"/>
  <c r="I371" i="42"/>
  <c r="L371" i="42" s="1"/>
  <c r="V370" i="42"/>
  <c r="V374" i="42" s="1"/>
  <c r="L370" i="42"/>
  <c r="N370" i="42" s="1"/>
  <c r="K370" i="42"/>
  <c r="I370" i="42"/>
  <c r="V369" i="42"/>
  <c r="L369" i="42"/>
  <c r="K369" i="42"/>
  <c r="I369" i="42"/>
  <c r="V368" i="42"/>
  <c r="U368" i="42"/>
  <c r="L368" i="42"/>
  <c r="K368" i="42"/>
  <c r="T368" i="42" s="1"/>
  <c r="I368" i="42"/>
  <c r="V367" i="42"/>
  <c r="U367" i="42"/>
  <c r="T367" i="42"/>
  <c r="L367" i="42"/>
  <c r="K367" i="42"/>
  <c r="I367" i="42"/>
  <c r="S365" i="42"/>
  <c r="Q365" i="42"/>
  <c r="O365" i="42"/>
  <c r="V364" i="42"/>
  <c r="T364" i="42"/>
  <c r="L364" i="42"/>
  <c r="K364" i="42"/>
  <c r="U364" i="42" s="1"/>
  <c r="I364" i="42"/>
  <c r="V363" i="42"/>
  <c r="U363" i="42"/>
  <c r="T363" i="42"/>
  <c r="N363" i="42"/>
  <c r="L363" i="42"/>
  <c r="K363" i="42"/>
  <c r="I363" i="42"/>
  <c r="V362" i="42"/>
  <c r="N362" i="42"/>
  <c r="L362" i="42"/>
  <c r="K362" i="42"/>
  <c r="I362" i="42"/>
  <c r="W361" i="42"/>
  <c r="V361" i="42"/>
  <c r="T361" i="42"/>
  <c r="N361" i="42"/>
  <c r="L361" i="42"/>
  <c r="K361" i="42"/>
  <c r="U361" i="42" s="1"/>
  <c r="I361" i="42"/>
  <c r="V360" i="42"/>
  <c r="U360" i="42"/>
  <c r="T360" i="42"/>
  <c r="K360" i="42"/>
  <c r="I360" i="42"/>
  <c r="L360" i="42" s="1"/>
  <c r="W359" i="42"/>
  <c r="V359" i="42"/>
  <c r="U359" i="42"/>
  <c r="L359" i="42"/>
  <c r="N359" i="42" s="1"/>
  <c r="K359" i="42"/>
  <c r="T359" i="42" s="1"/>
  <c r="I359" i="42"/>
  <c r="V358" i="42"/>
  <c r="K358" i="42"/>
  <c r="I358" i="42"/>
  <c r="L358" i="42" s="1"/>
  <c r="S356" i="42"/>
  <c r="Q356" i="42"/>
  <c r="O356" i="42"/>
  <c r="V355" i="42"/>
  <c r="K355" i="42"/>
  <c r="T355" i="42" s="1"/>
  <c r="I355" i="42"/>
  <c r="L355" i="42" s="1"/>
  <c r="V354" i="42"/>
  <c r="U354" i="42"/>
  <c r="T354" i="42"/>
  <c r="N354" i="42"/>
  <c r="W354" i="42" s="1"/>
  <c r="L354" i="42"/>
  <c r="K354" i="42"/>
  <c r="I354" i="42"/>
  <c r="V353" i="42"/>
  <c r="N353" i="42"/>
  <c r="K353" i="42"/>
  <c r="I353" i="42"/>
  <c r="L353" i="42" s="1"/>
  <c r="V352" i="42"/>
  <c r="U352" i="42"/>
  <c r="W352" i="42" s="1"/>
  <c r="T352" i="42"/>
  <c r="K352" i="42"/>
  <c r="I352" i="42"/>
  <c r="L352" i="42" s="1"/>
  <c r="N352" i="42" s="1"/>
  <c r="V351" i="42"/>
  <c r="T351" i="42"/>
  <c r="L351" i="42"/>
  <c r="K351" i="42"/>
  <c r="U351" i="42" s="1"/>
  <c r="I351" i="42"/>
  <c r="V350" i="42"/>
  <c r="K350" i="42"/>
  <c r="I350" i="42"/>
  <c r="L350" i="42" s="1"/>
  <c r="V349" i="42"/>
  <c r="U349" i="42"/>
  <c r="T349" i="42"/>
  <c r="N349" i="42"/>
  <c r="K349" i="42"/>
  <c r="I349" i="42"/>
  <c r="L349" i="42" s="1"/>
  <c r="S347" i="42"/>
  <c r="Q347" i="42"/>
  <c r="O347" i="42"/>
  <c r="V346" i="42"/>
  <c r="L346" i="42"/>
  <c r="N346" i="42" s="1"/>
  <c r="K346" i="42"/>
  <c r="I346" i="42"/>
  <c r="V345" i="42"/>
  <c r="U345" i="42"/>
  <c r="T345" i="42"/>
  <c r="N345" i="42"/>
  <c r="L345" i="42"/>
  <c r="K345" i="42"/>
  <c r="I345" i="42"/>
  <c r="V344" i="42"/>
  <c r="K344" i="42"/>
  <c r="I344" i="42"/>
  <c r="L344" i="42" s="1"/>
  <c r="W343" i="42"/>
  <c r="V343" i="42"/>
  <c r="U343" i="42"/>
  <c r="K343" i="42"/>
  <c r="T343" i="42" s="1"/>
  <c r="I343" i="42"/>
  <c r="L343" i="42" s="1"/>
  <c r="N343" i="42" s="1"/>
  <c r="V342" i="42"/>
  <c r="K342" i="42"/>
  <c r="T342" i="42" s="1"/>
  <c r="I342" i="42"/>
  <c r="L342" i="42" s="1"/>
  <c r="N342" i="42" s="1"/>
  <c r="V341" i="42"/>
  <c r="T341" i="42"/>
  <c r="N341" i="42"/>
  <c r="L341" i="42"/>
  <c r="K341" i="42"/>
  <c r="U341" i="42" s="1"/>
  <c r="I341" i="42"/>
  <c r="W340" i="42"/>
  <c r="V340" i="42"/>
  <c r="U340" i="42"/>
  <c r="T340" i="42"/>
  <c r="L340" i="42"/>
  <c r="N340" i="42" s="1"/>
  <c r="K340" i="42"/>
  <c r="I340" i="42"/>
  <c r="S338" i="42"/>
  <c r="Q338" i="42"/>
  <c r="O338" i="42"/>
  <c r="V337" i="42"/>
  <c r="K337" i="42"/>
  <c r="I337" i="42"/>
  <c r="L337" i="42" s="1"/>
  <c r="V336" i="42"/>
  <c r="U336" i="42"/>
  <c r="N336" i="42"/>
  <c r="W336" i="42" s="1"/>
  <c r="L336" i="42"/>
  <c r="K336" i="42"/>
  <c r="T336" i="42" s="1"/>
  <c r="I336" i="42"/>
  <c r="V335" i="42"/>
  <c r="L335" i="42"/>
  <c r="K335" i="42"/>
  <c r="U335" i="42" s="1"/>
  <c r="I335" i="42"/>
  <c r="V334" i="42"/>
  <c r="V338" i="42" s="1"/>
  <c r="K334" i="42"/>
  <c r="I334" i="42"/>
  <c r="L334" i="42" s="1"/>
  <c r="N334" i="42" s="1"/>
  <c r="V333" i="42"/>
  <c r="N333" i="42"/>
  <c r="L333" i="42"/>
  <c r="K333" i="42"/>
  <c r="I333" i="42"/>
  <c r="V332" i="42"/>
  <c r="L332" i="42"/>
  <c r="K332" i="42"/>
  <c r="I332" i="42"/>
  <c r="V331" i="42"/>
  <c r="K331" i="42"/>
  <c r="U331" i="42" s="1"/>
  <c r="I331" i="42"/>
  <c r="L331" i="42" s="1"/>
  <c r="S329" i="42"/>
  <c r="Q329" i="42"/>
  <c r="O329" i="42"/>
  <c r="V328" i="42"/>
  <c r="U328" i="42"/>
  <c r="T328" i="42"/>
  <c r="K328" i="42"/>
  <c r="I328" i="42"/>
  <c r="L328" i="42" s="1"/>
  <c r="V327" i="42"/>
  <c r="U327" i="42"/>
  <c r="K327" i="42"/>
  <c r="T327" i="42" s="1"/>
  <c r="W327" i="42" s="1"/>
  <c r="I327" i="42"/>
  <c r="L327" i="42" s="1"/>
  <c r="N327" i="42" s="1"/>
  <c r="V326" i="42"/>
  <c r="K326" i="42"/>
  <c r="I326" i="42"/>
  <c r="L326" i="42" s="1"/>
  <c r="V325" i="42"/>
  <c r="U325" i="42"/>
  <c r="T325" i="42"/>
  <c r="L325" i="42"/>
  <c r="N325" i="42" s="1"/>
  <c r="W325" i="42" s="1"/>
  <c r="K325" i="42"/>
  <c r="I325" i="42"/>
  <c r="V324" i="42"/>
  <c r="U324" i="42"/>
  <c r="T324" i="42"/>
  <c r="N324" i="42"/>
  <c r="K324" i="42"/>
  <c r="I324" i="42"/>
  <c r="L324" i="42" s="1"/>
  <c r="W323" i="42"/>
  <c r="V323" i="42"/>
  <c r="T323" i="42"/>
  <c r="N323" i="42"/>
  <c r="L323" i="42"/>
  <c r="K323" i="42"/>
  <c r="U323" i="42" s="1"/>
  <c r="I323" i="42"/>
  <c r="V322" i="42"/>
  <c r="V329" i="42" s="1"/>
  <c r="U322" i="42"/>
  <c r="T322" i="42"/>
  <c r="N322" i="42"/>
  <c r="L322" i="42"/>
  <c r="K322" i="42"/>
  <c r="I322" i="42"/>
  <c r="S320" i="42"/>
  <c r="Q320" i="42"/>
  <c r="O320" i="42"/>
  <c r="V319" i="42"/>
  <c r="U319" i="42"/>
  <c r="T319" i="42"/>
  <c r="N319" i="42"/>
  <c r="L319" i="42"/>
  <c r="K319" i="42"/>
  <c r="I319" i="42"/>
  <c r="V318" i="42"/>
  <c r="K318" i="42"/>
  <c r="I318" i="42"/>
  <c r="L318" i="42" s="1"/>
  <c r="V317" i="42"/>
  <c r="U317" i="42"/>
  <c r="T317" i="42"/>
  <c r="L317" i="42"/>
  <c r="N317" i="42" s="1"/>
  <c r="K317" i="42"/>
  <c r="I317" i="42"/>
  <c r="V316" i="42"/>
  <c r="K316" i="42"/>
  <c r="U316" i="42" s="1"/>
  <c r="I316" i="42"/>
  <c r="L316" i="42" s="1"/>
  <c r="V315" i="42"/>
  <c r="N315" i="42"/>
  <c r="K315" i="42"/>
  <c r="I315" i="42"/>
  <c r="L315" i="42" s="1"/>
  <c r="V314" i="42"/>
  <c r="L314" i="42"/>
  <c r="K314" i="42"/>
  <c r="U314" i="42" s="1"/>
  <c r="I314" i="42"/>
  <c r="V313" i="42"/>
  <c r="U313" i="42"/>
  <c r="K313" i="42"/>
  <c r="T313" i="42" s="1"/>
  <c r="I313" i="42"/>
  <c r="L313" i="42" s="1"/>
  <c r="S311" i="42"/>
  <c r="Q311" i="42"/>
  <c r="O311" i="42"/>
  <c r="V310" i="42"/>
  <c r="U310" i="42"/>
  <c r="T310" i="42"/>
  <c r="L310" i="42"/>
  <c r="K310" i="42"/>
  <c r="I310" i="42"/>
  <c r="V309" i="42"/>
  <c r="T309" i="42"/>
  <c r="N309" i="42"/>
  <c r="L309" i="42"/>
  <c r="K309" i="42"/>
  <c r="U309" i="42" s="1"/>
  <c r="I309" i="42"/>
  <c r="V308" i="42"/>
  <c r="K308" i="42"/>
  <c r="T308" i="42" s="1"/>
  <c r="I308" i="42"/>
  <c r="L308" i="42" s="1"/>
  <c r="V307" i="42"/>
  <c r="U307" i="42"/>
  <c r="T307" i="42"/>
  <c r="N307" i="42"/>
  <c r="L307" i="42"/>
  <c r="K307" i="42"/>
  <c r="I307" i="42"/>
  <c r="V306" i="42"/>
  <c r="T306" i="42"/>
  <c r="L306" i="42"/>
  <c r="K306" i="42"/>
  <c r="U306" i="42" s="1"/>
  <c r="I306" i="42"/>
  <c r="V305" i="42"/>
  <c r="U305" i="42"/>
  <c r="W305" i="42" s="1"/>
  <c r="T305" i="42"/>
  <c r="L305" i="42"/>
  <c r="N305" i="42" s="1"/>
  <c r="K305" i="42"/>
  <c r="I305" i="42"/>
  <c r="V304" i="42"/>
  <c r="V311" i="42" s="1"/>
  <c r="U304" i="42"/>
  <c r="L304" i="42"/>
  <c r="K304" i="42"/>
  <c r="T304" i="42" s="1"/>
  <c r="T311" i="42" s="1"/>
  <c r="I304" i="42"/>
  <c r="S302" i="42"/>
  <c r="Q302" i="42"/>
  <c r="O302" i="42"/>
  <c r="V301" i="42"/>
  <c r="L301" i="42"/>
  <c r="K301" i="42"/>
  <c r="T301" i="42" s="1"/>
  <c r="I301" i="42"/>
  <c r="V300" i="42"/>
  <c r="U300" i="42"/>
  <c r="T300" i="42"/>
  <c r="L300" i="42"/>
  <c r="K300" i="42"/>
  <c r="I300" i="42"/>
  <c r="V299" i="42"/>
  <c r="V302" i="42" s="1"/>
  <c r="L299" i="42"/>
  <c r="K299" i="42"/>
  <c r="T299" i="42" s="1"/>
  <c r="I299" i="42"/>
  <c r="V298" i="42"/>
  <c r="U298" i="42"/>
  <c r="K298" i="42"/>
  <c r="T298" i="42" s="1"/>
  <c r="I298" i="42"/>
  <c r="L298" i="42" s="1"/>
  <c r="V297" i="42"/>
  <c r="N297" i="42"/>
  <c r="L297" i="42"/>
  <c r="K297" i="42"/>
  <c r="I297" i="42"/>
  <c r="V296" i="42"/>
  <c r="K296" i="42"/>
  <c r="I296" i="42"/>
  <c r="L296" i="42" s="1"/>
  <c r="V295" i="42"/>
  <c r="K295" i="42"/>
  <c r="I295" i="42"/>
  <c r="L295" i="42" s="1"/>
  <c r="S293" i="42"/>
  <c r="Q293" i="42"/>
  <c r="O293" i="42"/>
  <c r="V292" i="42"/>
  <c r="U292" i="42"/>
  <c r="T292" i="42"/>
  <c r="K292" i="42"/>
  <c r="I292" i="42"/>
  <c r="L292" i="42" s="1"/>
  <c r="V291" i="42"/>
  <c r="K291" i="42"/>
  <c r="I291" i="42"/>
  <c r="L291" i="42" s="1"/>
  <c r="W290" i="42"/>
  <c r="V290" i="42"/>
  <c r="U290" i="42"/>
  <c r="T290" i="42"/>
  <c r="N290" i="42"/>
  <c r="K290" i="42"/>
  <c r="I290" i="42"/>
  <c r="L290" i="42" s="1"/>
  <c r="V289" i="42"/>
  <c r="U289" i="42"/>
  <c r="T289" i="42"/>
  <c r="N289" i="42"/>
  <c r="L289" i="42"/>
  <c r="K289" i="42"/>
  <c r="I289" i="42"/>
  <c r="V288" i="42"/>
  <c r="N288" i="42"/>
  <c r="L288" i="42"/>
  <c r="K288" i="42"/>
  <c r="I288" i="42"/>
  <c r="V287" i="42"/>
  <c r="U287" i="42"/>
  <c r="T287" i="42"/>
  <c r="L287" i="42"/>
  <c r="K287" i="42"/>
  <c r="I287" i="42"/>
  <c r="V286" i="42"/>
  <c r="U286" i="42"/>
  <c r="N286" i="42"/>
  <c r="L286" i="42"/>
  <c r="K286" i="42"/>
  <c r="T286" i="42" s="1"/>
  <c r="I286" i="42"/>
  <c r="V284" i="42"/>
  <c r="S284" i="42"/>
  <c r="Q284" i="42"/>
  <c r="O284" i="42"/>
  <c r="V283" i="42"/>
  <c r="K283" i="42"/>
  <c r="T283" i="42" s="1"/>
  <c r="I283" i="42"/>
  <c r="L283" i="42" s="1"/>
  <c r="V282" i="42"/>
  <c r="K282" i="42"/>
  <c r="T282" i="42" s="1"/>
  <c r="I282" i="42"/>
  <c r="L282" i="42" s="1"/>
  <c r="V281" i="42"/>
  <c r="K281" i="42"/>
  <c r="I281" i="42"/>
  <c r="L281" i="42" s="1"/>
  <c r="V280" i="42"/>
  <c r="U280" i="42"/>
  <c r="T280" i="42"/>
  <c r="K280" i="42"/>
  <c r="I280" i="42"/>
  <c r="L280" i="42" s="1"/>
  <c r="W279" i="42"/>
  <c r="V279" i="42"/>
  <c r="U279" i="42"/>
  <c r="T279" i="42"/>
  <c r="L279" i="42"/>
  <c r="N279" i="42" s="1"/>
  <c r="K279" i="42"/>
  <c r="I279" i="42"/>
  <c r="V278" i="42"/>
  <c r="T278" i="42"/>
  <c r="L278" i="42"/>
  <c r="K278" i="42"/>
  <c r="U278" i="42" s="1"/>
  <c r="I278" i="42"/>
  <c r="V277" i="42"/>
  <c r="U277" i="42"/>
  <c r="T277" i="42"/>
  <c r="N277" i="42"/>
  <c r="K277" i="42"/>
  <c r="I277" i="42"/>
  <c r="L277" i="42" s="1"/>
  <c r="S275" i="42"/>
  <c r="Q275" i="42"/>
  <c r="O275" i="42"/>
  <c r="V274" i="42"/>
  <c r="N274" i="42"/>
  <c r="L274" i="42"/>
  <c r="K274" i="42"/>
  <c r="I274" i="42"/>
  <c r="V273" i="42"/>
  <c r="U273" i="42"/>
  <c r="L273" i="42"/>
  <c r="N273" i="42" s="1"/>
  <c r="K273" i="42"/>
  <c r="T273" i="42" s="1"/>
  <c r="W273" i="42" s="1"/>
  <c r="I273" i="42"/>
  <c r="V272" i="42"/>
  <c r="U272" i="42"/>
  <c r="T272" i="42"/>
  <c r="L272" i="42"/>
  <c r="K272" i="42"/>
  <c r="I272" i="42"/>
  <c r="V271" i="42"/>
  <c r="K271" i="42"/>
  <c r="U271" i="42" s="1"/>
  <c r="I271" i="42"/>
  <c r="L271" i="42" s="1"/>
  <c r="V270" i="42"/>
  <c r="U270" i="42"/>
  <c r="T270" i="42"/>
  <c r="L270" i="42"/>
  <c r="K270" i="42"/>
  <c r="I270" i="42"/>
  <c r="V269" i="42"/>
  <c r="T269" i="42"/>
  <c r="K269" i="42"/>
  <c r="U269" i="42" s="1"/>
  <c r="I269" i="42"/>
  <c r="L269" i="42" s="1"/>
  <c r="N269" i="42" s="1"/>
  <c r="V268" i="42"/>
  <c r="U268" i="42"/>
  <c r="T268" i="42"/>
  <c r="N268" i="42"/>
  <c r="L268" i="42"/>
  <c r="K268" i="42"/>
  <c r="I268" i="42"/>
  <c r="S266" i="42"/>
  <c r="Q266" i="42"/>
  <c r="O266" i="42"/>
  <c r="V265" i="42"/>
  <c r="T265" i="42"/>
  <c r="L265" i="42"/>
  <c r="K265" i="42"/>
  <c r="U265" i="42" s="1"/>
  <c r="I265" i="42"/>
  <c r="V264" i="42"/>
  <c r="U264" i="42"/>
  <c r="T264" i="42"/>
  <c r="K264" i="42"/>
  <c r="I264" i="42"/>
  <c r="L264" i="42" s="1"/>
  <c r="V263" i="42"/>
  <c r="U263" i="42"/>
  <c r="W263" i="42" s="1"/>
  <c r="K263" i="42"/>
  <c r="T263" i="42" s="1"/>
  <c r="I263" i="42"/>
  <c r="L263" i="42" s="1"/>
  <c r="N263" i="42" s="1"/>
  <c r="V262" i="42"/>
  <c r="N262" i="42"/>
  <c r="L262" i="42"/>
  <c r="K262" i="42"/>
  <c r="I262" i="42"/>
  <c r="V261" i="42"/>
  <c r="W261" i="42" s="1"/>
  <c r="U261" i="42"/>
  <c r="T261" i="42"/>
  <c r="N261" i="42"/>
  <c r="L261" i="42"/>
  <c r="K261" i="42"/>
  <c r="I261" i="42"/>
  <c r="V260" i="42"/>
  <c r="L260" i="42"/>
  <c r="K260" i="42"/>
  <c r="T260" i="42" s="1"/>
  <c r="I260" i="42"/>
  <c r="V259" i="42"/>
  <c r="V266" i="42" s="1"/>
  <c r="U259" i="42"/>
  <c r="L259" i="42"/>
  <c r="K259" i="42"/>
  <c r="T259" i="42" s="1"/>
  <c r="I259" i="42"/>
  <c r="S257" i="42"/>
  <c r="Q257" i="42"/>
  <c r="O257" i="42"/>
  <c r="V256" i="42"/>
  <c r="K256" i="42"/>
  <c r="I256" i="42"/>
  <c r="L256" i="42" s="1"/>
  <c r="N256" i="42" s="1"/>
  <c r="V255" i="42"/>
  <c r="V257" i="42" s="1"/>
  <c r="U255" i="42"/>
  <c r="T255" i="42"/>
  <c r="K255" i="42"/>
  <c r="I255" i="42"/>
  <c r="L255" i="42" s="1"/>
  <c r="N255" i="42" s="1"/>
  <c r="V254" i="42"/>
  <c r="L254" i="42"/>
  <c r="K254" i="42"/>
  <c r="I254" i="42"/>
  <c r="V253" i="42"/>
  <c r="L253" i="42"/>
  <c r="K253" i="42"/>
  <c r="I253" i="42"/>
  <c r="V252" i="42"/>
  <c r="U252" i="42"/>
  <c r="T252" i="42"/>
  <c r="K252" i="42"/>
  <c r="I252" i="42"/>
  <c r="L252" i="42" s="1"/>
  <c r="V251" i="42"/>
  <c r="U251" i="42"/>
  <c r="T251" i="42"/>
  <c r="L251" i="42"/>
  <c r="K251" i="42"/>
  <c r="I251" i="42"/>
  <c r="V250" i="42"/>
  <c r="T250" i="42"/>
  <c r="L250" i="42"/>
  <c r="K250" i="42"/>
  <c r="U250" i="42" s="1"/>
  <c r="I250" i="42"/>
  <c r="S248" i="42"/>
  <c r="Q248" i="42"/>
  <c r="O248" i="42"/>
  <c r="V247" i="42"/>
  <c r="T247" i="42"/>
  <c r="N247" i="42"/>
  <c r="L247" i="42"/>
  <c r="K247" i="42"/>
  <c r="U247" i="42" s="1"/>
  <c r="I247" i="42"/>
  <c r="V246" i="42"/>
  <c r="U246" i="42"/>
  <c r="T246" i="42"/>
  <c r="L246" i="42"/>
  <c r="K246" i="42"/>
  <c r="I246" i="42"/>
  <c r="V245" i="42"/>
  <c r="U245" i="42"/>
  <c r="T245" i="42"/>
  <c r="W245" i="42" s="1"/>
  <c r="K245" i="42"/>
  <c r="I245" i="42"/>
  <c r="L245" i="42" s="1"/>
  <c r="N245" i="42" s="1"/>
  <c r="V244" i="42"/>
  <c r="K244" i="42"/>
  <c r="U244" i="42" s="1"/>
  <c r="I244" i="42"/>
  <c r="L244" i="42" s="1"/>
  <c r="V243" i="42"/>
  <c r="T243" i="42"/>
  <c r="N243" i="42"/>
  <c r="L243" i="42"/>
  <c r="K243" i="42"/>
  <c r="U243" i="42" s="1"/>
  <c r="I243" i="42"/>
  <c r="V242" i="42"/>
  <c r="U242" i="42"/>
  <c r="T242" i="42"/>
  <c r="N242" i="42"/>
  <c r="K242" i="42"/>
  <c r="I242" i="42"/>
  <c r="L242" i="42" s="1"/>
  <c r="V241" i="42"/>
  <c r="V248" i="42" s="1"/>
  <c r="U241" i="42"/>
  <c r="T241" i="42"/>
  <c r="K241" i="42"/>
  <c r="I241" i="42"/>
  <c r="L241" i="42" s="1"/>
  <c r="N241" i="42" s="1"/>
  <c r="S239" i="42"/>
  <c r="Q239" i="42"/>
  <c r="O239" i="42"/>
  <c r="V238" i="42"/>
  <c r="U238" i="42"/>
  <c r="T238" i="42"/>
  <c r="N238" i="42"/>
  <c r="K238" i="42"/>
  <c r="I238" i="42"/>
  <c r="L238" i="42" s="1"/>
  <c r="V237" i="42"/>
  <c r="U237" i="42"/>
  <c r="T237" i="42"/>
  <c r="N237" i="42"/>
  <c r="W237" i="42" s="1"/>
  <c r="L237" i="42"/>
  <c r="K237" i="42"/>
  <c r="I237" i="42"/>
  <c r="V236" i="42"/>
  <c r="T236" i="42"/>
  <c r="N236" i="42"/>
  <c r="L236" i="42"/>
  <c r="K236" i="42"/>
  <c r="U236" i="42" s="1"/>
  <c r="I236" i="42"/>
  <c r="V235" i="42"/>
  <c r="U235" i="42"/>
  <c r="T235" i="42"/>
  <c r="K235" i="42"/>
  <c r="I235" i="42"/>
  <c r="L235" i="42" s="1"/>
  <c r="N235" i="42" s="1"/>
  <c r="W235" i="42" s="1"/>
  <c r="V234" i="42"/>
  <c r="U234" i="42"/>
  <c r="T234" i="42"/>
  <c r="K234" i="42"/>
  <c r="I234" i="42"/>
  <c r="L234" i="42" s="1"/>
  <c r="N234" i="42" s="1"/>
  <c r="V233" i="42"/>
  <c r="K233" i="42"/>
  <c r="I233" i="42"/>
  <c r="L233" i="42" s="1"/>
  <c r="W232" i="42"/>
  <c r="V232" i="42"/>
  <c r="V239" i="42" s="1"/>
  <c r="U232" i="42"/>
  <c r="T232" i="42"/>
  <c r="N232" i="42"/>
  <c r="K232" i="42"/>
  <c r="I232" i="42"/>
  <c r="L232" i="42" s="1"/>
  <c r="S230" i="42"/>
  <c r="Q230" i="42"/>
  <c r="O230" i="42"/>
  <c r="V229" i="42"/>
  <c r="U229" i="42"/>
  <c r="T229" i="42"/>
  <c r="L229" i="42"/>
  <c r="K229" i="42"/>
  <c r="I229" i="42"/>
  <c r="V228" i="42"/>
  <c r="K228" i="42"/>
  <c r="U228" i="42" s="1"/>
  <c r="I228" i="42"/>
  <c r="L228" i="42" s="1"/>
  <c r="V227" i="42"/>
  <c r="W227" i="42" s="1"/>
  <c r="T227" i="42"/>
  <c r="K227" i="42"/>
  <c r="U227" i="42" s="1"/>
  <c r="I227" i="42"/>
  <c r="L227" i="42" s="1"/>
  <c r="N227" i="42" s="1"/>
  <c r="V226" i="42"/>
  <c r="L226" i="42"/>
  <c r="K226" i="42"/>
  <c r="U226" i="42" s="1"/>
  <c r="I226" i="42"/>
  <c r="V225" i="42"/>
  <c r="K225" i="42"/>
  <c r="U225" i="42" s="1"/>
  <c r="I225" i="42"/>
  <c r="L225" i="42" s="1"/>
  <c r="N225" i="42" s="1"/>
  <c r="V224" i="42"/>
  <c r="K224" i="42"/>
  <c r="U224" i="42" s="1"/>
  <c r="I224" i="42"/>
  <c r="L224" i="42" s="1"/>
  <c r="V223" i="42"/>
  <c r="L223" i="42"/>
  <c r="L230" i="42" s="1"/>
  <c r="K223" i="42"/>
  <c r="I223" i="42"/>
  <c r="S221" i="42"/>
  <c r="Q221" i="42"/>
  <c r="O221" i="42"/>
  <c r="V220" i="42"/>
  <c r="N220" i="42"/>
  <c r="L220" i="42"/>
  <c r="K220" i="42"/>
  <c r="I220" i="42"/>
  <c r="V219" i="42"/>
  <c r="K219" i="42"/>
  <c r="T219" i="42" s="1"/>
  <c r="I219" i="42"/>
  <c r="L219" i="42" s="1"/>
  <c r="V218" i="42"/>
  <c r="K218" i="42"/>
  <c r="I218" i="42"/>
  <c r="L218" i="42" s="1"/>
  <c r="V217" i="42"/>
  <c r="V221" i="42" s="1"/>
  <c r="L217" i="42"/>
  <c r="N217" i="42" s="1"/>
  <c r="K217" i="42"/>
  <c r="I217" i="42"/>
  <c r="V216" i="42"/>
  <c r="L216" i="42"/>
  <c r="K216" i="42"/>
  <c r="U216" i="42" s="1"/>
  <c r="I216" i="42"/>
  <c r="V215" i="42"/>
  <c r="U215" i="42"/>
  <c r="L215" i="42"/>
  <c r="K215" i="42"/>
  <c r="T215" i="42" s="1"/>
  <c r="I215" i="42"/>
  <c r="V214" i="42"/>
  <c r="U214" i="42"/>
  <c r="T214" i="42"/>
  <c r="N214" i="42"/>
  <c r="L214" i="42"/>
  <c r="K214" i="42"/>
  <c r="I214" i="42"/>
  <c r="V212" i="42"/>
  <c r="S212" i="42"/>
  <c r="Q212" i="42"/>
  <c r="O212" i="42"/>
  <c r="V211" i="42"/>
  <c r="K211" i="42"/>
  <c r="I211" i="42"/>
  <c r="L211" i="42" s="1"/>
  <c r="W210" i="42"/>
  <c r="V210" i="42"/>
  <c r="U210" i="42"/>
  <c r="T210" i="42"/>
  <c r="N210" i="42"/>
  <c r="L210" i="42"/>
  <c r="K210" i="42"/>
  <c r="I210" i="42"/>
  <c r="V209" i="42"/>
  <c r="T209" i="42"/>
  <c r="K209" i="42"/>
  <c r="U209" i="42" s="1"/>
  <c r="I209" i="42"/>
  <c r="L209" i="42" s="1"/>
  <c r="V208" i="42"/>
  <c r="N208" i="42"/>
  <c r="L208" i="42"/>
  <c r="K208" i="42"/>
  <c r="I208" i="42"/>
  <c r="V207" i="42"/>
  <c r="U207" i="42"/>
  <c r="T207" i="42"/>
  <c r="N207" i="42"/>
  <c r="L207" i="42"/>
  <c r="K207" i="42"/>
  <c r="I207" i="42"/>
  <c r="V206" i="42"/>
  <c r="L206" i="42"/>
  <c r="N206" i="42" s="1"/>
  <c r="K206" i="42"/>
  <c r="I206" i="42"/>
  <c r="V205" i="42"/>
  <c r="K205" i="42"/>
  <c r="I205" i="42"/>
  <c r="L205" i="42" s="1"/>
  <c r="S203" i="42"/>
  <c r="Q203" i="42"/>
  <c r="O203" i="42"/>
  <c r="V202" i="42"/>
  <c r="U202" i="42"/>
  <c r="T202" i="42"/>
  <c r="K202" i="42"/>
  <c r="I202" i="42"/>
  <c r="L202" i="42" s="1"/>
  <c r="W201" i="42"/>
  <c r="V201" i="42"/>
  <c r="T201" i="42"/>
  <c r="K201" i="42"/>
  <c r="U201" i="42" s="1"/>
  <c r="I201" i="42"/>
  <c r="L201" i="42" s="1"/>
  <c r="N201" i="42" s="1"/>
  <c r="V200" i="42"/>
  <c r="U200" i="42"/>
  <c r="T200" i="42"/>
  <c r="N200" i="42"/>
  <c r="W200" i="42" s="1"/>
  <c r="K200" i="42"/>
  <c r="I200" i="42"/>
  <c r="L200" i="42" s="1"/>
  <c r="V199" i="42"/>
  <c r="U199" i="42"/>
  <c r="T199" i="42"/>
  <c r="L199" i="42"/>
  <c r="K199" i="42"/>
  <c r="I199" i="42"/>
  <c r="V198" i="42"/>
  <c r="T198" i="42"/>
  <c r="L198" i="42"/>
  <c r="K198" i="42"/>
  <c r="U198" i="42" s="1"/>
  <c r="I198" i="42"/>
  <c r="V197" i="42"/>
  <c r="U197" i="42"/>
  <c r="T197" i="42"/>
  <c r="K197" i="42"/>
  <c r="I197" i="42"/>
  <c r="L197" i="42" s="1"/>
  <c r="N197" i="42" s="1"/>
  <c r="W197" i="42" s="1"/>
  <c r="W196" i="42"/>
  <c r="V196" i="42"/>
  <c r="U196" i="42"/>
  <c r="U203" i="42" s="1"/>
  <c r="T196" i="42"/>
  <c r="T203" i="42" s="1"/>
  <c r="N196" i="42"/>
  <c r="L196" i="42"/>
  <c r="K196" i="42"/>
  <c r="I196" i="42"/>
  <c r="S194" i="42"/>
  <c r="Q194" i="42"/>
  <c r="O194" i="42"/>
  <c r="L194" i="42"/>
  <c r="W193" i="42"/>
  <c r="V193" i="42"/>
  <c r="U193" i="42"/>
  <c r="N193" i="42"/>
  <c r="K193" i="42"/>
  <c r="T193" i="42" s="1"/>
  <c r="I193" i="42"/>
  <c r="L193" i="42" s="1"/>
  <c r="V192" i="42"/>
  <c r="K192" i="42"/>
  <c r="I192" i="42"/>
  <c r="L192" i="42" s="1"/>
  <c r="V191" i="42"/>
  <c r="U191" i="42"/>
  <c r="W191" i="42" s="1"/>
  <c r="T191" i="42"/>
  <c r="N191" i="42"/>
  <c r="L191" i="42"/>
  <c r="K191" i="42"/>
  <c r="I191" i="42"/>
  <c r="V190" i="42"/>
  <c r="K190" i="42"/>
  <c r="U190" i="42" s="1"/>
  <c r="I190" i="42"/>
  <c r="L190" i="42" s="1"/>
  <c r="V189" i="42"/>
  <c r="K189" i="42"/>
  <c r="I189" i="42"/>
  <c r="L189" i="42" s="1"/>
  <c r="N189" i="42" s="1"/>
  <c r="V188" i="42"/>
  <c r="L188" i="42"/>
  <c r="K188" i="42"/>
  <c r="I188" i="42"/>
  <c r="V187" i="42"/>
  <c r="T187" i="42"/>
  <c r="N187" i="42"/>
  <c r="K187" i="42"/>
  <c r="U187" i="42" s="1"/>
  <c r="I187" i="42"/>
  <c r="L187" i="42" s="1"/>
  <c r="S185" i="42"/>
  <c r="Q185" i="42"/>
  <c r="O185" i="42"/>
  <c r="V184" i="42"/>
  <c r="K184" i="42"/>
  <c r="U184" i="42" s="1"/>
  <c r="I184" i="42"/>
  <c r="L184" i="42" s="1"/>
  <c r="V183" i="42"/>
  <c r="L183" i="42"/>
  <c r="N183" i="42" s="1"/>
  <c r="K183" i="42"/>
  <c r="I183" i="42"/>
  <c r="V182" i="42"/>
  <c r="U182" i="42"/>
  <c r="T182" i="42"/>
  <c r="L182" i="42"/>
  <c r="K182" i="42"/>
  <c r="I182" i="42"/>
  <c r="V181" i="42"/>
  <c r="U181" i="42"/>
  <c r="T181" i="42"/>
  <c r="N181" i="42"/>
  <c r="L181" i="42"/>
  <c r="K181" i="42"/>
  <c r="I181" i="42"/>
  <c r="V180" i="42"/>
  <c r="U180" i="42"/>
  <c r="K180" i="42"/>
  <c r="T180" i="42" s="1"/>
  <c r="I180" i="42"/>
  <c r="L180" i="42" s="1"/>
  <c r="V179" i="42"/>
  <c r="V185" i="42" s="1"/>
  <c r="U179" i="42"/>
  <c r="T179" i="42"/>
  <c r="L179" i="42"/>
  <c r="N179" i="42" s="1"/>
  <c r="W179" i="42" s="1"/>
  <c r="K179" i="42"/>
  <c r="I179" i="42"/>
  <c r="V178" i="42"/>
  <c r="K178" i="42"/>
  <c r="I178" i="42"/>
  <c r="L178" i="42" s="1"/>
  <c r="V176" i="42"/>
  <c r="S176" i="42"/>
  <c r="Q176" i="42"/>
  <c r="O176" i="42"/>
  <c r="V175" i="42"/>
  <c r="L175" i="42"/>
  <c r="K175" i="42"/>
  <c r="I175" i="42"/>
  <c r="V174" i="42"/>
  <c r="L174" i="42"/>
  <c r="K174" i="42"/>
  <c r="I174" i="42"/>
  <c r="V173" i="42"/>
  <c r="K173" i="42"/>
  <c r="I173" i="42"/>
  <c r="L173" i="42" s="1"/>
  <c r="V172" i="42"/>
  <c r="T172" i="42"/>
  <c r="N172" i="42"/>
  <c r="L172" i="42"/>
  <c r="K172" i="42"/>
  <c r="U172" i="42" s="1"/>
  <c r="I172" i="42"/>
  <c r="V171" i="42"/>
  <c r="U171" i="42"/>
  <c r="T171" i="42"/>
  <c r="K171" i="42"/>
  <c r="I171" i="42"/>
  <c r="L171" i="42" s="1"/>
  <c r="V170" i="42"/>
  <c r="U170" i="42"/>
  <c r="L170" i="42"/>
  <c r="N170" i="42" s="1"/>
  <c r="W170" i="42" s="1"/>
  <c r="K170" i="42"/>
  <c r="T170" i="42" s="1"/>
  <c r="I170" i="42"/>
  <c r="V169" i="42"/>
  <c r="L169" i="42"/>
  <c r="K169" i="42"/>
  <c r="I169" i="42"/>
  <c r="S167" i="42"/>
  <c r="Q167" i="42"/>
  <c r="O167" i="42"/>
  <c r="V166" i="42"/>
  <c r="T166" i="42"/>
  <c r="L166" i="42"/>
  <c r="K166" i="42"/>
  <c r="U166" i="42" s="1"/>
  <c r="I166" i="42"/>
  <c r="V165" i="42"/>
  <c r="U165" i="42"/>
  <c r="T165" i="42"/>
  <c r="K165" i="42"/>
  <c r="I165" i="42"/>
  <c r="L165" i="42" s="1"/>
  <c r="V164" i="42"/>
  <c r="T164" i="42"/>
  <c r="L164" i="42"/>
  <c r="K164" i="42"/>
  <c r="U164" i="42" s="1"/>
  <c r="I164" i="42"/>
  <c r="V163" i="42"/>
  <c r="L163" i="42"/>
  <c r="K163" i="42"/>
  <c r="U163" i="42" s="1"/>
  <c r="I163" i="42"/>
  <c r="V162" i="42"/>
  <c r="U162" i="42"/>
  <c r="T162" i="42"/>
  <c r="W162" i="42" s="1"/>
  <c r="K162" i="42"/>
  <c r="I162" i="42"/>
  <c r="L162" i="42" s="1"/>
  <c r="N162" i="42" s="1"/>
  <c r="V161" i="42"/>
  <c r="K161" i="42"/>
  <c r="T161" i="42" s="1"/>
  <c r="I161" i="42"/>
  <c r="L161" i="42" s="1"/>
  <c r="V160" i="42"/>
  <c r="L160" i="42"/>
  <c r="K160" i="42"/>
  <c r="I160" i="42"/>
  <c r="S158" i="42"/>
  <c r="Q158" i="42"/>
  <c r="O158" i="42"/>
  <c r="V157" i="42"/>
  <c r="U157" i="42"/>
  <c r="L157" i="42"/>
  <c r="K157" i="42"/>
  <c r="T157" i="42" s="1"/>
  <c r="I157" i="42"/>
  <c r="V156" i="42"/>
  <c r="L156" i="42"/>
  <c r="N156" i="42" s="1"/>
  <c r="K156" i="42"/>
  <c r="T156" i="42" s="1"/>
  <c r="I156" i="42"/>
  <c r="V155" i="42"/>
  <c r="U155" i="42"/>
  <c r="T155" i="42"/>
  <c r="W155" i="42" s="1"/>
  <c r="K155" i="42"/>
  <c r="I155" i="42"/>
  <c r="L155" i="42" s="1"/>
  <c r="N155" i="42" s="1"/>
  <c r="V154" i="42"/>
  <c r="K154" i="42"/>
  <c r="U154" i="42" s="1"/>
  <c r="I154" i="42"/>
  <c r="L154" i="42" s="1"/>
  <c r="V153" i="42"/>
  <c r="U153" i="42"/>
  <c r="W153" i="42" s="1"/>
  <c r="T153" i="42"/>
  <c r="N153" i="42"/>
  <c r="K153" i="42"/>
  <c r="I153" i="42"/>
  <c r="L153" i="42" s="1"/>
  <c r="V152" i="42"/>
  <c r="K152" i="42"/>
  <c r="I152" i="42"/>
  <c r="L152" i="42" s="1"/>
  <c r="V151" i="42"/>
  <c r="U151" i="42"/>
  <c r="K151" i="42"/>
  <c r="T151" i="42" s="1"/>
  <c r="I151" i="42"/>
  <c r="L151" i="42" s="1"/>
  <c r="S149" i="42"/>
  <c r="Q149" i="42"/>
  <c r="O149" i="42"/>
  <c r="V148" i="42"/>
  <c r="U148" i="42"/>
  <c r="T148" i="42"/>
  <c r="L148" i="42"/>
  <c r="K148" i="42"/>
  <c r="I148" i="42"/>
  <c r="V147" i="42"/>
  <c r="U147" i="42"/>
  <c r="T147" i="42"/>
  <c r="N147" i="42"/>
  <c r="K147" i="42"/>
  <c r="I147" i="42"/>
  <c r="L147" i="42" s="1"/>
  <c r="V146" i="42"/>
  <c r="T146" i="42"/>
  <c r="K146" i="42"/>
  <c r="U146" i="42" s="1"/>
  <c r="I146" i="42"/>
  <c r="L146" i="42" s="1"/>
  <c r="V145" i="42"/>
  <c r="K145" i="42"/>
  <c r="I145" i="42"/>
  <c r="L145" i="42" s="1"/>
  <c r="V144" i="42"/>
  <c r="T144" i="42"/>
  <c r="K144" i="42"/>
  <c r="U144" i="42" s="1"/>
  <c r="W144" i="42" s="1"/>
  <c r="I144" i="42"/>
  <c r="L144" i="42" s="1"/>
  <c r="N144" i="42" s="1"/>
  <c r="V143" i="42"/>
  <c r="T143" i="42"/>
  <c r="L143" i="42"/>
  <c r="L149" i="42" s="1"/>
  <c r="K143" i="42"/>
  <c r="U143" i="42" s="1"/>
  <c r="I143" i="42"/>
  <c r="V142" i="42"/>
  <c r="U142" i="42"/>
  <c r="T142" i="42"/>
  <c r="L142" i="42"/>
  <c r="N142" i="42" s="1"/>
  <c r="K142" i="42"/>
  <c r="I142" i="42"/>
  <c r="V140" i="42"/>
  <c r="S140" i="42"/>
  <c r="Q140" i="42"/>
  <c r="O140" i="42"/>
  <c r="V139" i="42"/>
  <c r="K139" i="42"/>
  <c r="I139" i="42"/>
  <c r="L139" i="42" s="1"/>
  <c r="W138" i="42"/>
  <c r="V138" i="42"/>
  <c r="U138" i="42"/>
  <c r="N138" i="42"/>
  <c r="L138" i="42"/>
  <c r="K138" i="42"/>
  <c r="T138" i="42" s="1"/>
  <c r="I138" i="42"/>
  <c r="V137" i="42"/>
  <c r="L137" i="42"/>
  <c r="K137" i="42"/>
  <c r="I137" i="42"/>
  <c r="W136" i="42"/>
  <c r="V136" i="42"/>
  <c r="U136" i="42"/>
  <c r="N136" i="42"/>
  <c r="K136" i="42"/>
  <c r="T136" i="42" s="1"/>
  <c r="I136" i="42"/>
  <c r="L136" i="42" s="1"/>
  <c r="V135" i="42"/>
  <c r="K135" i="42"/>
  <c r="I135" i="42"/>
  <c r="L135" i="42" s="1"/>
  <c r="V134" i="42"/>
  <c r="U134" i="42"/>
  <c r="L134" i="42"/>
  <c r="K134" i="42"/>
  <c r="T134" i="42" s="1"/>
  <c r="I134" i="42"/>
  <c r="V133" i="42"/>
  <c r="T133" i="42"/>
  <c r="L133" i="42"/>
  <c r="K133" i="42"/>
  <c r="U133" i="42" s="1"/>
  <c r="I133" i="42"/>
  <c r="S131" i="42"/>
  <c r="Q131" i="42"/>
  <c r="O131" i="42"/>
  <c r="V130" i="42"/>
  <c r="U130" i="42"/>
  <c r="T130" i="42"/>
  <c r="N130" i="42"/>
  <c r="K130" i="42"/>
  <c r="I130" i="42"/>
  <c r="L130" i="42" s="1"/>
  <c r="V129" i="42"/>
  <c r="U129" i="42"/>
  <c r="K129" i="42"/>
  <c r="T129" i="42" s="1"/>
  <c r="I129" i="42"/>
  <c r="L129" i="42" s="1"/>
  <c r="V128" i="42"/>
  <c r="K128" i="42"/>
  <c r="I128" i="42"/>
  <c r="L128" i="42" s="1"/>
  <c r="V127" i="42"/>
  <c r="U127" i="42"/>
  <c r="T127" i="42"/>
  <c r="L127" i="42"/>
  <c r="N127" i="42" s="1"/>
  <c r="W127" i="42" s="1"/>
  <c r="K127" i="42"/>
  <c r="I127" i="42"/>
  <c r="V126" i="42"/>
  <c r="U126" i="42"/>
  <c r="T126" i="42"/>
  <c r="N126" i="42"/>
  <c r="K126" i="42"/>
  <c r="I126" i="42"/>
  <c r="L126" i="42" s="1"/>
  <c r="V125" i="42"/>
  <c r="T125" i="42"/>
  <c r="K125" i="42"/>
  <c r="U125" i="42" s="1"/>
  <c r="I125" i="42"/>
  <c r="L125" i="42" s="1"/>
  <c r="V124" i="42"/>
  <c r="U124" i="42"/>
  <c r="T124" i="42"/>
  <c r="N124" i="42"/>
  <c r="L124" i="42"/>
  <c r="K124" i="42"/>
  <c r="I124" i="42"/>
  <c r="S122" i="42"/>
  <c r="Q122" i="42"/>
  <c r="O122" i="42"/>
  <c r="W121" i="42"/>
  <c r="V121" i="42"/>
  <c r="U121" i="42"/>
  <c r="T121" i="42"/>
  <c r="K121" i="42"/>
  <c r="I121" i="42"/>
  <c r="L121" i="42" s="1"/>
  <c r="N121" i="42" s="1"/>
  <c r="V120" i="42"/>
  <c r="N120" i="42"/>
  <c r="K120" i="42"/>
  <c r="U120" i="42" s="1"/>
  <c r="I120" i="42"/>
  <c r="L120" i="42" s="1"/>
  <c r="V119" i="42"/>
  <c r="U119" i="42"/>
  <c r="T119" i="42"/>
  <c r="K119" i="42"/>
  <c r="I119" i="42"/>
  <c r="L119" i="42" s="1"/>
  <c r="V118" i="42"/>
  <c r="U118" i="42"/>
  <c r="T118" i="42"/>
  <c r="K118" i="42"/>
  <c r="I118" i="42"/>
  <c r="L118" i="42" s="1"/>
  <c r="N118" i="42" s="1"/>
  <c r="W118" i="42" s="1"/>
  <c r="V117" i="42"/>
  <c r="K117" i="42"/>
  <c r="U117" i="42" s="1"/>
  <c r="I117" i="42"/>
  <c r="L117" i="42" s="1"/>
  <c r="V116" i="42"/>
  <c r="V122" i="42" s="1"/>
  <c r="U116" i="42"/>
  <c r="W116" i="42" s="1"/>
  <c r="L116" i="42"/>
  <c r="N116" i="42" s="1"/>
  <c r="K116" i="42"/>
  <c r="T116" i="42" s="1"/>
  <c r="I116" i="42"/>
  <c r="V115" i="42"/>
  <c r="L115" i="42"/>
  <c r="K115" i="42"/>
  <c r="I115" i="42"/>
  <c r="V113" i="42"/>
  <c r="S113" i="42"/>
  <c r="Q113" i="42"/>
  <c r="O113" i="42"/>
  <c r="V112" i="42"/>
  <c r="U112" i="42"/>
  <c r="T112" i="42"/>
  <c r="L112" i="42"/>
  <c r="K112" i="42"/>
  <c r="I112" i="42"/>
  <c r="V111" i="42"/>
  <c r="K111" i="42"/>
  <c r="U111" i="42" s="1"/>
  <c r="I111" i="42"/>
  <c r="L111" i="42" s="1"/>
  <c r="V110" i="42"/>
  <c r="L110" i="42"/>
  <c r="K110" i="42"/>
  <c r="T110" i="42" s="1"/>
  <c r="I110" i="42"/>
  <c r="V109" i="42"/>
  <c r="U109" i="42"/>
  <c r="T109" i="42"/>
  <c r="L109" i="42"/>
  <c r="K109" i="42"/>
  <c r="I109" i="42"/>
  <c r="V108" i="42"/>
  <c r="U108" i="42"/>
  <c r="T108" i="42"/>
  <c r="N108" i="42"/>
  <c r="L108" i="42"/>
  <c r="K108" i="42"/>
  <c r="I108" i="42"/>
  <c r="V107" i="42"/>
  <c r="U107" i="42"/>
  <c r="T107" i="42"/>
  <c r="K107" i="42"/>
  <c r="I107" i="42"/>
  <c r="L107" i="42" s="1"/>
  <c r="V106" i="42"/>
  <c r="U106" i="42"/>
  <c r="T106" i="42"/>
  <c r="K106" i="42"/>
  <c r="I106" i="42"/>
  <c r="L106" i="42" s="1"/>
  <c r="S104" i="42"/>
  <c r="Q104" i="42"/>
  <c r="O104" i="42"/>
  <c r="W103" i="42"/>
  <c r="V103" i="42"/>
  <c r="U103" i="42"/>
  <c r="N103" i="42"/>
  <c r="L103" i="42"/>
  <c r="K103" i="42"/>
  <c r="T103" i="42" s="1"/>
  <c r="I103" i="42"/>
  <c r="V102" i="42"/>
  <c r="U102" i="42"/>
  <c r="T102" i="42"/>
  <c r="L102" i="42"/>
  <c r="K102" i="42"/>
  <c r="I102" i="42"/>
  <c r="V101" i="42"/>
  <c r="K101" i="42"/>
  <c r="I101" i="42"/>
  <c r="L101" i="42" s="1"/>
  <c r="V100" i="42"/>
  <c r="U100" i="42"/>
  <c r="L100" i="42"/>
  <c r="L104" i="42" s="1"/>
  <c r="K100" i="42"/>
  <c r="T100" i="42" s="1"/>
  <c r="I100" i="42"/>
  <c r="V99" i="42"/>
  <c r="L99" i="42"/>
  <c r="K99" i="42"/>
  <c r="U99" i="42" s="1"/>
  <c r="I99" i="42"/>
  <c r="V98" i="42"/>
  <c r="U98" i="42"/>
  <c r="T98" i="42"/>
  <c r="W98" i="42" s="1"/>
  <c r="L98" i="42"/>
  <c r="N98" i="42" s="1"/>
  <c r="K98" i="42"/>
  <c r="I98" i="42"/>
  <c r="V97" i="42"/>
  <c r="K97" i="42"/>
  <c r="I97" i="42"/>
  <c r="L97" i="42" s="1"/>
  <c r="S95" i="42"/>
  <c r="Q95" i="42"/>
  <c r="O95" i="42"/>
  <c r="V94" i="42"/>
  <c r="T94" i="42"/>
  <c r="N94" i="42"/>
  <c r="K94" i="42"/>
  <c r="U94" i="42" s="1"/>
  <c r="I94" i="42"/>
  <c r="L94" i="42" s="1"/>
  <c r="V93" i="42"/>
  <c r="K93" i="42"/>
  <c r="I93" i="42"/>
  <c r="L93" i="42" s="1"/>
  <c r="V92" i="42"/>
  <c r="U92" i="42"/>
  <c r="T92" i="42"/>
  <c r="L92" i="42"/>
  <c r="K92" i="42"/>
  <c r="I92" i="42"/>
  <c r="V91" i="42"/>
  <c r="U91" i="42"/>
  <c r="T91" i="42"/>
  <c r="K91" i="42"/>
  <c r="I91" i="42"/>
  <c r="L91" i="42" s="1"/>
  <c r="V90" i="42"/>
  <c r="K90" i="42"/>
  <c r="I90" i="42"/>
  <c r="L90" i="42" s="1"/>
  <c r="N90" i="42" s="1"/>
  <c r="V89" i="42"/>
  <c r="U89" i="42"/>
  <c r="T89" i="42"/>
  <c r="L89" i="42"/>
  <c r="K89" i="42"/>
  <c r="I89" i="42"/>
  <c r="V88" i="42"/>
  <c r="V95" i="42" s="1"/>
  <c r="U88" i="42"/>
  <c r="T88" i="42"/>
  <c r="N88" i="42"/>
  <c r="L88" i="42"/>
  <c r="K88" i="42"/>
  <c r="I88" i="42"/>
  <c r="S86" i="42"/>
  <c r="Q86" i="42"/>
  <c r="O86" i="42"/>
  <c r="V85" i="42"/>
  <c r="K85" i="42"/>
  <c r="T85" i="42" s="1"/>
  <c r="I85" i="42"/>
  <c r="L85" i="42" s="1"/>
  <c r="V84" i="42"/>
  <c r="T84" i="42"/>
  <c r="K84" i="42"/>
  <c r="U84" i="42" s="1"/>
  <c r="I84" i="42"/>
  <c r="L84" i="42" s="1"/>
  <c r="N84" i="42" s="1"/>
  <c r="V83" i="42"/>
  <c r="U83" i="42"/>
  <c r="T83" i="42"/>
  <c r="L83" i="42"/>
  <c r="K83" i="42"/>
  <c r="I83" i="42"/>
  <c r="V82" i="42"/>
  <c r="V86" i="42" s="1"/>
  <c r="K82" i="42"/>
  <c r="U82" i="42" s="1"/>
  <c r="I82" i="42"/>
  <c r="L82" i="42" s="1"/>
  <c r="N82" i="42" s="1"/>
  <c r="V81" i="42"/>
  <c r="K81" i="42"/>
  <c r="I81" i="42"/>
  <c r="L81" i="42" s="1"/>
  <c r="W80" i="42"/>
  <c r="V80" i="42"/>
  <c r="U80" i="42"/>
  <c r="T80" i="42"/>
  <c r="K80" i="42"/>
  <c r="I80" i="42"/>
  <c r="L80" i="42" s="1"/>
  <c r="N80" i="42" s="1"/>
  <c r="V79" i="42"/>
  <c r="U79" i="42"/>
  <c r="T79" i="42"/>
  <c r="K79" i="42"/>
  <c r="I79" i="42"/>
  <c r="L79" i="42" s="1"/>
  <c r="S77" i="42"/>
  <c r="Q77" i="42"/>
  <c r="O77" i="42"/>
  <c r="V76" i="42"/>
  <c r="T76" i="42"/>
  <c r="K76" i="42"/>
  <c r="U76" i="42" s="1"/>
  <c r="I76" i="42"/>
  <c r="L76" i="42" s="1"/>
  <c r="V75" i="42"/>
  <c r="L75" i="42"/>
  <c r="N75" i="42" s="1"/>
  <c r="K75" i="42"/>
  <c r="I75" i="42"/>
  <c r="V74" i="42"/>
  <c r="W74" i="42" s="1"/>
  <c r="U74" i="42"/>
  <c r="T74" i="42"/>
  <c r="N74" i="42"/>
  <c r="L74" i="42"/>
  <c r="K74" i="42"/>
  <c r="I74" i="42"/>
  <c r="V73" i="42"/>
  <c r="K73" i="42"/>
  <c r="I73" i="42"/>
  <c r="L73" i="42" s="1"/>
  <c r="V72" i="42"/>
  <c r="W72" i="42" s="1"/>
  <c r="U72" i="42"/>
  <c r="T72" i="42"/>
  <c r="L72" i="42"/>
  <c r="N72" i="42" s="1"/>
  <c r="K72" i="42"/>
  <c r="I72" i="42"/>
  <c r="V71" i="42"/>
  <c r="L71" i="42"/>
  <c r="K71" i="42"/>
  <c r="U71" i="42" s="1"/>
  <c r="I71" i="42"/>
  <c r="V70" i="42"/>
  <c r="U70" i="42"/>
  <c r="T70" i="42"/>
  <c r="K70" i="42"/>
  <c r="I70" i="42"/>
  <c r="L70" i="42" s="1"/>
  <c r="V68" i="42"/>
  <c r="S68" i="42"/>
  <c r="Q68" i="42"/>
  <c r="O68" i="42"/>
  <c r="V67" i="42"/>
  <c r="L67" i="42"/>
  <c r="K67" i="42"/>
  <c r="I67" i="42"/>
  <c r="V66" i="42"/>
  <c r="K66" i="42"/>
  <c r="I66" i="42"/>
  <c r="L66" i="42" s="1"/>
  <c r="N66" i="42" s="1"/>
  <c r="V65" i="42"/>
  <c r="K65" i="42"/>
  <c r="I65" i="42"/>
  <c r="L65" i="42" s="1"/>
  <c r="V64" i="42"/>
  <c r="T64" i="42"/>
  <c r="N64" i="42"/>
  <c r="L64" i="42"/>
  <c r="K64" i="42"/>
  <c r="U64" i="42" s="1"/>
  <c r="I64" i="42"/>
  <c r="V63" i="42"/>
  <c r="U63" i="42"/>
  <c r="T63" i="42"/>
  <c r="K63" i="42"/>
  <c r="I63" i="42"/>
  <c r="L63" i="42" s="1"/>
  <c r="W62" i="42"/>
  <c r="V62" i="42"/>
  <c r="U62" i="42"/>
  <c r="K62" i="42"/>
  <c r="T62" i="42" s="1"/>
  <c r="I62" i="42"/>
  <c r="L62" i="42" s="1"/>
  <c r="N62" i="42" s="1"/>
  <c r="V61" i="42"/>
  <c r="L61" i="42"/>
  <c r="K61" i="42"/>
  <c r="I61" i="42"/>
  <c r="S59" i="42"/>
  <c r="Q59" i="42"/>
  <c r="O59" i="42"/>
  <c r="V58" i="42"/>
  <c r="L58" i="42"/>
  <c r="K58" i="42"/>
  <c r="I58" i="42"/>
  <c r="V57" i="42"/>
  <c r="U57" i="42"/>
  <c r="W57" i="42" s="1"/>
  <c r="T57" i="42"/>
  <c r="K57" i="42"/>
  <c r="I57" i="42"/>
  <c r="L57" i="42" s="1"/>
  <c r="N57" i="42" s="1"/>
  <c r="V56" i="42"/>
  <c r="U56" i="42"/>
  <c r="T56" i="42"/>
  <c r="L56" i="42"/>
  <c r="K56" i="42"/>
  <c r="I56" i="42"/>
  <c r="V55" i="42"/>
  <c r="K55" i="42"/>
  <c r="U55" i="42" s="1"/>
  <c r="I55" i="42"/>
  <c r="L55" i="42" s="1"/>
  <c r="V54" i="42"/>
  <c r="U54" i="42"/>
  <c r="T54" i="42"/>
  <c r="W54" i="42" s="1"/>
  <c r="L54" i="42"/>
  <c r="N54" i="42" s="1"/>
  <c r="K54" i="42"/>
  <c r="I54" i="42"/>
  <c r="V53" i="42"/>
  <c r="L53" i="42"/>
  <c r="K53" i="42"/>
  <c r="I53" i="42"/>
  <c r="V52" i="42"/>
  <c r="T52" i="42"/>
  <c r="K52" i="42"/>
  <c r="U52" i="42" s="1"/>
  <c r="I52" i="42"/>
  <c r="L52" i="42" s="1"/>
  <c r="S50" i="42"/>
  <c r="Q50" i="42"/>
  <c r="O50" i="42"/>
  <c r="V49" i="42"/>
  <c r="U49" i="42"/>
  <c r="T49" i="42"/>
  <c r="K49" i="42"/>
  <c r="I49" i="42"/>
  <c r="L49" i="42" s="1"/>
  <c r="V48" i="42"/>
  <c r="K48" i="42"/>
  <c r="U48" i="42" s="1"/>
  <c r="I48" i="42"/>
  <c r="L48" i="42" s="1"/>
  <c r="W47" i="42"/>
  <c r="V47" i="42"/>
  <c r="U47" i="42"/>
  <c r="T47" i="42"/>
  <c r="K47" i="42"/>
  <c r="I47" i="42"/>
  <c r="L47" i="42" s="1"/>
  <c r="N47" i="42" s="1"/>
  <c r="V46" i="42"/>
  <c r="K46" i="42"/>
  <c r="I46" i="42"/>
  <c r="L46" i="42" s="1"/>
  <c r="W45" i="42"/>
  <c r="V45" i="42"/>
  <c r="U45" i="42"/>
  <c r="T45" i="42"/>
  <c r="L45" i="42"/>
  <c r="N45" i="42" s="1"/>
  <c r="K45" i="42"/>
  <c r="I45" i="42"/>
  <c r="V44" i="42"/>
  <c r="U44" i="42"/>
  <c r="T44" i="42"/>
  <c r="N44" i="42"/>
  <c r="W44" i="42" s="1"/>
  <c r="K44" i="42"/>
  <c r="I44" i="42"/>
  <c r="L44" i="42" s="1"/>
  <c r="V43" i="42"/>
  <c r="K43" i="42"/>
  <c r="T43" i="42" s="1"/>
  <c r="I43" i="42"/>
  <c r="L43" i="42" s="1"/>
  <c r="S41" i="42"/>
  <c r="Q41" i="42"/>
  <c r="O41" i="42"/>
  <c r="V40" i="42"/>
  <c r="L40" i="42"/>
  <c r="K40" i="42"/>
  <c r="U40" i="42" s="1"/>
  <c r="I40" i="42"/>
  <c r="W39" i="42"/>
  <c r="V39" i="42"/>
  <c r="U39" i="42"/>
  <c r="T39" i="42"/>
  <c r="N39" i="42"/>
  <c r="K39" i="42"/>
  <c r="I39" i="42"/>
  <c r="L39" i="42" s="1"/>
  <c r="V38" i="42"/>
  <c r="K38" i="42"/>
  <c r="I38" i="42"/>
  <c r="L38" i="42" s="1"/>
  <c r="V37" i="42"/>
  <c r="W37" i="42" s="1"/>
  <c r="U37" i="42"/>
  <c r="K37" i="42"/>
  <c r="T37" i="42" s="1"/>
  <c r="I37" i="42"/>
  <c r="L37" i="42" s="1"/>
  <c r="N37" i="42" s="1"/>
  <c r="V36" i="42"/>
  <c r="L36" i="42"/>
  <c r="K36" i="42"/>
  <c r="I36" i="42"/>
  <c r="V35" i="42"/>
  <c r="U35" i="42"/>
  <c r="T35" i="42"/>
  <c r="K35" i="42"/>
  <c r="I35" i="42"/>
  <c r="L35" i="42" s="1"/>
  <c r="V34" i="42"/>
  <c r="U34" i="42"/>
  <c r="T34" i="42"/>
  <c r="L34" i="42"/>
  <c r="K34" i="42"/>
  <c r="I34" i="42"/>
  <c r="S32" i="42"/>
  <c r="Q32" i="42"/>
  <c r="O32" i="42"/>
  <c r="V31" i="42"/>
  <c r="W31" i="42" s="1"/>
  <c r="U31" i="42"/>
  <c r="L31" i="42"/>
  <c r="N31" i="42" s="1"/>
  <c r="K31" i="42"/>
  <c r="T31" i="42" s="1"/>
  <c r="I31" i="42"/>
  <c r="V30" i="42"/>
  <c r="K30" i="42"/>
  <c r="I30" i="42"/>
  <c r="L30" i="42" s="1"/>
  <c r="V29" i="42"/>
  <c r="U29" i="42"/>
  <c r="T29" i="42"/>
  <c r="L29" i="42"/>
  <c r="K29" i="42"/>
  <c r="I29" i="42"/>
  <c r="V28" i="42"/>
  <c r="U28" i="42"/>
  <c r="T28" i="42"/>
  <c r="N28" i="42"/>
  <c r="K28" i="42"/>
  <c r="I28" i="42"/>
  <c r="L28" i="42" s="1"/>
  <c r="V27" i="42"/>
  <c r="U27" i="42"/>
  <c r="N27" i="42"/>
  <c r="L27" i="42"/>
  <c r="K27" i="42"/>
  <c r="T27" i="42" s="1"/>
  <c r="I27" i="42"/>
  <c r="V26" i="42"/>
  <c r="N26" i="42"/>
  <c r="L26" i="42"/>
  <c r="K26" i="42"/>
  <c r="I26" i="42"/>
  <c r="V25" i="42"/>
  <c r="T25" i="42"/>
  <c r="L25" i="42"/>
  <c r="K25" i="42"/>
  <c r="U25" i="42" s="1"/>
  <c r="I25" i="42"/>
  <c r="S23" i="42"/>
  <c r="Q23" i="42"/>
  <c r="O23" i="42"/>
  <c r="V22" i="42"/>
  <c r="U22" i="42"/>
  <c r="T22" i="42"/>
  <c r="K22" i="42"/>
  <c r="I22" i="42"/>
  <c r="L22" i="42" s="1"/>
  <c r="N22" i="42" s="1"/>
  <c r="V21" i="42"/>
  <c r="W21" i="42" s="1"/>
  <c r="U21" i="42"/>
  <c r="T21" i="42"/>
  <c r="N21" i="42"/>
  <c r="K21" i="42"/>
  <c r="I21" i="42"/>
  <c r="L21" i="42" s="1"/>
  <c r="V20" i="42"/>
  <c r="K20" i="42"/>
  <c r="I20" i="42"/>
  <c r="L20" i="42" s="1"/>
  <c r="V19" i="42"/>
  <c r="U19" i="42"/>
  <c r="W19" i="42" s="1"/>
  <c r="T19" i="42"/>
  <c r="L19" i="42"/>
  <c r="N19" i="42" s="1"/>
  <c r="K19" i="42"/>
  <c r="I19" i="42"/>
  <c r="V18" i="42"/>
  <c r="L18" i="42"/>
  <c r="K18" i="42"/>
  <c r="U18" i="42" s="1"/>
  <c r="I18" i="42"/>
  <c r="V17" i="42"/>
  <c r="K17" i="42"/>
  <c r="I17" i="42"/>
  <c r="L17" i="42" s="1"/>
  <c r="N17" i="42" s="1"/>
  <c r="V16" i="42"/>
  <c r="U16" i="42"/>
  <c r="T16" i="42"/>
  <c r="N16" i="42"/>
  <c r="L16" i="42"/>
  <c r="K16" i="42"/>
  <c r="I16" i="42"/>
  <c r="B8" i="42"/>
  <c r="B5" i="42"/>
  <c r="S464" i="41"/>
  <c r="Q464" i="41"/>
  <c r="O464" i="41"/>
  <c r="V463" i="41"/>
  <c r="L463" i="41"/>
  <c r="N463" i="41" s="1"/>
  <c r="K463" i="41"/>
  <c r="I463" i="41"/>
  <c r="V462" i="41"/>
  <c r="L462" i="41"/>
  <c r="K462" i="41"/>
  <c r="U462" i="41" s="1"/>
  <c r="I462" i="41"/>
  <c r="V461" i="41"/>
  <c r="U461" i="41"/>
  <c r="N461" i="41"/>
  <c r="K461" i="41"/>
  <c r="T461" i="41" s="1"/>
  <c r="I461" i="41"/>
  <c r="L461" i="41" s="1"/>
  <c r="V460" i="41"/>
  <c r="U460" i="41"/>
  <c r="T460" i="41"/>
  <c r="L460" i="41"/>
  <c r="K460" i="41"/>
  <c r="I460" i="41"/>
  <c r="V459" i="41"/>
  <c r="L459" i="41"/>
  <c r="K459" i="41"/>
  <c r="I459" i="41"/>
  <c r="V458" i="41"/>
  <c r="K458" i="41"/>
  <c r="I458" i="41"/>
  <c r="L458" i="41" s="1"/>
  <c r="V457" i="41"/>
  <c r="V464" i="41" s="1"/>
  <c r="N457" i="41"/>
  <c r="L457" i="41"/>
  <c r="K457" i="41"/>
  <c r="U457" i="41" s="1"/>
  <c r="I457" i="41"/>
  <c r="S455" i="41"/>
  <c r="Q455" i="41"/>
  <c r="O455" i="41"/>
  <c r="V454" i="41"/>
  <c r="W454" i="41" s="1"/>
  <c r="T454" i="41"/>
  <c r="K454" i="41"/>
  <c r="U454" i="41" s="1"/>
  <c r="I454" i="41"/>
  <c r="L454" i="41" s="1"/>
  <c r="N454" i="41" s="1"/>
  <c r="V453" i="41"/>
  <c r="U453" i="41"/>
  <c r="T453" i="41"/>
  <c r="K453" i="41"/>
  <c r="I453" i="41"/>
  <c r="L453" i="41" s="1"/>
  <c r="V452" i="41"/>
  <c r="U452" i="41"/>
  <c r="L452" i="41"/>
  <c r="K452" i="41"/>
  <c r="T452" i="41" s="1"/>
  <c r="I452" i="41"/>
  <c r="V451" i="41"/>
  <c r="T451" i="41"/>
  <c r="K451" i="41"/>
  <c r="U451" i="41" s="1"/>
  <c r="I451" i="41"/>
  <c r="L451" i="41" s="1"/>
  <c r="V450" i="41"/>
  <c r="U450" i="41"/>
  <c r="T450" i="41"/>
  <c r="K450" i="41"/>
  <c r="I450" i="41"/>
  <c r="L450" i="41" s="1"/>
  <c r="V449" i="41"/>
  <c r="U449" i="41"/>
  <c r="T449" i="41"/>
  <c r="L449" i="41"/>
  <c r="K449" i="41"/>
  <c r="I449" i="41"/>
  <c r="V448" i="41"/>
  <c r="K448" i="41"/>
  <c r="U448" i="41" s="1"/>
  <c r="I448" i="41"/>
  <c r="L448" i="41" s="1"/>
  <c r="N448" i="41" s="1"/>
  <c r="S446" i="41"/>
  <c r="Q446" i="41"/>
  <c r="O446" i="41"/>
  <c r="V445" i="41"/>
  <c r="L445" i="41"/>
  <c r="K445" i="41"/>
  <c r="I445" i="41"/>
  <c r="V444" i="41"/>
  <c r="U444" i="41"/>
  <c r="K444" i="41"/>
  <c r="T444" i="41" s="1"/>
  <c r="I444" i="41"/>
  <c r="L444" i="41" s="1"/>
  <c r="V443" i="41"/>
  <c r="N443" i="41"/>
  <c r="L443" i="41"/>
  <c r="K443" i="41"/>
  <c r="I443" i="41"/>
  <c r="V442" i="41"/>
  <c r="N442" i="41"/>
  <c r="L442" i="41"/>
  <c r="K442" i="41"/>
  <c r="I442" i="41"/>
  <c r="V441" i="41"/>
  <c r="U441" i="41"/>
  <c r="L441" i="41"/>
  <c r="K441" i="41"/>
  <c r="T441" i="41" s="1"/>
  <c r="I441" i="41"/>
  <c r="V440" i="41"/>
  <c r="U440" i="41"/>
  <c r="T440" i="41"/>
  <c r="N440" i="41"/>
  <c r="W440" i="41" s="1"/>
  <c r="L440" i="41"/>
  <c r="K440" i="41"/>
  <c r="I440" i="41"/>
  <c r="V439" i="41"/>
  <c r="V446" i="41" s="1"/>
  <c r="L439" i="41"/>
  <c r="K439" i="41"/>
  <c r="I439" i="41"/>
  <c r="S437" i="41"/>
  <c r="Q437" i="41"/>
  <c r="O437" i="41"/>
  <c r="V436" i="41"/>
  <c r="U436" i="41"/>
  <c r="T436" i="41"/>
  <c r="K436" i="41"/>
  <c r="I436" i="41"/>
  <c r="L436" i="41" s="1"/>
  <c r="V435" i="41"/>
  <c r="U435" i="41"/>
  <c r="T435" i="41"/>
  <c r="K435" i="41"/>
  <c r="I435" i="41"/>
  <c r="L435" i="41" s="1"/>
  <c r="V434" i="41"/>
  <c r="T434" i="41"/>
  <c r="L434" i="41"/>
  <c r="K434" i="41"/>
  <c r="U434" i="41" s="1"/>
  <c r="I434" i="41"/>
  <c r="W433" i="41"/>
  <c r="V433" i="41"/>
  <c r="U433" i="41"/>
  <c r="T433" i="41"/>
  <c r="K433" i="41"/>
  <c r="I433" i="41"/>
  <c r="L433" i="41" s="1"/>
  <c r="N433" i="41" s="1"/>
  <c r="V432" i="41"/>
  <c r="L432" i="41"/>
  <c r="K432" i="41"/>
  <c r="T432" i="41" s="1"/>
  <c r="I432" i="41"/>
  <c r="V431" i="41"/>
  <c r="N431" i="41"/>
  <c r="L431" i="41"/>
  <c r="K431" i="41"/>
  <c r="I431" i="41"/>
  <c r="V430" i="41"/>
  <c r="U430" i="41"/>
  <c r="T430" i="41"/>
  <c r="L430" i="41"/>
  <c r="K430" i="41"/>
  <c r="I430" i="41"/>
  <c r="S428" i="41"/>
  <c r="Q428" i="41"/>
  <c r="O428" i="41"/>
  <c r="V427" i="41"/>
  <c r="K427" i="41"/>
  <c r="I427" i="41"/>
  <c r="L427" i="41" s="1"/>
  <c r="N427" i="41" s="1"/>
  <c r="V426" i="41"/>
  <c r="K426" i="41"/>
  <c r="I426" i="41"/>
  <c r="L426" i="41" s="1"/>
  <c r="V425" i="41"/>
  <c r="N425" i="41"/>
  <c r="L425" i="41"/>
  <c r="K425" i="41"/>
  <c r="I425" i="41"/>
  <c r="V424" i="41"/>
  <c r="U424" i="41"/>
  <c r="T424" i="41"/>
  <c r="K424" i="41"/>
  <c r="I424" i="41"/>
  <c r="L424" i="41" s="1"/>
  <c r="V423" i="41"/>
  <c r="U423" i="41"/>
  <c r="K423" i="41"/>
  <c r="T423" i="41" s="1"/>
  <c r="I423" i="41"/>
  <c r="L423" i="41" s="1"/>
  <c r="N423" i="41" s="1"/>
  <c r="W423" i="41" s="1"/>
  <c r="V422" i="41"/>
  <c r="V428" i="41" s="1"/>
  <c r="L422" i="41"/>
  <c r="N422" i="41" s="1"/>
  <c r="K422" i="41"/>
  <c r="I422" i="41"/>
  <c r="V421" i="41"/>
  <c r="T421" i="41"/>
  <c r="L421" i="41"/>
  <c r="K421" i="41"/>
  <c r="U421" i="41" s="1"/>
  <c r="I421" i="41"/>
  <c r="S419" i="41"/>
  <c r="Q419" i="41"/>
  <c r="O419" i="41"/>
  <c r="V418" i="41"/>
  <c r="U418" i="41"/>
  <c r="T418" i="41"/>
  <c r="L418" i="41"/>
  <c r="K418" i="41"/>
  <c r="I418" i="41"/>
  <c r="V417" i="41"/>
  <c r="N417" i="41"/>
  <c r="L417" i="41"/>
  <c r="K417" i="41"/>
  <c r="I417" i="41"/>
  <c r="V416" i="41"/>
  <c r="T416" i="41"/>
  <c r="K416" i="41"/>
  <c r="U416" i="41" s="1"/>
  <c r="I416" i="41"/>
  <c r="L416" i="41" s="1"/>
  <c r="V415" i="41"/>
  <c r="U415" i="41"/>
  <c r="T415" i="41"/>
  <c r="K415" i="41"/>
  <c r="I415" i="41"/>
  <c r="L415" i="41" s="1"/>
  <c r="N415" i="41" s="1"/>
  <c r="V414" i="41"/>
  <c r="U414" i="41"/>
  <c r="T414" i="41"/>
  <c r="N414" i="41"/>
  <c r="L414" i="41"/>
  <c r="K414" i="41"/>
  <c r="I414" i="41"/>
  <c r="V413" i="41"/>
  <c r="T413" i="41"/>
  <c r="K413" i="41"/>
  <c r="U413" i="41" s="1"/>
  <c r="I413" i="41"/>
  <c r="L413" i="41" s="1"/>
  <c r="V412" i="41"/>
  <c r="V419" i="41" s="1"/>
  <c r="U412" i="41"/>
  <c r="T412" i="41"/>
  <c r="K412" i="41"/>
  <c r="I412" i="41"/>
  <c r="L412" i="41" s="1"/>
  <c r="S410" i="41"/>
  <c r="Q410" i="41"/>
  <c r="O410" i="41"/>
  <c r="V409" i="41"/>
  <c r="U409" i="41"/>
  <c r="N409" i="41"/>
  <c r="K409" i="41"/>
  <c r="T409" i="41" s="1"/>
  <c r="I409" i="41"/>
  <c r="L409" i="41" s="1"/>
  <c r="V408" i="41"/>
  <c r="N408" i="41"/>
  <c r="L408" i="41"/>
  <c r="K408" i="41"/>
  <c r="I408" i="41"/>
  <c r="V407" i="41"/>
  <c r="L407" i="41"/>
  <c r="N407" i="41" s="1"/>
  <c r="K407" i="41"/>
  <c r="I407" i="41"/>
  <c r="V406" i="41"/>
  <c r="U406" i="41"/>
  <c r="L406" i="41"/>
  <c r="K406" i="41"/>
  <c r="T406" i="41" s="1"/>
  <c r="I406" i="41"/>
  <c r="V405" i="41"/>
  <c r="U405" i="41"/>
  <c r="T405" i="41"/>
  <c r="N405" i="41"/>
  <c r="L405" i="41"/>
  <c r="K405" i="41"/>
  <c r="I405" i="41"/>
  <c r="V404" i="41"/>
  <c r="L404" i="41"/>
  <c r="N404" i="41" s="1"/>
  <c r="K404" i="41"/>
  <c r="I404" i="41"/>
  <c r="V403" i="41"/>
  <c r="N403" i="41"/>
  <c r="L403" i="41"/>
  <c r="K403" i="41"/>
  <c r="I403" i="41"/>
  <c r="S401" i="41"/>
  <c r="Q401" i="41"/>
  <c r="O401" i="41"/>
  <c r="V400" i="41"/>
  <c r="K400" i="41"/>
  <c r="T400" i="41" s="1"/>
  <c r="I400" i="41"/>
  <c r="L400" i="41" s="1"/>
  <c r="V399" i="41"/>
  <c r="N399" i="41"/>
  <c r="K399" i="41"/>
  <c r="I399" i="41"/>
  <c r="L399" i="41" s="1"/>
  <c r="V398" i="41"/>
  <c r="U398" i="41"/>
  <c r="T398" i="41"/>
  <c r="L398" i="41"/>
  <c r="K398" i="41"/>
  <c r="I398" i="41"/>
  <c r="V397" i="41"/>
  <c r="T397" i="41"/>
  <c r="N397" i="41"/>
  <c r="W397" i="41" s="1"/>
  <c r="L397" i="41"/>
  <c r="K397" i="41"/>
  <c r="U397" i="41" s="1"/>
  <c r="I397" i="41"/>
  <c r="V396" i="41"/>
  <c r="K396" i="41"/>
  <c r="I396" i="41"/>
  <c r="L396" i="41" s="1"/>
  <c r="V395" i="41"/>
  <c r="U395" i="41"/>
  <c r="T395" i="41"/>
  <c r="L395" i="41"/>
  <c r="N395" i="41" s="1"/>
  <c r="K395" i="41"/>
  <c r="I395" i="41"/>
  <c r="V394" i="41"/>
  <c r="T394" i="41"/>
  <c r="N394" i="41"/>
  <c r="K394" i="41"/>
  <c r="U394" i="41" s="1"/>
  <c r="I394" i="41"/>
  <c r="L394" i="41" s="1"/>
  <c r="S392" i="41"/>
  <c r="Q392" i="41"/>
  <c r="O392" i="41"/>
  <c r="L392" i="41"/>
  <c r="V391" i="41"/>
  <c r="K391" i="41"/>
  <c r="I391" i="41"/>
  <c r="L391" i="41" s="1"/>
  <c r="V390" i="41"/>
  <c r="N390" i="41"/>
  <c r="L390" i="41"/>
  <c r="K390" i="41"/>
  <c r="I390" i="41"/>
  <c r="V389" i="41"/>
  <c r="U389" i="41"/>
  <c r="T389" i="41"/>
  <c r="K389" i="41"/>
  <c r="I389" i="41"/>
  <c r="L389" i="41" s="1"/>
  <c r="V388" i="41"/>
  <c r="V392" i="41" s="1"/>
  <c r="U388" i="41"/>
  <c r="N388" i="41"/>
  <c r="K388" i="41"/>
  <c r="T388" i="41" s="1"/>
  <c r="I388" i="41"/>
  <c r="L388" i="41" s="1"/>
  <c r="V387" i="41"/>
  <c r="L387" i="41"/>
  <c r="K387" i="41"/>
  <c r="I387" i="41"/>
  <c r="W386" i="41"/>
  <c r="V386" i="41"/>
  <c r="T386" i="41"/>
  <c r="N386" i="41"/>
  <c r="L386" i="41"/>
  <c r="K386" i="41"/>
  <c r="U386" i="41" s="1"/>
  <c r="I386" i="41"/>
  <c r="V385" i="41"/>
  <c r="N385" i="41"/>
  <c r="K385" i="41"/>
  <c r="I385" i="41"/>
  <c r="L385" i="41" s="1"/>
  <c r="S383" i="41"/>
  <c r="Q383" i="41"/>
  <c r="O383" i="41"/>
  <c r="V382" i="41"/>
  <c r="T382" i="41"/>
  <c r="K382" i="41"/>
  <c r="U382" i="41" s="1"/>
  <c r="I382" i="41"/>
  <c r="L382" i="41" s="1"/>
  <c r="V381" i="41"/>
  <c r="K381" i="41"/>
  <c r="I381" i="41"/>
  <c r="L381" i="41" s="1"/>
  <c r="N381" i="41" s="1"/>
  <c r="V380" i="41"/>
  <c r="U380" i="41"/>
  <c r="T380" i="41"/>
  <c r="L380" i="41"/>
  <c r="N380" i="41" s="1"/>
  <c r="K380" i="41"/>
  <c r="I380" i="41"/>
  <c r="V379" i="41"/>
  <c r="L379" i="41"/>
  <c r="K379" i="41"/>
  <c r="T379" i="41" s="1"/>
  <c r="I379" i="41"/>
  <c r="V378" i="41"/>
  <c r="T378" i="41"/>
  <c r="L378" i="41"/>
  <c r="K378" i="41"/>
  <c r="U378" i="41" s="1"/>
  <c r="I378" i="41"/>
  <c r="V377" i="41"/>
  <c r="U377" i="41"/>
  <c r="T377" i="41"/>
  <c r="L377" i="41"/>
  <c r="K377" i="41"/>
  <c r="I377" i="41"/>
  <c r="V376" i="41"/>
  <c r="U376" i="41"/>
  <c r="L376" i="41"/>
  <c r="K376" i="41"/>
  <c r="T376" i="41" s="1"/>
  <c r="I376" i="41"/>
  <c r="S374" i="41"/>
  <c r="Q374" i="41"/>
  <c r="O374" i="41"/>
  <c r="V373" i="41"/>
  <c r="U373" i="41"/>
  <c r="T373" i="41"/>
  <c r="N373" i="41"/>
  <c r="L373" i="41"/>
  <c r="K373" i="41"/>
  <c r="I373" i="41"/>
  <c r="V372" i="41"/>
  <c r="T372" i="41"/>
  <c r="K372" i="41"/>
  <c r="U372" i="41" s="1"/>
  <c r="I372" i="41"/>
  <c r="L372" i="41" s="1"/>
  <c r="V371" i="41"/>
  <c r="K371" i="41"/>
  <c r="I371" i="41"/>
  <c r="L371" i="41" s="1"/>
  <c r="N371" i="41" s="1"/>
  <c r="V370" i="41"/>
  <c r="N370" i="41"/>
  <c r="L370" i="41"/>
  <c r="K370" i="41"/>
  <c r="I370" i="41"/>
  <c r="V369" i="41"/>
  <c r="U369" i="41"/>
  <c r="T369" i="41"/>
  <c r="N369" i="41"/>
  <c r="K369" i="41"/>
  <c r="I369" i="41"/>
  <c r="L369" i="41" s="1"/>
  <c r="V368" i="41"/>
  <c r="K368" i="41"/>
  <c r="I368" i="41"/>
  <c r="L368" i="41" s="1"/>
  <c r="V367" i="41"/>
  <c r="N367" i="41"/>
  <c r="L367" i="41"/>
  <c r="K367" i="41"/>
  <c r="I367" i="41"/>
  <c r="S365" i="41"/>
  <c r="Q365" i="41"/>
  <c r="O365" i="41"/>
  <c r="V364" i="41"/>
  <c r="T364" i="41"/>
  <c r="K364" i="41"/>
  <c r="U364" i="41" s="1"/>
  <c r="I364" i="41"/>
  <c r="L364" i="41" s="1"/>
  <c r="V363" i="41"/>
  <c r="U363" i="41"/>
  <c r="T363" i="41"/>
  <c r="K363" i="41"/>
  <c r="I363" i="41"/>
  <c r="L363" i="41" s="1"/>
  <c r="V362" i="41"/>
  <c r="U362" i="41"/>
  <c r="L362" i="41"/>
  <c r="K362" i="41"/>
  <c r="T362" i="41" s="1"/>
  <c r="I362" i="41"/>
  <c r="V361" i="41"/>
  <c r="T361" i="41"/>
  <c r="N361" i="41"/>
  <c r="L361" i="41"/>
  <c r="K361" i="41"/>
  <c r="U361" i="41" s="1"/>
  <c r="I361" i="41"/>
  <c r="W360" i="41"/>
  <c r="V360" i="41"/>
  <c r="U360" i="41"/>
  <c r="T360" i="41"/>
  <c r="L360" i="41"/>
  <c r="N360" i="41" s="1"/>
  <c r="K360" i="41"/>
  <c r="I360" i="41"/>
  <c r="V359" i="41"/>
  <c r="U359" i="41"/>
  <c r="T359" i="41"/>
  <c r="K359" i="41"/>
  <c r="I359" i="41"/>
  <c r="L359" i="41" s="1"/>
  <c r="V358" i="41"/>
  <c r="T358" i="41"/>
  <c r="T365" i="41" s="1"/>
  <c r="K358" i="41"/>
  <c r="U358" i="41" s="1"/>
  <c r="I358" i="41"/>
  <c r="L358" i="41" s="1"/>
  <c r="S356" i="41"/>
  <c r="Q356" i="41"/>
  <c r="O356" i="41"/>
  <c r="V355" i="41"/>
  <c r="U355" i="41"/>
  <c r="L355" i="41"/>
  <c r="K355" i="41"/>
  <c r="T355" i="41" s="1"/>
  <c r="I355" i="41"/>
  <c r="V354" i="41"/>
  <c r="T354" i="41"/>
  <c r="K354" i="41"/>
  <c r="U354" i="41" s="1"/>
  <c r="I354" i="41"/>
  <c r="L354" i="41" s="1"/>
  <c r="V353" i="41"/>
  <c r="U353" i="41"/>
  <c r="K353" i="41"/>
  <c r="T353" i="41" s="1"/>
  <c r="I353" i="41"/>
  <c r="L353" i="41" s="1"/>
  <c r="N353" i="41" s="1"/>
  <c r="V352" i="41"/>
  <c r="T352" i="41"/>
  <c r="N352" i="41"/>
  <c r="L352" i="41"/>
  <c r="K352" i="41"/>
  <c r="U352" i="41" s="1"/>
  <c r="I352" i="41"/>
  <c r="V351" i="41"/>
  <c r="U351" i="41"/>
  <c r="T351" i="41"/>
  <c r="L351" i="41"/>
  <c r="K351" i="41"/>
  <c r="I351" i="41"/>
  <c r="V350" i="41"/>
  <c r="V356" i="41" s="1"/>
  <c r="N350" i="41"/>
  <c r="K350" i="41"/>
  <c r="I350" i="41"/>
  <c r="L350" i="41" s="1"/>
  <c r="V349" i="41"/>
  <c r="T349" i="41"/>
  <c r="L349" i="41"/>
  <c r="K349" i="41"/>
  <c r="U349" i="41" s="1"/>
  <c r="I349" i="41"/>
  <c r="S347" i="41"/>
  <c r="Q347" i="41"/>
  <c r="O347" i="41"/>
  <c r="V346" i="41"/>
  <c r="T346" i="41"/>
  <c r="K346" i="41"/>
  <c r="U346" i="41" s="1"/>
  <c r="I346" i="41"/>
  <c r="L346" i="41" s="1"/>
  <c r="W345" i="41"/>
  <c r="V345" i="41"/>
  <c r="U345" i="41"/>
  <c r="T345" i="41"/>
  <c r="N345" i="41"/>
  <c r="K345" i="41"/>
  <c r="I345" i="41"/>
  <c r="L345" i="41" s="1"/>
  <c r="V344" i="41"/>
  <c r="U344" i="41"/>
  <c r="T344" i="41"/>
  <c r="L344" i="41"/>
  <c r="K344" i="41"/>
  <c r="I344" i="41"/>
  <c r="V343" i="41"/>
  <c r="K343" i="41"/>
  <c r="I343" i="41"/>
  <c r="L343" i="41" s="1"/>
  <c r="N343" i="41" s="1"/>
  <c r="V342" i="41"/>
  <c r="L342" i="41"/>
  <c r="K342" i="41"/>
  <c r="I342" i="41"/>
  <c r="V341" i="41"/>
  <c r="U341" i="41"/>
  <c r="L341" i="41"/>
  <c r="K341" i="41"/>
  <c r="T341" i="41" s="1"/>
  <c r="I341" i="41"/>
  <c r="V340" i="41"/>
  <c r="V347" i="41" s="1"/>
  <c r="U340" i="41"/>
  <c r="T340" i="41"/>
  <c r="L340" i="41"/>
  <c r="K340" i="41"/>
  <c r="I340" i="41"/>
  <c r="S338" i="41"/>
  <c r="Q338" i="41"/>
  <c r="O338" i="41"/>
  <c r="V337" i="41"/>
  <c r="T337" i="41"/>
  <c r="N337" i="41"/>
  <c r="K337" i="41"/>
  <c r="U337" i="41" s="1"/>
  <c r="I337" i="41"/>
  <c r="L337" i="41" s="1"/>
  <c r="V336" i="41"/>
  <c r="U336" i="41"/>
  <c r="L336" i="41"/>
  <c r="N336" i="41" s="1"/>
  <c r="K336" i="41"/>
  <c r="T336" i="41" s="1"/>
  <c r="I336" i="41"/>
  <c r="V335" i="41"/>
  <c r="W335" i="41" s="1"/>
  <c r="U335" i="41"/>
  <c r="T335" i="41"/>
  <c r="N335" i="41"/>
  <c r="L335" i="41"/>
  <c r="K335" i="41"/>
  <c r="I335" i="41"/>
  <c r="V334" i="41"/>
  <c r="L334" i="41"/>
  <c r="K334" i="41"/>
  <c r="I334" i="41"/>
  <c r="V333" i="41"/>
  <c r="N333" i="41"/>
  <c r="K333" i="41"/>
  <c r="I333" i="41"/>
  <c r="L333" i="41" s="1"/>
  <c r="V332" i="41"/>
  <c r="L332" i="41"/>
  <c r="K332" i="41"/>
  <c r="T332" i="41" s="1"/>
  <c r="I332" i="41"/>
  <c r="V331" i="41"/>
  <c r="V338" i="41" s="1"/>
  <c r="K331" i="41"/>
  <c r="U331" i="41" s="1"/>
  <c r="I331" i="41"/>
  <c r="L331" i="41" s="1"/>
  <c r="V329" i="41"/>
  <c r="S329" i="41"/>
  <c r="Q329" i="41"/>
  <c r="O329" i="41"/>
  <c r="V328" i="41"/>
  <c r="U328" i="41"/>
  <c r="T328" i="41"/>
  <c r="N328" i="41"/>
  <c r="L328" i="41"/>
  <c r="K328" i="41"/>
  <c r="I328" i="41"/>
  <c r="V327" i="41"/>
  <c r="K327" i="41"/>
  <c r="U327" i="41" s="1"/>
  <c r="I327" i="41"/>
  <c r="L327" i="41" s="1"/>
  <c r="N327" i="41" s="1"/>
  <c r="V326" i="41"/>
  <c r="K326" i="41"/>
  <c r="I326" i="41"/>
  <c r="L326" i="41" s="1"/>
  <c r="N326" i="41" s="1"/>
  <c r="V325" i="41"/>
  <c r="U325" i="41"/>
  <c r="T325" i="41"/>
  <c r="K325" i="41"/>
  <c r="I325" i="41"/>
  <c r="L325" i="41" s="1"/>
  <c r="V324" i="41"/>
  <c r="U324" i="41"/>
  <c r="T324" i="41"/>
  <c r="N324" i="41"/>
  <c r="K324" i="41"/>
  <c r="I324" i="41"/>
  <c r="L324" i="41" s="1"/>
  <c r="V323" i="41"/>
  <c r="N323" i="41"/>
  <c r="K323" i="41"/>
  <c r="I323" i="41"/>
  <c r="L323" i="41" s="1"/>
  <c r="V322" i="41"/>
  <c r="U322" i="41"/>
  <c r="T322" i="41"/>
  <c r="K322" i="41"/>
  <c r="I322" i="41"/>
  <c r="L322" i="41" s="1"/>
  <c r="S320" i="41"/>
  <c r="Q320" i="41"/>
  <c r="O320" i="41"/>
  <c r="V319" i="41"/>
  <c r="U319" i="41"/>
  <c r="L319" i="41"/>
  <c r="K319" i="41"/>
  <c r="T319" i="41" s="1"/>
  <c r="I319" i="41"/>
  <c r="W318" i="41"/>
  <c r="V318" i="41"/>
  <c r="U318" i="41"/>
  <c r="T318" i="41"/>
  <c r="K318" i="41"/>
  <c r="I318" i="41"/>
  <c r="L318" i="41" s="1"/>
  <c r="N318" i="41" s="1"/>
  <c r="V317" i="41"/>
  <c r="U317" i="41"/>
  <c r="T317" i="41"/>
  <c r="K317" i="41"/>
  <c r="I317" i="41"/>
  <c r="L317" i="41" s="1"/>
  <c r="W316" i="41"/>
  <c r="V316" i="41"/>
  <c r="T316" i="41"/>
  <c r="N316" i="41"/>
  <c r="K316" i="41"/>
  <c r="U316" i="41" s="1"/>
  <c r="I316" i="41"/>
  <c r="L316" i="41" s="1"/>
  <c r="V315" i="41"/>
  <c r="K315" i="41"/>
  <c r="I315" i="41"/>
  <c r="L315" i="41" s="1"/>
  <c r="N315" i="41" s="1"/>
  <c r="V314" i="41"/>
  <c r="T314" i="41"/>
  <c r="N314" i="41"/>
  <c r="L314" i="41"/>
  <c r="W314" i="41" s="1"/>
  <c r="K314" i="41"/>
  <c r="U314" i="41" s="1"/>
  <c r="I314" i="41"/>
  <c r="V313" i="41"/>
  <c r="U313" i="41"/>
  <c r="T313" i="41"/>
  <c r="L313" i="41"/>
  <c r="K313" i="41"/>
  <c r="I313" i="41"/>
  <c r="S311" i="41"/>
  <c r="Q311" i="41"/>
  <c r="O311" i="41"/>
  <c r="V310" i="41"/>
  <c r="U310" i="41"/>
  <c r="T310" i="41"/>
  <c r="N310" i="41"/>
  <c r="K310" i="41"/>
  <c r="I310" i="41"/>
  <c r="L310" i="41" s="1"/>
  <c r="V309" i="41"/>
  <c r="V311" i="41" s="1"/>
  <c r="U309" i="41"/>
  <c r="T309" i="41"/>
  <c r="L309" i="41"/>
  <c r="K309" i="41"/>
  <c r="I309" i="41"/>
  <c r="V308" i="41"/>
  <c r="U308" i="41"/>
  <c r="W308" i="41" s="1"/>
  <c r="L308" i="41"/>
  <c r="N308" i="41" s="1"/>
  <c r="K308" i="41"/>
  <c r="T308" i="41" s="1"/>
  <c r="I308" i="41"/>
  <c r="V307" i="41"/>
  <c r="U307" i="41"/>
  <c r="N307" i="41"/>
  <c r="K307" i="41"/>
  <c r="T307" i="41" s="1"/>
  <c r="I307" i="41"/>
  <c r="L307" i="41" s="1"/>
  <c r="V306" i="41"/>
  <c r="U306" i="41"/>
  <c r="L306" i="41"/>
  <c r="K306" i="41"/>
  <c r="T306" i="41" s="1"/>
  <c r="I306" i="41"/>
  <c r="V305" i="41"/>
  <c r="U305" i="41"/>
  <c r="L305" i="41"/>
  <c r="K305" i="41"/>
  <c r="T305" i="41" s="1"/>
  <c r="I305" i="41"/>
  <c r="V304" i="41"/>
  <c r="T304" i="41"/>
  <c r="N304" i="41"/>
  <c r="K304" i="41"/>
  <c r="U304" i="41" s="1"/>
  <c r="I304" i="41"/>
  <c r="L304" i="41" s="1"/>
  <c r="V302" i="41"/>
  <c r="S302" i="41"/>
  <c r="Q302" i="41"/>
  <c r="O302" i="41"/>
  <c r="V301" i="41"/>
  <c r="U301" i="41"/>
  <c r="K301" i="41"/>
  <c r="T301" i="41" s="1"/>
  <c r="I301" i="41"/>
  <c r="L301" i="41" s="1"/>
  <c r="V300" i="41"/>
  <c r="U300" i="41"/>
  <c r="T300" i="41"/>
  <c r="N300" i="41"/>
  <c r="W300" i="41" s="1"/>
  <c r="L300" i="41"/>
  <c r="K300" i="41"/>
  <c r="I300" i="41"/>
  <c r="V299" i="41"/>
  <c r="T299" i="41"/>
  <c r="L299" i="41"/>
  <c r="K299" i="41"/>
  <c r="U299" i="41" s="1"/>
  <c r="I299" i="41"/>
  <c r="V298" i="41"/>
  <c r="L298" i="41"/>
  <c r="K298" i="41"/>
  <c r="I298" i="41"/>
  <c r="V297" i="41"/>
  <c r="N297" i="41"/>
  <c r="L297" i="41"/>
  <c r="K297" i="41"/>
  <c r="I297" i="41"/>
  <c r="V296" i="41"/>
  <c r="U296" i="41"/>
  <c r="W296" i="41" s="1"/>
  <c r="K296" i="41"/>
  <c r="T296" i="41" s="1"/>
  <c r="I296" i="41"/>
  <c r="L296" i="41" s="1"/>
  <c r="N296" i="41" s="1"/>
  <c r="V295" i="41"/>
  <c r="K295" i="41"/>
  <c r="I295" i="41"/>
  <c r="L295" i="41" s="1"/>
  <c r="S293" i="41"/>
  <c r="Q293" i="41"/>
  <c r="O293" i="41"/>
  <c r="V292" i="41"/>
  <c r="U292" i="41"/>
  <c r="T292" i="41"/>
  <c r="L292" i="41"/>
  <c r="K292" i="41"/>
  <c r="I292" i="41"/>
  <c r="V291" i="41"/>
  <c r="K291" i="41"/>
  <c r="I291" i="41"/>
  <c r="L291" i="41" s="1"/>
  <c r="N291" i="41" s="1"/>
  <c r="V290" i="41"/>
  <c r="U290" i="41"/>
  <c r="T290" i="41"/>
  <c r="K290" i="41"/>
  <c r="I290" i="41"/>
  <c r="L290" i="41" s="1"/>
  <c r="V289" i="41"/>
  <c r="U289" i="41"/>
  <c r="T289" i="41"/>
  <c r="K289" i="41"/>
  <c r="I289" i="41"/>
  <c r="L289" i="41" s="1"/>
  <c r="W288" i="41"/>
  <c r="V288" i="41"/>
  <c r="T288" i="41"/>
  <c r="K288" i="41"/>
  <c r="U288" i="41" s="1"/>
  <c r="I288" i="41"/>
  <c r="L288" i="41" s="1"/>
  <c r="N288" i="41" s="1"/>
  <c r="V287" i="41"/>
  <c r="V293" i="41" s="1"/>
  <c r="U287" i="41"/>
  <c r="T287" i="41"/>
  <c r="K287" i="41"/>
  <c r="I287" i="41"/>
  <c r="L287" i="41" s="1"/>
  <c r="V286" i="41"/>
  <c r="N286" i="41"/>
  <c r="L286" i="41"/>
  <c r="K286" i="41"/>
  <c r="U286" i="41" s="1"/>
  <c r="I286" i="41"/>
  <c r="S284" i="41"/>
  <c r="Q284" i="41"/>
  <c r="O284" i="41"/>
  <c r="V283" i="41"/>
  <c r="K283" i="41"/>
  <c r="T283" i="41" s="1"/>
  <c r="I283" i="41"/>
  <c r="L283" i="41" s="1"/>
  <c r="N283" i="41" s="1"/>
  <c r="V282" i="41"/>
  <c r="U282" i="41"/>
  <c r="N282" i="41"/>
  <c r="K282" i="41"/>
  <c r="T282" i="41" s="1"/>
  <c r="I282" i="41"/>
  <c r="L282" i="41" s="1"/>
  <c r="W281" i="41"/>
  <c r="V281" i="41"/>
  <c r="U281" i="41"/>
  <c r="T281" i="41"/>
  <c r="N281" i="41"/>
  <c r="L281" i="41"/>
  <c r="K281" i="41"/>
  <c r="I281" i="41"/>
  <c r="V280" i="41"/>
  <c r="N280" i="41"/>
  <c r="K280" i="41"/>
  <c r="I280" i="41"/>
  <c r="L280" i="41" s="1"/>
  <c r="V279" i="41"/>
  <c r="K279" i="41"/>
  <c r="I279" i="41"/>
  <c r="L279" i="41" s="1"/>
  <c r="N279" i="41" s="1"/>
  <c r="V278" i="41"/>
  <c r="U278" i="41"/>
  <c r="T278" i="41"/>
  <c r="N278" i="41"/>
  <c r="K278" i="41"/>
  <c r="I278" i="41"/>
  <c r="L278" i="41" s="1"/>
  <c r="V277" i="41"/>
  <c r="T277" i="41"/>
  <c r="K277" i="41"/>
  <c r="U277" i="41" s="1"/>
  <c r="I277" i="41"/>
  <c r="L277" i="41" s="1"/>
  <c r="S275" i="41"/>
  <c r="Q275" i="41"/>
  <c r="O275" i="41"/>
  <c r="V274" i="41"/>
  <c r="N274" i="41"/>
  <c r="L274" i="41"/>
  <c r="K274" i="41"/>
  <c r="I274" i="41"/>
  <c r="V273" i="41"/>
  <c r="K273" i="41"/>
  <c r="U273" i="41" s="1"/>
  <c r="I273" i="41"/>
  <c r="L273" i="41" s="1"/>
  <c r="V272" i="41"/>
  <c r="U272" i="41"/>
  <c r="T272" i="41"/>
  <c r="N272" i="41"/>
  <c r="L272" i="41"/>
  <c r="K272" i="41"/>
  <c r="I272" i="41"/>
  <c r="V271" i="41"/>
  <c r="V275" i="41" s="1"/>
  <c r="K271" i="41"/>
  <c r="U271" i="41" s="1"/>
  <c r="I271" i="41"/>
  <c r="L271" i="41" s="1"/>
  <c r="V270" i="41"/>
  <c r="U270" i="41"/>
  <c r="L270" i="41"/>
  <c r="N270" i="41" s="1"/>
  <c r="K270" i="41"/>
  <c r="T270" i="41" s="1"/>
  <c r="I270" i="41"/>
  <c r="V269" i="41"/>
  <c r="K269" i="41"/>
  <c r="T269" i="41" s="1"/>
  <c r="I269" i="41"/>
  <c r="L269" i="41" s="1"/>
  <c r="V268" i="41"/>
  <c r="U268" i="41"/>
  <c r="K268" i="41"/>
  <c r="T268" i="41" s="1"/>
  <c r="I268" i="41"/>
  <c r="L268" i="41" s="1"/>
  <c r="S266" i="41"/>
  <c r="Q266" i="41"/>
  <c r="O266" i="41"/>
  <c r="W265" i="41"/>
  <c r="V265" i="41"/>
  <c r="T265" i="41"/>
  <c r="N265" i="41"/>
  <c r="L265" i="41"/>
  <c r="K265" i="41"/>
  <c r="U265" i="41" s="1"/>
  <c r="I265" i="41"/>
  <c r="V264" i="41"/>
  <c r="K264" i="41"/>
  <c r="T264" i="41" s="1"/>
  <c r="I264" i="41"/>
  <c r="L264" i="41" s="1"/>
  <c r="V263" i="41"/>
  <c r="K263" i="41"/>
  <c r="I263" i="41"/>
  <c r="L263" i="41" s="1"/>
  <c r="V262" i="41"/>
  <c r="U262" i="41"/>
  <c r="T262" i="41"/>
  <c r="L262" i="41"/>
  <c r="N262" i="41" s="1"/>
  <c r="W262" i="41" s="1"/>
  <c r="K262" i="41"/>
  <c r="I262" i="41"/>
  <c r="V261" i="41"/>
  <c r="U261" i="41"/>
  <c r="W261" i="41" s="1"/>
  <c r="T261" i="41"/>
  <c r="N261" i="41"/>
  <c r="K261" i="41"/>
  <c r="I261" i="41"/>
  <c r="L261" i="41" s="1"/>
  <c r="V260" i="41"/>
  <c r="U260" i="41"/>
  <c r="W260" i="41" s="1"/>
  <c r="L260" i="41"/>
  <c r="N260" i="41" s="1"/>
  <c r="K260" i="41"/>
  <c r="T260" i="41" s="1"/>
  <c r="I260" i="41"/>
  <c r="V259" i="41"/>
  <c r="V266" i="41" s="1"/>
  <c r="N259" i="41"/>
  <c r="L259" i="41"/>
  <c r="K259" i="41"/>
  <c r="I259" i="41"/>
  <c r="S257" i="41"/>
  <c r="Q257" i="41"/>
  <c r="O257" i="41"/>
  <c r="V256" i="41"/>
  <c r="T256" i="41"/>
  <c r="L256" i="41"/>
  <c r="K256" i="41"/>
  <c r="U256" i="41" s="1"/>
  <c r="I256" i="41"/>
  <c r="V255" i="41"/>
  <c r="W255" i="41" s="1"/>
  <c r="U255" i="41"/>
  <c r="T255" i="41"/>
  <c r="L255" i="41"/>
  <c r="N255" i="41" s="1"/>
  <c r="K255" i="41"/>
  <c r="I255" i="41"/>
  <c r="V254" i="41"/>
  <c r="T254" i="41"/>
  <c r="L254" i="41"/>
  <c r="K254" i="41"/>
  <c r="U254" i="41" s="1"/>
  <c r="I254" i="41"/>
  <c r="V253" i="41"/>
  <c r="T253" i="41"/>
  <c r="L253" i="41"/>
  <c r="K253" i="41"/>
  <c r="U253" i="41" s="1"/>
  <c r="I253" i="41"/>
  <c r="V252" i="41"/>
  <c r="U252" i="41"/>
  <c r="T252" i="41"/>
  <c r="N252" i="41"/>
  <c r="K252" i="41"/>
  <c r="I252" i="41"/>
  <c r="L252" i="41" s="1"/>
  <c r="V251" i="41"/>
  <c r="U251" i="41"/>
  <c r="W251" i="41" s="1"/>
  <c r="L251" i="41"/>
  <c r="N251" i="41" s="1"/>
  <c r="K251" i="41"/>
  <c r="T251" i="41" s="1"/>
  <c r="I251" i="41"/>
  <c r="V250" i="41"/>
  <c r="K250" i="41"/>
  <c r="I250" i="41"/>
  <c r="L250" i="41" s="1"/>
  <c r="V248" i="41"/>
  <c r="S248" i="41"/>
  <c r="Q248" i="41"/>
  <c r="O248" i="41"/>
  <c r="V247" i="41"/>
  <c r="L247" i="41"/>
  <c r="K247" i="41"/>
  <c r="I247" i="41"/>
  <c r="V246" i="41"/>
  <c r="U246" i="41"/>
  <c r="T246" i="41"/>
  <c r="W246" i="41" s="1"/>
  <c r="L246" i="41"/>
  <c r="N246" i="41" s="1"/>
  <c r="K246" i="41"/>
  <c r="I246" i="41"/>
  <c r="V245" i="41"/>
  <c r="U245" i="41"/>
  <c r="T245" i="41"/>
  <c r="N245" i="41"/>
  <c r="K245" i="41"/>
  <c r="I245" i="41"/>
  <c r="L245" i="41" s="1"/>
  <c r="V244" i="41"/>
  <c r="T244" i="41"/>
  <c r="L244" i="41"/>
  <c r="K244" i="41"/>
  <c r="U244" i="41" s="1"/>
  <c r="I244" i="41"/>
  <c r="V243" i="41"/>
  <c r="U243" i="41"/>
  <c r="T243" i="41"/>
  <c r="L243" i="41"/>
  <c r="K243" i="41"/>
  <c r="I243" i="41"/>
  <c r="V242" i="41"/>
  <c r="U242" i="41"/>
  <c r="N242" i="41"/>
  <c r="K242" i="41"/>
  <c r="T242" i="41" s="1"/>
  <c r="I242" i="41"/>
  <c r="L242" i="41" s="1"/>
  <c r="V241" i="41"/>
  <c r="K241" i="41"/>
  <c r="U241" i="41" s="1"/>
  <c r="I241" i="41"/>
  <c r="L241" i="41" s="1"/>
  <c r="S239" i="41"/>
  <c r="Q239" i="41"/>
  <c r="O239" i="41"/>
  <c r="V238" i="41"/>
  <c r="U238" i="41"/>
  <c r="K238" i="41"/>
  <c r="T238" i="41" s="1"/>
  <c r="I238" i="41"/>
  <c r="L238" i="41" s="1"/>
  <c r="V237" i="41"/>
  <c r="U237" i="41"/>
  <c r="T237" i="41"/>
  <c r="L237" i="41"/>
  <c r="N237" i="41" s="1"/>
  <c r="K237" i="41"/>
  <c r="I237" i="41"/>
  <c r="V236" i="41"/>
  <c r="K236" i="41"/>
  <c r="T236" i="41" s="1"/>
  <c r="I236" i="41"/>
  <c r="L236" i="41" s="1"/>
  <c r="V235" i="41"/>
  <c r="U235" i="41"/>
  <c r="N235" i="41"/>
  <c r="L235" i="41"/>
  <c r="K235" i="41"/>
  <c r="T235" i="41" s="1"/>
  <c r="I235" i="41"/>
  <c r="V234" i="41"/>
  <c r="L234" i="41"/>
  <c r="N234" i="41" s="1"/>
  <c r="K234" i="41"/>
  <c r="U234" i="41" s="1"/>
  <c r="I234" i="41"/>
  <c r="V233" i="41"/>
  <c r="U233" i="41"/>
  <c r="T233" i="41"/>
  <c r="L233" i="41"/>
  <c r="K233" i="41"/>
  <c r="I233" i="41"/>
  <c r="V232" i="41"/>
  <c r="U232" i="41"/>
  <c r="T232" i="41"/>
  <c r="K232" i="41"/>
  <c r="I232" i="41"/>
  <c r="L232" i="41" s="1"/>
  <c r="V230" i="41"/>
  <c r="S230" i="41"/>
  <c r="Q230" i="41"/>
  <c r="O230" i="41"/>
  <c r="V229" i="41"/>
  <c r="U229" i="41"/>
  <c r="T229" i="41"/>
  <c r="N229" i="41"/>
  <c r="L229" i="41"/>
  <c r="K229" i="41"/>
  <c r="I229" i="41"/>
  <c r="V228" i="41"/>
  <c r="U228" i="41"/>
  <c r="T228" i="41"/>
  <c r="L228" i="41"/>
  <c r="N228" i="41" s="1"/>
  <c r="K228" i="41"/>
  <c r="I228" i="41"/>
  <c r="V227" i="41"/>
  <c r="U227" i="41"/>
  <c r="L227" i="41"/>
  <c r="K227" i="41"/>
  <c r="T227" i="41" s="1"/>
  <c r="I227" i="41"/>
  <c r="V226" i="41"/>
  <c r="U226" i="41"/>
  <c r="T226" i="41"/>
  <c r="L226" i="41"/>
  <c r="K226" i="41"/>
  <c r="I226" i="41"/>
  <c r="V225" i="41"/>
  <c r="U225" i="41"/>
  <c r="K225" i="41"/>
  <c r="T225" i="41" s="1"/>
  <c r="I225" i="41"/>
  <c r="L225" i="41" s="1"/>
  <c r="V224" i="41"/>
  <c r="U224" i="41"/>
  <c r="L224" i="41"/>
  <c r="K224" i="41"/>
  <c r="T224" i="41" s="1"/>
  <c r="I224" i="41"/>
  <c r="V223" i="41"/>
  <c r="T223" i="41"/>
  <c r="L223" i="41"/>
  <c r="N223" i="41" s="1"/>
  <c r="K223" i="41"/>
  <c r="U223" i="41" s="1"/>
  <c r="I223" i="41"/>
  <c r="S221" i="41"/>
  <c r="Q221" i="41"/>
  <c r="O221" i="41"/>
  <c r="V220" i="41"/>
  <c r="L220" i="41"/>
  <c r="K220" i="41"/>
  <c r="I220" i="41"/>
  <c r="W219" i="41"/>
  <c r="V219" i="41"/>
  <c r="U219" i="41"/>
  <c r="T219" i="41"/>
  <c r="L219" i="41"/>
  <c r="N219" i="41" s="1"/>
  <c r="K219" i="41"/>
  <c r="I219" i="41"/>
  <c r="V218" i="41"/>
  <c r="U218" i="41"/>
  <c r="T218" i="41"/>
  <c r="L218" i="41"/>
  <c r="K218" i="41"/>
  <c r="I218" i="41"/>
  <c r="V217" i="41"/>
  <c r="T217" i="41"/>
  <c r="L217" i="41"/>
  <c r="K217" i="41"/>
  <c r="U217" i="41" s="1"/>
  <c r="I217" i="41"/>
  <c r="V216" i="41"/>
  <c r="U216" i="41"/>
  <c r="T216" i="41"/>
  <c r="L216" i="41"/>
  <c r="K216" i="41"/>
  <c r="I216" i="41"/>
  <c r="V215" i="41"/>
  <c r="V221" i="41" s="1"/>
  <c r="T215" i="41"/>
  <c r="L215" i="41"/>
  <c r="K215" i="41"/>
  <c r="U215" i="41" s="1"/>
  <c r="I215" i="41"/>
  <c r="V214" i="41"/>
  <c r="N214" i="41"/>
  <c r="K214" i="41"/>
  <c r="I214" i="41"/>
  <c r="L214" i="41" s="1"/>
  <c r="S212" i="41"/>
  <c r="Q212" i="41"/>
  <c r="O212" i="41"/>
  <c r="V211" i="41"/>
  <c r="L211" i="41"/>
  <c r="K211" i="41"/>
  <c r="I211" i="41"/>
  <c r="V210" i="41"/>
  <c r="U210" i="41"/>
  <c r="L210" i="41"/>
  <c r="N210" i="41" s="1"/>
  <c r="K210" i="41"/>
  <c r="T210" i="41" s="1"/>
  <c r="I210" i="41"/>
  <c r="V209" i="41"/>
  <c r="U209" i="41"/>
  <c r="K209" i="41"/>
  <c r="T209" i="41" s="1"/>
  <c r="I209" i="41"/>
  <c r="L209" i="41" s="1"/>
  <c r="V208" i="41"/>
  <c r="U208" i="41"/>
  <c r="T208" i="41"/>
  <c r="N208" i="41"/>
  <c r="K208" i="41"/>
  <c r="I208" i="41"/>
  <c r="L208" i="41" s="1"/>
  <c r="V207" i="41"/>
  <c r="T207" i="41"/>
  <c r="L207" i="41"/>
  <c r="K207" i="41"/>
  <c r="U207" i="41" s="1"/>
  <c r="I207" i="41"/>
  <c r="V206" i="41"/>
  <c r="K206" i="41"/>
  <c r="I206" i="41"/>
  <c r="L206" i="41" s="1"/>
  <c r="V205" i="41"/>
  <c r="U205" i="41"/>
  <c r="T205" i="41"/>
  <c r="K205" i="41"/>
  <c r="I205" i="41"/>
  <c r="L205" i="41" s="1"/>
  <c r="S203" i="41"/>
  <c r="Q203" i="41"/>
  <c r="O203" i="41"/>
  <c r="W202" i="41"/>
  <c r="V202" i="41"/>
  <c r="U202" i="41"/>
  <c r="T202" i="41"/>
  <c r="L202" i="41"/>
  <c r="N202" i="41" s="1"/>
  <c r="K202" i="41"/>
  <c r="I202" i="41"/>
  <c r="V201" i="41"/>
  <c r="L201" i="41"/>
  <c r="N201" i="41" s="1"/>
  <c r="K201" i="41"/>
  <c r="I201" i="41"/>
  <c r="V200" i="41"/>
  <c r="N200" i="41"/>
  <c r="K200" i="41"/>
  <c r="T200" i="41" s="1"/>
  <c r="I200" i="41"/>
  <c r="L200" i="41" s="1"/>
  <c r="V199" i="41"/>
  <c r="U199" i="41"/>
  <c r="K199" i="41"/>
  <c r="T199" i="41" s="1"/>
  <c r="I199" i="41"/>
  <c r="L199" i="41" s="1"/>
  <c r="V198" i="41"/>
  <c r="U198" i="41"/>
  <c r="T198" i="41"/>
  <c r="K198" i="41"/>
  <c r="I198" i="41"/>
  <c r="L198" i="41" s="1"/>
  <c r="V197" i="41"/>
  <c r="K197" i="41"/>
  <c r="T197" i="41" s="1"/>
  <c r="I197" i="41"/>
  <c r="L197" i="41" s="1"/>
  <c r="V196" i="41"/>
  <c r="K196" i="41"/>
  <c r="U196" i="41" s="1"/>
  <c r="I196" i="41"/>
  <c r="L196" i="41" s="1"/>
  <c r="S194" i="41"/>
  <c r="Q194" i="41"/>
  <c r="O194" i="41"/>
  <c r="V193" i="41"/>
  <c r="L193" i="41"/>
  <c r="K193" i="41"/>
  <c r="U193" i="41" s="1"/>
  <c r="I193" i="41"/>
  <c r="V192" i="41"/>
  <c r="T192" i="41"/>
  <c r="W192" i="41" s="1"/>
  <c r="N192" i="41"/>
  <c r="K192" i="41"/>
  <c r="U192" i="41" s="1"/>
  <c r="I192" i="41"/>
  <c r="L192" i="41" s="1"/>
  <c r="V191" i="41"/>
  <c r="T191" i="41"/>
  <c r="N191" i="41"/>
  <c r="L191" i="41"/>
  <c r="K191" i="41"/>
  <c r="U191" i="41" s="1"/>
  <c r="I191" i="41"/>
  <c r="V190" i="41"/>
  <c r="T190" i="41"/>
  <c r="L190" i="41"/>
  <c r="K190" i="41"/>
  <c r="U190" i="41" s="1"/>
  <c r="I190" i="41"/>
  <c r="V189" i="41"/>
  <c r="U189" i="41"/>
  <c r="L189" i="41"/>
  <c r="K189" i="41"/>
  <c r="T189" i="41" s="1"/>
  <c r="I189" i="41"/>
  <c r="V188" i="41"/>
  <c r="U188" i="41"/>
  <c r="T188" i="41"/>
  <c r="L188" i="41"/>
  <c r="K188" i="41"/>
  <c r="I188" i="41"/>
  <c r="V187" i="41"/>
  <c r="K187" i="41"/>
  <c r="U187" i="41" s="1"/>
  <c r="U194" i="41" s="1"/>
  <c r="I187" i="41"/>
  <c r="L187" i="41" s="1"/>
  <c r="S185" i="41"/>
  <c r="Q185" i="41"/>
  <c r="O185" i="41"/>
  <c r="V184" i="41"/>
  <c r="U184" i="41"/>
  <c r="T184" i="41"/>
  <c r="K184" i="41"/>
  <c r="I184" i="41"/>
  <c r="L184" i="41" s="1"/>
  <c r="N184" i="41" s="1"/>
  <c r="V183" i="41"/>
  <c r="V185" i="41" s="1"/>
  <c r="U183" i="41"/>
  <c r="L183" i="41"/>
  <c r="K183" i="41"/>
  <c r="T183" i="41" s="1"/>
  <c r="I183" i="41"/>
  <c r="V182" i="41"/>
  <c r="N182" i="41"/>
  <c r="L182" i="41"/>
  <c r="K182" i="41"/>
  <c r="I182" i="41"/>
  <c r="V181" i="41"/>
  <c r="T181" i="41"/>
  <c r="K181" i="41"/>
  <c r="U181" i="41" s="1"/>
  <c r="I181" i="41"/>
  <c r="L181" i="41" s="1"/>
  <c r="V180" i="41"/>
  <c r="L180" i="41"/>
  <c r="K180" i="41"/>
  <c r="I180" i="41"/>
  <c r="V179" i="41"/>
  <c r="U179" i="41"/>
  <c r="T179" i="41"/>
  <c r="N179" i="41"/>
  <c r="W179" i="41" s="1"/>
  <c r="L179" i="41"/>
  <c r="K179" i="41"/>
  <c r="I179" i="41"/>
  <c r="V178" i="41"/>
  <c r="L178" i="41"/>
  <c r="K178" i="41"/>
  <c r="I178" i="41"/>
  <c r="S176" i="41"/>
  <c r="Q176" i="41"/>
  <c r="O176" i="41"/>
  <c r="V175" i="41"/>
  <c r="U175" i="41"/>
  <c r="T175" i="41"/>
  <c r="K175" i="41"/>
  <c r="I175" i="41"/>
  <c r="L175" i="41" s="1"/>
  <c r="V174" i="41"/>
  <c r="V176" i="41" s="1"/>
  <c r="K174" i="41"/>
  <c r="I174" i="41"/>
  <c r="L174" i="41" s="1"/>
  <c r="V173" i="41"/>
  <c r="N173" i="41"/>
  <c r="K173" i="41"/>
  <c r="I173" i="41"/>
  <c r="L173" i="41" s="1"/>
  <c r="V172" i="41"/>
  <c r="U172" i="41"/>
  <c r="T172" i="41"/>
  <c r="K172" i="41"/>
  <c r="I172" i="41"/>
  <c r="L172" i="41" s="1"/>
  <c r="V171" i="41"/>
  <c r="U171" i="41"/>
  <c r="T171" i="41"/>
  <c r="L171" i="41"/>
  <c r="K171" i="41"/>
  <c r="I171" i="41"/>
  <c r="W170" i="41"/>
  <c r="V170" i="41"/>
  <c r="T170" i="41"/>
  <c r="K170" i="41"/>
  <c r="U170" i="41" s="1"/>
  <c r="I170" i="41"/>
  <c r="L170" i="41" s="1"/>
  <c r="N170" i="41" s="1"/>
  <c r="V169" i="41"/>
  <c r="U169" i="41"/>
  <c r="T169" i="41"/>
  <c r="K169" i="41"/>
  <c r="I169" i="41"/>
  <c r="L169" i="41" s="1"/>
  <c r="S167" i="41"/>
  <c r="Q167" i="41"/>
  <c r="O167" i="41"/>
  <c r="L167" i="41"/>
  <c r="V166" i="41"/>
  <c r="N166" i="41"/>
  <c r="K166" i="41"/>
  <c r="I166" i="41"/>
  <c r="L166" i="41" s="1"/>
  <c r="V165" i="41"/>
  <c r="N165" i="41"/>
  <c r="K165" i="41"/>
  <c r="U165" i="41" s="1"/>
  <c r="I165" i="41"/>
  <c r="L165" i="41" s="1"/>
  <c r="V164" i="41"/>
  <c r="N164" i="41"/>
  <c r="K164" i="41"/>
  <c r="I164" i="41"/>
  <c r="L164" i="41" s="1"/>
  <c r="V163" i="41"/>
  <c r="U163" i="41"/>
  <c r="T163" i="41"/>
  <c r="N163" i="41"/>
  <c r="W163" i="41" s="1"/>
  <c r="L163" i="41"/>
  <c r="K163" i="41"/>
  <c r="I163" i="41"/>
  <c r="V162" i="41"/>
  <c r="U162" i="41"/>
  <c r="W162" i="41" s="1"/>
  <c r="T162" i="41"/>
  <c r="N162" i="41"/>
  <c r="K162" i="41"/>
  <c r="I162" i="41"/>
  <c r="L162" i="41" s="1"/>
  <c r="V161" i="41"/>
  <c r="V167" i="41" s="1"/>
  <c r="U161" i="41"/>
  <c r="T161" i="41"/>
  <c r="K161" i="41"/>
  <c r="I161" i="41"/>
  <c r="L161" i="41" s="1"/>
  <c r="V160" i="41"/>
  <c r="U160" i="41"/>
  <c r="T160" i="41"/>
  <c r="L160" i="41"/>
  <c r="N160" i="41" s="1"/>
  <c r="W160" i="41" s="1"/>
  <c r="K160" i="41"/>
  <c r="I160" i="41"/>
  <c r="V158" i="41"/>
  <c r="S158" i="41"/>
  <c r="Q158" i="41"/>
  <c r="O158" i="41"/>
  <c r="V157" i="41"/>
  <c r="T157" i="41"/>
  <c r="K157" i="41"/>
  <c r="U157" i="41" s="1"/>
  <c r="I157" i="41"/>
  <c r="L157" i="41" s="1"/>
  <c r="V156" i="41"/>
  <c r="U156" i="41"/>
  <c r="T156" i="41"/>
  <c r="N156" i="41"/>
  <c r="L156" i="41"/>
  <c r="K156" i="41"/>
  <c r="I156" i="41"/>
  <c r="V155" i="41"/>
  <c r="K155" i="41"/>
  <c r="I155" i="41"/>
  <c r="L155" i="41" s="1"/>
  <c r="V154" i="41"/>
  <c r="U154" i="41"/>
  <c r="T154" i="41"/>
  <c r="L154" i="41"/>
  <c r="N154" i="41" s="1"/>
  <c r="K154" i="41"/>
  <c r="I154" i="41"/>
  <c r="V153" i="41"/>
  <c r="L153" i="41"/>
  <c r="K153" i="41"/>
  <c r="I153" i="41"/>
  <c r="V152" i="41"/>
  <c r="U152" i="41"/>
  <c r="W152" i="41" s="1"/>
  <c r="T152" i="41"/>
  <c r="K152" i="41"/>
  <c r="I152" i="41"/>
  <c r="L152" i="41" s="1"/>
  <c r="N152" i="41" s="1"/>
  <c r="V151" i="41"/>
  <c r="U151" i="41"/>
  <c r="T151" i="41"/>
  <c r="N151" i="41"/>
  <c r="K151" i="41"/>
  <c r="I151" i="41"/>
  <c r="L151" i="41" s="1"/>
  <c r="S149" i="41"/>
  <c r="Q149" i="41"/>
  <c r="O149" i="41"/>
  <c r="W148" i="41"/>
  <c r="V148" i="41"/>
  <c r="U148" i="41"/>
  <c r="T148" i="41"/>
  <c r="L148" i="41"/>
  <c r="N148" i="41" s="1"/>
  <c r="K148" i="41"/>
  <c r="I148" i="41"/>
  <c r="V147" i="41"/>
  <c r="K147" i="41"/>
  <c r="I147" i="41"/>
  <c r="L147" i="41" s="1"/>
  <c r="V146" i="41"/>
  <c r="U146" i="41"/>
  <c r="T146" i="41"/>
  <c r="L146" i="41"/>
  <c r="K146" i="41"/>
  <c r="I146" i="41"/>
  <c r="V145" i="41"/>
  <c r="K145" i="41"/>
  <c r="I145" i="41"/>
  <c r="L145" i="41" s="1"/>
  <c r="V144" i="41"/>
  <c r="U144" i="41"/>
  <c r="T144" i="41"/>
  <c r="N144" i="41"/>
  <c r="K144" i="41"/>
  <c r="I144" i="41"/>
  <c r="L144" i="41" s="1"/>
  <c r="V143" i="41"/>
  <c r="U143" i="41"/>
  <c r="T143" i="41"/>
  <c r="L143" i="41"/>
  <c r="K143" i="41"/>
  <c r="I143" i="41"/>
  <c r="W142" i="41"/>
  <c r="V142" i="41"/>
  <c r="U142" i="41"/>
  <c r="L142" i="41"/>
  <c r="N142" i="41" s="1"/>
  <c r="K142" i="41"/>
  <c r="T142" i="41" s="1"/>
  <c r="I142" i="41"/>
  <c r="V140" i="41"/>
  <c r="S140" i="41"/>
  <c r="Q140" i="41"/>
  <c r="O140" i="41"/>
  <c r="V139" i="41"/>
  <c r="K139" i="41"/>
  <c r="I139" i="41"/>
  <c r="L139" i="41" s="1"/>
  <c r="V138" i="41"/>
  <c r="U138" i="41"/>
  <c r="K138" i="41"/>
  <c r="T138" i="41" s="1"/>
  <c r="I138" i="41"/>
  <c r="L138" i="41" s="1"/>
  <c r="V137" i="41"/>
  <c r="L137" i="41"/>
  <c r="N137" i="41" s="1"/>
  <c r="K137" i="41"/>
  <c r="I137" i="41"/>
  <c r="V136" i="41"/>
  <c r="U136" i="41"/>
  <c r="L136" i="41"/>
  <c r="N136" i="41" s="1"/>
  <c r="W136" i="41" s="1"/>
  <c r="K136" i="41"/>
  <c r="T136" i="41" s="1"/>
  <c r="I136" i="41"/>
  <c r="V135" i="41"/>
  <c r="L135" i="41"/>
  <c r="K135" i="41"/>
  <c r="I135" i="41"/>
  <c r="V134" i="41"/>
  <c r="U134" i="41"/>
  <c r="T134" i="41"/>
  <c r="L134" i="41"/>
  <c r="N134" i="41" s="1"/>
  <c r="K134" i="41"/>
  <c r="I134" i="41"/>
  <c r="V133" i="41"/>
  <c r="U133" i="41"/>
  <c r="T133" i="41"/>
  <c r="L133" i="41"/>
  <c r="K133" i="41"/>
  <c r="I133" i="41"/>
  <c r="V131" i="41"/>
  <c r="S131" i="41"/>
  <c r="Q131" i="41"/>
  <c r="O131" i="41"/>
  <c r="W130" i="41"/>
  <c r="V130" i="41"/>
  <c r="U130" i="41"/>
  <c r="T130" i="41"/>
  <c r="L130" i="41"/>
  <c r="N130" i="41" s="1"/>
  <c r="K130" i="41"/>
  <c r="I130" i="41"/>
  <c r="V129" i="41"/>
  <c r="N129" i="41"/>
  <c r="L129" i="41"/>
  <c r="K129" i="41"/>
  <c r="I129" i="41"/>
  <c r="V128" i="41"/>
  <c r="T128" i="41"/>
  <c r="N128" i="41"/>
  <c r="L128" i="41"/>
  <c r="K128" i="41"/>
  <c r="U128" i="41" s="1"/>
  <c r="I128" i="41"/>
  <c r="V127" i="41"/>
  <c r="U127" i="41"/>
  <c r="T127" i="41"/>
  <c r="K127" i="41"/>
  <c r="I127" i="41"/>
  <c r="L127" i="41" s="1"/>
  <c r="W126" i="41"/>
  <c r="V126" i="41"/>
  <c r="U126" i="41"/>
  <c r="T126" i="41"/>
  <c r="K126" i="41"/>
  <c r="I126" i="41"/>
  <c r="L126" i="41" s="1"/>
  <c r="N126" i="41" s="1"/>
  <c r="V125" i="41"/>
  <c r="L125" i="41"/>
  <c r="K125" i="41"/>
  <c r="I125" i="41"/>
  <c r="V124" i="41"/>
  <c r="U124" i="41"/>
  <c r="T124" i="41"/>
  <c r="N124" i="41"/>
  <c r="K124" i="41"/>
  <c r="I124" i="41"/>
  <c r="L124" i="41" s="1"/>
  <c r="S122" i="41"/>
  <c r="Q122" i="41"/>
  <c r="O122" i="41"/>
  <c r="V121" i="41"/>
  <c r="U121" i="41"/>
  <c r="T121" i="41"/>
  <c r="K121" i="41"/>
  <c r="I121" i="41"/>
  <c r="L121" i="41" s="1"/>
  <c r="V120" i="41"/>
  <c r="K120" i="41"/>
  <c r="U120" i="41" s="1"/>
  <c r="I120" i="41"/>
  <c r="L120" i="41" s="1"/>
  <c r="N120" i="41" s="1"/>
  <c r="V119" i="41"/>
  <c r="L119" i="41"/>
  <c r="K119" i="41"/>
  <c r="U119" i="41" s="1"/>
  <c r="I119" i="41"/>
  <c r="V118" i="41"/>
  <c r="L118" i="41"/>
  <c r="K118" i="41"/>
  <c r="I118" i="41"/>
  <c r="V117" i="41"/>
  <c r="U117" i="41"/>
  <c r="T117" i="41"/>
  <c r="N117" i="41"/>
  <c r="K117" i="41"/>
  <c r="I117" i="41"/>
  <c r="L117" i="41" s="1"/>
  <c r="W117" i="41" s="1"/>
  <c r="V116" i="41"/>
  <c r="U116" i="41"/>
  <c r="T116" i="41"/>
  <c r="N116" i="41"/>
  <c r="K116" i="41"/>
  <c r="I116" i="41"/>
  <c r="L116" i="41" s="1"/>
  <c r="V115" i="41"/>
  <c r="T115" i="41"/>
  <c r="K115" i="41"/>
  <c r="U115" i="41" s="1"/>
  <c r="I115" i="41"/>
  <c r="L115" i="41" s="1"/>
  <c r="S113" i="41"/>
  <c r="Q113" i="41"/>
  <c r="O113" i="41"/>
  <c r="V112" i="41"/>
  <c r="U112" i="41"/>
  <c r="T112" i="41"/>
  <c r="L112" i="41"/>
  <c r="K112" i="41"/>
  <c r="I112" i="41"/>
  <c r="V111" i="41"/>
  <c r="V113" i="41" s="1"/>
  <c r="T111" i="41"/>
  <c r="N111" i="41"/>
  <c r="L111" i="41"/>
  <c r="K111" i="41"/>
  <c r="U111" i="41" s="1"/>
  <c r="I111" i="41"/>
  <c r="V110" i="41"/>
  <c r="U110" i="41"/>
  <c r="T110" i="41"/>
  <c r="W110" i="41" s="1"/>
  <c r="L110" i="41"/>
  <c r="N110" i="41" s="1"/>
  <c r="K110" i="41"/>
  <c r="I110" i="41"/>
  <c r="V109" i="41"/>
  <c r="K109" i="41"/>
  <c r="I109" i="41"/>
  <c r="L109" i="41" s="1"/>
  <c r="N109" i="41" s="1"/>
  <c r="V108" i="41"/>
  <c r="K108" i="41"/>
  <c r="I108" i="41"/>
  <c r="L108" i="41" s="1"/>
  <c r="V107" i="41"/>
  <c r="L107" i="41"/>
  <c r="N107" i="41" s="1"/>
  <c r="K107" i="41"/>
  <c r="I107" i="41"/>
  <c r="W106" i="41"/>
  <c r="V106" i="41"/>
  <c r="U106" i="41"/>
  <c r="T106" i="41"/>
  <c r="N106" i="41"/>
  <c r="L106" i="41"/>
  <c r="K106" i="41"/>
  <c r="I106" i="41"/>
  <c r="S104" i="41"/>
  <c r="Q104" i="41"/>
  <c r="O104" i="41"/>
  <c r="W103" i="41"/>
  <c r="V103" i="41"/>
  <c r="U103" i="41"/>
  <c r="T103" i="41"/>
  <c r="K103" i="41"/>
  <c r="I103" i="41"/>
  <c r="L103" i="41" s="1"/>
  <c r="N103" i="41" s="1"/>
  <c r="V102" i="41"/>
  <c r="T102" i="41"/>
  <c r="L102" i="41"/>
  <c r="K102" i="41"/>
  <c r="U102" i="41" s="1"/>
  <c r="I102" i="41"/>
  <c r="V101" i="41"/>
  <c r="L101" i="41"/>
  <c r="K101" i="41"/>
  <c r="I101" i="41"/>
  <c r="V100" i="41"/>
  <c r="U100" i="41"/>
  <c r="T100" i="41"/>
  <c r="N100" i="41"/>
  <c r="L100" i="41"/>
  <c r="K100" i="41"/>
  <c r="I100" i="41"/>
  <c r="V99" i="41"/>
  <c r="U99" i="41"/>
  <c r="T99" i="41"/>
  <c r="K99" i="41"/>
  <c r="I99" i="41"/>
  <c r="L99" i="41" s="1"/>
  <c r="W98" i="41"/>
  <c r="V98" i="41"/>
  <c r="T98" i="41"/>
  <c r="K98" i="41"/>
  <c r="U98" i="41" s="1"/>
  <c r="I98" i="41"/>
  <c r="L98" i="41" s="1"/>
  <c r="N98" i="41" s="1"/>
  <c r="V97" i="41"/>
  <c r="V104" i="41" s="1"/>
  <c r="U97" i="41"/>
  <c r="W97" i="41" s="1"/>
  <c r="T97" i="41"/>
  <c r="L97" i="41"/>
  <c r="N97" i="41" s="1"/>
  <c r="K97" i="41"/>
  <c r="I97" i="41"/>
  <c r="S95" i="41"/>
  <c r="Q95" i="41"/>
  <c r="O95" i="41"/>
  <c r="V94" i="41"/>
  <c r="U94" i="41"/>
  <c r="W94" i="41" s="1"/>
  <c r="N94" i="41"/>
  <c r="L94" i="41"/>
  <c r="K94" i="41"/>
  <c r="T94" i="41" s="1"/>
  <c r="I94" i="41"/>
  <c r="V93" i="41"/>
  <c r="U93" i="41"/>
  <c r="T93" i="41"/>
  <c r="N93" i="41"/>
  <c r="L93" i="41"/>
  <c r="K93" i="41"/>
  <c r="I93" i="41"/>
  <c r="V92" i="41"/>
  <c r="K92" i="41"/>
  <c r="I92" i="41"/>
  <c r="L92" i="41" s="1"/>
  <c r="V91" i="41"/>
  <c r="U91" i="41"/>
  <c r="N91" i="41"/>
  <c r="L91" i="41"/>
  <c r="W91" i="41" s="1"/>
  <c r="K91" i="41"/>
  <c r="T91" i="41" s="1"/>
  <c r="I91" i="41"/>
  <c r="V90" i="41"/>
  <c r="U90" i="41"/>
  <c r="T90" i="41"/>
  <c r="N90" i="41"/>
  <c r="K90" i="41"/>
  <c r="I90" i="41"/>
  <c r="L90" i="41" s="1"/>
  <c r="W90" i="41" s="1"/>
  <c r="V89" i="41"/>
  <c r="V95" i="41" s="1"/>
  <c r="K89" i="41"/>
  <c r="U89" i="41" s="1"/>
  <c r="I89" i="41"/>
  <c r="L89" i="41" s="1"/>
  <c r="N89" i="41" s="1"/>
  <c r="V88" i="41"/>
  <c r="L88" i="41"/>
  <c r="K88" i="41"/>
  <c r="I88" i="41"/>
  <c r="S86" i="41"/>
  <c r="Q86" i="41"/>
  <c r="O86" i="41"/>
  <c r="V85" i="41"/>
  <c r="U85" i="41"/>
  <c r="T85" i="41"/>
  <c r="K85" i="41"/>
  <c r="I85" i="41"/>
  <c r="L85" i="41" s="1"/>
  <c r="V84" i="41"/>
  <c r="T84" i="41"/>
  <c r="K84" i="41"/>
  <c r="U84" i="41" s="1"/>
  <c r="I84" i="41"/>
  <c r="L84" i="41" s="1"/>
  <c r="W83" i="41"/>
  <c r="V83" i="41"/>
  <c r="U83" i="41"/>
  <c r="T83" i="41"/>
  <c r="K83" i="41"/>
  <c r="I83" i="41"/>
  <c r="L83" i="41" s="1"/>
  <c r="N83" i="41" s="1"/>
  <c r="V82" i="41"/>
  <c r="T82" i="41"/>
  <c r="L82" i="41"/>
  <c r="K82" i="41"/>
  <c r="U82" i="41" s="1"/>
  <c r="I82" i="41"/>
  <c r="V81" i="41"/>
  <c r="L81" i="41"/>
  <c r="K81" i="41"/>
  <c r="I81" i="41"/>
  <c r="V80" i="41"/>
  <c r="U80" i="41"/>
  <c r="T80" i="41"/>
  <c r="L80" i="41"/>
  <c r="N80" i="41" s="1"/>
  <c r="K80" i="41"/>
  <c r="I80" i="41"/>
  <c r="V79" i="41"/>
  <c r="V86" i="41" s="1"/>
  <c r="U79" i="41"/>
  <c r="T79" i="41"/>
  <c r="N79" i="41"/>
  <c r="K79" i="41"/>
  <c r="I79" i="41"/>
  <c r="L79" i="41" s="1"/>
  <c r="S77" i="41"/>
  <c r="Q77" i="41"/>
  <c r="O77" i="41"/>
  <c r="V76" i="41"/>
  <c r="K76" i="41"/>
  <c r="I76" i="41"/>
  <c r="L76" i="41" s="1"/>
  <c r="N76" i="41" s="1"/>
  <c r="V75" i="41"/>
  <c r="L75" i="41"/>
  <c r="K75" i="41"/>
  <c r="I75" i="41"/>
  <c r="V74" i="41"/>
  <c r="U74" i="41"/>
  <c r="T74" i="41"/>
  <c r="N74" i="41"/>
  <c r="L74" i="41"/>
  <c r="W74" i="41" s="1"/>
  <c r="K74" i="41"/>
  <c r="I74" i="41"/>
  <c r="V73" i="41"/>
  <c r="V77" i="41" s="1"/>
  <c r="U73" i="41"/>
  <c r="N73" i="41"/>
  <c r="K73" i="41"/>
  <c r="T73" i="41" s="1"/>
  <c r="I73" i="41"/>
  <c r="L73" i="41" s="1"/>
  <c r="V72" i="41"/>
  <c r="N72" i="41"/>
  <c r="L72" i="41"/>
  <c r="K72" i="41"/>
  <c r="U72" i="41" s="1"/>
  <c r="I72" i="41"/>
  <c r="W71" i="41"/>
  <c r="V71" i="41"/>
  <c r="T71" i="41"/>
  <c r="N71" i="41"/>
  <c r="L71" i="41"/>
  <c r="K71" i="41"/>
  <c r="U71" i="41" s="1"/>
  <c r="I71" i="41"/>
  <c r="V70" i="41"/>
  <c r="K70" i="41"/>
  <c r="I70" i="41"/>
  <c r="L70" i="41" s="1"/>
  <c r="S68" i="41"/>
  <c r="Q68" i="41"/>
  <c r="O68" i="41"/>
  <c r="V67" i="41"/>
  <c r="U67" i="41"/>
  <c r="T67" i="41"/>
  <c r="K67" i="41"/>
  <c r="I67" i="41"/>
  <c r="L67" i="41" s="1"/>
  <c r="W66" i="41"/>
  <c r="V66" i="41"/>
  <c r="T66" i="41"/>
  <c r="K66" i="41"/>
  <c r="U66" i="41" s="1"/>
  <c r="I66" i="41"/>
  <c r="L66" i="41" s="1"/>
  <c r="N66" i="41" s="1"/>
  <c r="V65" i="41"/>
  <c r="U65" i="41"/>
  <c r="W65" i="41" s="1"/>
  <c r="T65" i="41"/>
  <c r="L65" i="41"/>
  <c r="N65" i="41" s="1"/>
  <c r="K65" i="41"/>
  <c r="I65" i="41"/>
  <c r="V64" i="41"/>
  <c r="K64" i="41"/>
  <c r="I64" i="41"/>
  <c r="L64" i="41" s="1"/>
  <c r="V63" i="41"/>
  <c r="T63" i="41"/>
  <c r="L63" i="41"/>
  <c r="K63" i="41"/>
  <c r="U63" i="41" s="1"/>
  <c r="I63" i="41"/>
  <c r="V62" i="41"/>
  <c r="U62" i="41"/>
  <c r="T62" i="41"/>
  <c r="L62" i="41"/>
  <c r="N62" i="41" s="1"/>
  <c r="K62" i="41"/>
  <c r="I62" i="41"/>
  <c r="V61" i="41"/>
  <c r="V68" i="41" s="1"/>
  <c r="U61" i="41"/>
  <c r="T61" i="41"/>
  <c r="K61" i="41"/>
  <c r="I61" i="41"/>
  <c r="L61" i="41" s="1"/>
  <c r="V59" i="41"/>
  <c r="S59" i="41"/>
  <c r="Q59" i="41"/>
  <c r="O59" i="41"/>
  <c r="V58" i="41"/>
  <c r="N58" i="41"/>
  <c r="L58" i="41"/>
  <c r="K58" i="41"/>
  <c r="I58" i="41"/>
  <c r="V57" i="41"/>
  <c r="U57" i="41"/>
  <c r="T57" i="41"/>
  <c r="K57" i="41"/>
  <c r="I57" i="41"/>
  <c r="L57" i="41" s="1"/>
  <c r="V56" i="41"/>
  <c r="K56" i="41"/>
  <c r="T56" i="41" s="1"/>
  <c r="I56" i="41"/>
  <c r="L56" i="41" s="1"/>
  <c r="N56" i="41" s="1"/>
  <c r="V55" i="41"/>
  <c r="N55" i="41"/>
  <c r="L55" i="41"/>
  <c r="K55" i="41"/>
  <c r="I55" i="41"/>
  <c r="V54" i="41"/>
  <c r="U54" i="41"/>
  <c r="T54" i="41"/>
  <c r="N54" i="41"/>
  <c r="L54" i="41"/>
  <c r="K54" i="41"/>
  <c r="I54" i="41"/>
  <c r="V53" i="41"/>
  <c r="U53" i="41"/>
  <c r="K53" i="41"/>
  <c r="T53" i="41" s="1"/>
  <c r="I53" i="41"/>
  <c r="L53" i="41" s="1"/>
  <c r="V52" i="41"/>
  <c r="K52" i="41"/>
  <c r="I52" i="41"/>
  <c r="L52" i="41" s="1"/>
  <c r="S50" i="41"/>
  <c r="Q50" i="41"/>
  <c r="O50" i="41"/>
  <c r="V49" i="41"/>
  <c r="K49" i="41"/>
  <c r="U49" i="41" s="1"/>
  <c r="I49" i="41"/>
  <c r="L49" i="41" s="1"/>
  <c r="V48" i="41"/>
  <c r="L48" i="41"/>
  <c r="K48" i="41"/>
  <c r="I48" i="41"/>
  <c r="V47" i="41"/>
  <c r="U47" i="41"/>
  <c r="T47" i="41"/>
  <c r="N47" i="41"/>
  <c r="L47" i="41"/>
  <c r="K47" i="41"/>
  <c r="I47" i="41"/>
  <c r="V46" i="41"/>
  <c r="U46" i="41"/>
  <c r="T46" i="41"/>
  <c r="K46" i="41"/>
  <c r="I46" i="41"/>
  <c r="L46" i="41" s="1"/>
  <c r="V45" i="41"/>
  <c r="L45" i="41"/>
  <c r="K45" i="41"/>
  <c r="I45" i="41"/>
  <c r="V44" i="41"/>
  <c r="U44" i="41"/>
  <c r="T44" i="41"/>
  <c r="N44" i="41"/>
  <c r="L44" i="41"/>
  <c r="W44" i="41" s="1"/>
  <c r="K44" i="41"/>
  <c r="I44" i="41"/>
  <c r="V43" i="41"/>
  <c r="U43" i="41"/>
  <c r="T43" i="41"/>
  <c r="K43" i="41"/>
  <c r="I43" i="41"/>
  <c r="L43" i="41" s="1"/>
  <c r="S41" i="41"/>
  <c r="Q41" i="41"/>
  <c r="O41" i="41"/>
  <c r="V40" i="41"/>
  <c r="U40" i="41"/>
  <c r="T40" i="41"/>
  <c r="K40" i="41"/>
  <c r="I40" i="41"/>
  <c r="L40" i="41" s="1"/>
  <c r="V39" i="41"/>
  <c r="L39" i="41"/>
  <c r="N39" i="41" s="1"/>
  <c r="K39" i="41"/>
  <c r="T39" i="41" s="1"/>
  <c r="I39" i="41"/>
  <c r="V38" i="41"/>
  <c r="L38" i="41"/>
  <c r="N38" i="41" s="1"/>
  <c r="K38" i="41"/>
  <c r="I38" i="41"/>
  <c r="V37" i="41"/>
  <c r="U37" i="41"/>
  <c r="T37" i="41"/>
  <c r="K37" i="41"/>
  <c r="I37" i="41"/>
  <c r="L37" i="41" s="1"/>
  <c r="V36" i="41"/>
  <c r="L36" i="41"/>
  <c r="N36" i="41" s="1"/>
  <c r="K36" i="41"/>
  <c r="T36" i="41" s="1"/>
  <c r="I36" i="41"/>
  <c r="V35" i="41"/>
  <c r="L35" i="41"/>
  <c r="K35" i="41"/>
  <c r="I35" i="41"/>
  <c r="V34" i="41"/>
  <c r="U34" i="41"/>
  <c r="T34" i="41"/>
  <c r="K34" i="41"/>
  <c r="I34" i="41"/>
  <c r="L34" i="41" s="1"/>
  <c r="S32" i="41"/>
  <c r="Q32" i="41"/>
  <c r="O32" i="41"/>
  <c r="V31" i="41"/>
  <c r="U31" i="41"/>
  <c r="T31" i="41"/>
  <c r="L31" i="41"/>
  <c r="N31" i="41" s="1"/>
  <c r="K31" i="41"/>
  <c r="I31" i="41"/>
  <c r="V30" i="41"/>
  <c r="K30" i="41"/>
  <c r="U30" i="41" s="1"/>
  <c r="I30" i="41"/>
  <c r="L30" i="41" s="1"/>
  <c r="N30" i="41" s="1"/>
  <c r="V29" i="41"/>
  <c r="T29" i="41"/>
  <c r="L29" i="41"/>
  <c r="K29" i="41"/>
  <c r="U29" i="41" s="1"/>
  <c r="I29" i="41"/>
  <c r="V28" i="41"/>
  <c r="U28" i="41"/>
  <c r="T28" i="41"/>
  <c r="L28" i="41"/>
  <c r="K28" i="41"/>
  <c r="I28" i="41"/>
  <c r="V27" i="41"/>
  <c r="K27" i="41"/>
  <c r="U27" i="41" s="1"/>
  <c r="I27" i="41"/>
  <c r="L27" i="41" s="1"/>
  <c r="N27" i="41" s="1"/>
  <c r="V26" i="41"/>
  <c r="V32" i="41" s="1"/>
  <c r="T26" i="41"/>
  <c r="N26" i="41"/>
  <c r="L26" i="41"/>
  <c r="K26" i="41"/>
  <c r="U26" i="41" s="1"/>
  <c r="U32" i="41" s="1"/>
  <c r="I26" i="41"/>
  <c r="V25" i="41"/>
  <c r="U25" i="41"/>
  <c r="T25" i="41"/>
  <c r="L25" i="41"/>
  <c r="K25" i="41"/>
  <c r="I25" i="41"/>
  <c r="V23" i="41"/>
  <c r="S23" i="41"/>
  <c r="Q23" i="41"/>
  <c r="O23" i="41"/>
  <c r="V22" i="41"/>
  <c r="U22" i="41"/>
  <c r="T22" i="41"/>
  <c r="N22" i="41"/>
  <c r="W22" i="41" s="1"/>
  <c r="L22" i="41"/>
  <c r="K22" i="41"/>
  <c r="I22" i="41"/>
  <c r="V21" i="41"/>
  <c r="U21" i="41"/>
  <c r="T21" i="41"/>
  <c r="K21" i="41"/>
  <c r="I21" i="41"/>
  <c r="L21" i="41" s="1"/>
  <c r="V20" i="41"/>
  <c r="K20" i="41"/>
  <c r="I20" i="41"/>
  <c r="L20" i="41" s="1"/>
  <c r="N20" i="41" s="1"/>
  <c r="W19" i="41"/>
  <c r="V19" i="41"/>
  <c r="U19" i="41"/>
  <c r="T19" i="41"/>
  <c r="N19" i="41"/>
  <c r="L19" i="41"/>
  <c r="K19" i="41"/>
  <c r="I19" i="41"/>
  <c r="V18" i="41"/>
  <c r="U18" i="41"/>
  <c r="T18" i="41"/>
  <c r="N18" i="41"/>
  <c r="K18" i="41"/>
  <c r="I18" i="41"/>
  <c r="L18" i="41" s="1"/>
  <c r="V17" i="41"/>
  <c r="K17" i="41"/>
  <c r="I17" i="41"/>
  <c r="L17" i="41" s="1"/>
  <c r="N17" i="41" s="1"/>
  <c r="V16" i="41"/>
  <c r="U16" i="41"/>
  <c r="T16" i="41"/>
  <c r="N16" i="41"/>
  <c r="L16" i="41"/>
  <c r="K16" i="41"/>
  <c r="I16" i="41"/>
  <c r="B8" i="41"/>
  <c r="B5" i="41"/>
  <c r="N62" i="49" l="1"/>
  <c r="W62" i="49"/>
  <c r="N369" i="49"/>
  <c r="N56" i="49"/>
  <c r="W56" i="49" s="1"/>
  <c r="N108" i="49"/>
  <c r="W108" i="49" s="1"/>
  <c r="L113" i="49"/>
  <c r="N74" i="49"/>
  <c r="W74" i="49" s="1"/>
  <c r="N170" i="49"/>
  <c r="W170" i="49" s="1"/>
  <c r="N175" i="49"/>
  <c r="W175" i="49"/>
  <c r="W90" i="49"/>
  <c r="W218" i="49"/>
  <c r="L446" i="49"/>
  <c r="N439" i="49"/>
  <c r="N446" i="49" s="1"/>
  <c r="N27" i="49"/>
  <c r="W27" i="49" s="1"/>
  <c r="N452" i="49"/>
  <c r="W452" i="49" s="1"/>
  <c r="L32" i="49"/>
  <c r="N25" i="49"/>
  <c r="N32" i="49" s="1"/>
  <c r="N70" i="49"/>
  <c r="N77" i="49" s="1"/>
  <c r="L77" i="49"/>
  <c r="N229" i="49"/>
  <c r="N21" i="49"/>
  <c r="W21" i="49" s="1"/>
  <c r="N48" i="49"/>
  <c r="W48" i="49"/>
  <c r="T140" i="49"/>
  <c r="N46" i="49"/>
  <c r="W46" i="49" s="1"/>
  <c r="T77" i="49"/>
  <c r="W125" i="49"/>
  <c r="N125" i="49"/>
  <c r="L185" i="49"/>
  <c r="N178" i="49"/>
  <c r="W111" i="49"/>
  <c r="N116" i="49"/>
  <c r="W116" i="49" s="1"/>
  <c r="U167" i="49"/>
  <c r="N163" i="49"/>
  <c r="W163" i="49" s="1"/>
  <c r="U205" i="49"/>
  <c r="U212" i="49" s="1"/>
  <c r="T205" i="49"/>
  <c r="T212" i="49" s="1"/>
  <c r="N225" i="49"/>
  <c r="N308" i="49"/>
  <c r="W308" i="49"/>
  <c r="W397" i="49"/>
  <c r="T416" i="49"/>
  <c r="W416" i="49" s="1"/>
  <c r="U416" i="49"/>
  <c r="U419" i="49" s="1"/>
  <c r="N19" i="49"/>
  <c r="W19" i="49" s="1"/>
  <c r="W31" i="49"/>
  <c r="N31" i="49"/>
  <c r="N71" i="49"/>
  <c r="W71" i="49" s="1"/>
  <c r="N92" i="49"/>
  <c r="W92" i="49" s="1"/>
  <c r="N111" i="49"/>
  <c r="N148" i="49"/>
  <c r="W148" i="49" s="1"/>
  <c r="W179" i="49"/>
  <c r="N236" i="49"/>
  <c r="W236" i="49" s="1"/>
  <c r="N274" i="49"/>
  <c r="W274" i="49" s="1"/>
  <c r="N336" i="49"/>
  <c r="W336" i="49" s="1"/>
  <c r="N414" i="49"/>
  <c r="W414" i="49" s="1"/>
  <c r="N416" i="49"/>
  <c r="N443" i="49"/>
  <c r="W443" i="49" s="1"/>
  <c r="V41" i="49"/>
  <c r="N76" i="49"/>
  <c r="W76" i="49" s="1"/>
  <c r="N103" i="49"/>
  <c r="W103" i="49" s="1"/>
  <c r="N127" i="49"/>
  <c r="W127" i="49" s="1"/>
  <c r="N180" i="49"/>
  <c r="U193" i="49"/>
  <c r="U194" i="49" s="1"/>
  <c r="T193" i="49"/>
  <c r="W193" i="49" s="1"/>
  <c r="N198" i="49"/>
  <c r="W198" i="49" s="1"/>
  <c r="T200" i="49"/>
  <c r="T203" i="49" s="1"/>
  <c r="U200" i="49"/>
  <c r="U203" i="49" s="1"/>
  <c r="U216" i="49"/>
  <c r="U221" i="49" s="1"/>
  <c r="T216" i="49"/>
  <c r="W216" i="49" s="1"/>
  <c r="N218" i="49"/>
  <c r="N232" i="49"/>
  <c r="W232" i="49" s="1"/>
  <c r="L239" i="49"/>
  <c r="N297" i="49"/>
  <c r="W297" i="49" s="1"/>
  <c r="U326" i="49"/>
  <c r="T326" i="49"/>
  <c r="N334" i="49"/>
  <c r="W334" i="49" s="1"/>
  <c r="W457" i="49"/>
  <c r="L464" i="49"/>
  <c r="U32" i="49"/>
  <c r="W34" i="49"/>
  <c r="T76" i="49"/>
  <c r="U76" i="49"/>
  <c r="N133" i="49"/>
  <c r="W135" i="49"/>
  <c r="N135" i="49"/>
  <c r="N156" i="49"/>
  <c r="W156" i="49" s="1"/>
  <c r="L158" i="49"/>
  <c r="U161" i="49"/>
  <c r="T161" i="49"/>
  <c r="N172" i="49"/>
  <c r="W172" i="49"/>
  <c r="N200" i="49"/>
  <c r="W200" i="49" s="1"/>
  <c r="L221" i="49"/>
  <c r="T232" i="49"/>
  <c r="T239" i="49" s="1"/>
  <c r="U232" i="49"/>
  <c r="L302" i="49"/>
  <c r="N295" i="49"/>
  <c r="N302" i="49" s="1"/>
  <c r="N337" i="49"/>
  <c r="N390" i="49"/>
  <c r="W390" i="49" s="1"/>
  <c r="N460" i="49"/>
  <c r="W460" i="49" s="1"/>
  <c r="U29" i="49"/>
  <c r="T29" i="49"/>
  <c r="L41" i="49"/>
  <c r="N35" i="49"/>
  <c r="N41" i="49" s="1"/>
  <c r="N43" i="49"/>
  <c r="N50" i="49" s="1"/>
  <c r="L50" i="49"/>
  <c r="U74" i="49"/>
  <c r="T74" i="49"/>
  <c r="N101" i="49"/>
  <c r="T125" i="49"/>
  <c r="U125" i="49"/>
  <c r="U131" i="49" s="1"/>
  <c r="N138" i="49"/>
  <c r="W138" i="49" s="1"/>
  <c r="W161" i="49"/>
  <c r="U170" i="49"/>
  <c r="U176" i="49" s="1"/>
  <c r="T170" i="49"/>
  <c r="T176" i="49" s="1"/>
  <c r="U178" i="49"/>
  <c r="T178" i="49"/>
  <c r="T185" i="49" s="1"/>
  <c r="N216" i="49"/>
  <c r="V257" i="49"/>
  <c r="W251" i="49"/>
  <c r="N254" i="49"/>
  <c r="U295" i="49"/>
  <c r="U302" i="49" s="1"/>
  <c r="T295" i="49"/>
  <c r="T302" i="49" s="1"/>
  <c r="N324" i="49"/>
  <c r="N329" i="49" s="1"/>
  <c r="U359" i="49"/>
  <c r="T359" i="49"/>
  <c r="N364" i="49"/>
  <c r="U404" i="49"/>
  <c r="T404" i="49"/>
  <c r="N431" i="49"/>
  <c r="L437" i="49"/>
  <c r="W29" i="49"/>
  <c r="T35" i="49"/>
  <c r="U35" i="49"/>
  <c r="U41" i="49" s="1"/>
  <c r="U50" i="49"/>
  <c r="T56" i="49"/>
  <c r="U56" i="49"/>
  <c r="W65" i="49"/>
  <c r="V77" i="49"/>
  <c r="V95" i="49"/>
  <c r="T99" i="49"/>
  <c r="U99" i="49"/>
  <c r="V113" i="49"/>
  <c r="N144" i="49"/>
  <c r="W144" i="49" s="1"/>
  <c r="N146" i="49"/>
  <c r="W146" i="49" s="1"/>
  <c r="W196" i="49"/>
  <c r="V221" i="49"/>
  <c r="N246" i="49"/>
  <c r="W246" i="49" s="1"/>
  <c r="V275" i="49"/>
  <c r="W290" i="49"/>
  <c r="N318" i="49"/>
  <c r="W318" i="49"/>
  <c r="W362" i="49"/>
  <c r="N362" i="49"/>
  <c r="N381" i="49"/>
  <c r="W381" i="49" s="1"/>
  <c r="N463" i="49"/>
  <c r="W463" i="49" s="1"/>
  <c r="T25" i="49"/>
  <c r="T32" i="49" s="1"/>
  <c r="W39" i="49"/>
  <c r="W54" i="49"/>
  <c r="V68" i="49"/>
  <c r="N66" i="49"/>
  <c r="N68" i="49" s="1"/>
  <c r="W133" i="49"/>
  <c r="T214" i="49"/>
  <c r="L320" i="49"/>
  <c r="U318" i="49"/>
  <c r="U320" i="49" s="1"/>
  <c r="T318" i="49"/>
  <c r="N436" i="49"/>
  <c r="W436" i="49"/>
  <c r="U446" i="49"/>
  <c r="W18" i="49"/>
  <c r="N18" i="49"/>
  <c r="V32" i="49"/>
  <c r="U48" i="49"/>
  <c r="T48" i="49"/>
  <c r="N54" i="49"/>
  <c r="N59" i="49" s="1"/>
  <c r="W61" i="49"/>
  <c r="N91" i="49"/>
  <c r="W91" i="49" s="1"/>
  <c r="N99" i="49"/>
  <c r="W99" i="49" s="1"/>
  <c r="N110" i="49"/>
  <c r="W110" i="49" s="1"/>
  <c r="U136" i="49"/>
  <c r="T136" i="49"/>
  <c r="N187" i="49"/>
  <c r="W187" i="49" s="1"/>
  <c r="W209" i="49"/>
  <c r="W211" i="49"/>
  <c r="U229" i="49"/>
  <c r="T229" i="49"/>
  <c r="W229" i="49" s="1"/>
  <c r="T246" i="49"/>
  <c r="U260" i="49"/>
  <c r="T260" i="49"/>
  <c r="T266" i="49" s="1"/>
  <c r="N264" i="49"/>
  <c r="N290" i="49"/>
  <c r="W292" i="49"/>
  <c r="N292" i="49"/>
  <c r="N313" i="49"/>
  <c r="N360" i="49"/>
  <c r="W360" i="49" s="1"/>
  <c r="N386" i="49"/>
  <c r="L428" i="49"/>
  <c r="W454" i="49"/>
  <c r="L59" i="49"/>
  <c r="N53" i="49"/>
  <c r="U18" i="49"/>
  <c r="T18" i="49"/>
  <c r="U40" i="49"/>
  <c r="T40" i="49"/>
  <c r="W40" i="49" s="1"/>
  <c r="U64" i="49"/>
  <c r="U68" i="49" s="1"/>
  <c r="T64" i="49"/>
  <c r="T68" i="49" s="1"/>
  <c r="W72" i="49"/>
  <c r="N81" i="49"/>
  <c r="U91" i="49"/>
  <c r="U95" i="49" s="1"/>
  <c r="T91" i="49"/>
  <c r="N97" i="49"/>
  <c r="L104" i="49"/>
  <c r="W97" i="49"/>
  <c r="U142" i="49"/>
  <c r="U149" i="49" s="1"/>
  <c r="T142" i="49"/>
  <c r="T149" i="49" s="1"/>
  <c r="W192" i="49"/>
  <c r="N192" i="49"/>
  <c r="N207" i="49"/>
  <c r="W207" i="49" s="1"/>
  <c r="W227" i="49"/>
  <c r="U248" i="49"/>
  <c r="W243" i="49"/>
  <c r="L257" i="49"/>
  <c r="N250" i="49"/>
  <c r="U264" i="49"/>
  <c r="T264" i="49"/>
  <c r="W264" i="49" s="1"/>
  <c r="N316" i="49"/>
  <c r="L356" i="49"/>
  <c r="W349" i="49"/>
  <c r="U371" i="49"/>
  <c r="T371" i="49"/>
  <c r="N426" i="49"/>
  <c r="T455" i="49"/>
  <c r="U450" i="49"/>
  <c r="W450" i="49" s="1"/>
  <c r="T450" i="49"/>
  <c r="T452" i="49"/>
  <c r="N64" i="49"/>
  <c r="W64" i="49" s="1"/>
  <c r="U81" i="49"/>
  <c r="T81" i="49"/>
  <c r="W81" i="49" s="1"/>
  <c r="T108" i="49"/>
  <c r="T113" i="49" s="1"/>
  <c r="U108" i="49"/>
  <c r="T194" i="49"/>
  <c r="N238" i="49"/>
  <c r="W238" i="49" s="1"/>
  <c r="N273" i="49"/>
  <c r="W273" i="49" s="1"/>
  <c r="U316" i="49"/>
  <c r="T316" i="49"/>
  <c r="W316" i="49" s="1"/>
  <c r="W394" i="49"/>
  <c r="N448" i="49"/>
  <c r="N455" i="49" s="1"/>
  <c r="L455" i="49"/>
  <c r="W448" i="49"/>
  <c r="W16" i="49"/>
  <c r="N16" i="49"/>
  <c r="N23" i="49" s="1"/>
  <c r="L23" i="49"/>
  <c r="W28" i="49"/>
  <c r="N79" i="49"/>
  <c r="N89" i="49"/>
  <c r="N95" i="49" s="1"/>
  <c r="W94" i="49"/>
  <c r="W139" i="49"/>
  <c r="N167" i="49"/>
  <c r="W165" i="49"/>
  <c r="N165" i="49"/>
  <c r="N221" i="49"/>
  <c r="L230" i="49"/>
  <c r="N242" i="49"/>
  <c r="N248" i="49" s="1"/>
  <c r="W255" i="49"/>
  <c r="U369" i="49"/>
  <c r="T369" i="49"/>
  <c r="W369" i="49" s="1"/>
  <c r="T426" i="49"/>
  <c r="W426" i="49" s="1"/>
  <c r="W434" i="49"/>
  <c r="U448" i="49"/>
  <c r="N45" i="49"/>
  <c r="W45" i="49" s="1"/>
  <c r="N457" i="49"/>
  <c r="N30" i="49"/>
  <c r="W30" i="49"/>
  <c r="W44" i="49"/>
  <c r="U52" i="49"/>
  <c r="U59" i="49" s="1"/>
  <c r="T52" i="49"/>
  <c r="W118" i="49"/>
  <c r="L149" i="49"/>
  <c r="N142" i="49"/>
  <c r="N153" i="49"/>
  <c r="N158" i="49" s="1"/>
  <c r="L266" i="49"/>
  <c r="W262" i="49"/>
  <c r="W424" i="49"/>
  <c r="U38" i="49"/>
  <c r="W38" i="49" s="1"/>
  <c r="W67" i="49"/>
  <c r="U70" i="49"/>
  <c r="U77" i="49" s="1"/>
  <c r="W84" i="49"/>
  <c r="N94" i="49"/>
  <c r="N118" i="49"/>
  <c r="N120" i="49"/>
  <c r="W120" i="49" s="1"/>
  <c r="U165" i="49"/>
  <c r="T165" i="49"/>
  <c r="N223" i="49"/>
  <c r="U225" i="49"/>
  <c r="U230" i="49" s="1"/>
  <c r="T225" i="49"/>
  <c r="T230" i="49" s="1"/>
  <c r="W299" i="49"/>
  <c r="W310" i="49"/>
  <c r="W389" i="49"/>
  <c r="N389" i="49"/>
  <c r="W445" i="49"/>
  <c r="T270" i="49"/>
  <c r="U270" i="49"/>
  <c r="N288" i="49"/>
  <c r="W288" i="49" s="1"/>
  <c r="N314" i="49"/>
  <c r="W314" i="49" s="1"/>
  <c r="N352" i="49"/>
  <c r="W352" i="49" s="1"/>
  <c r="V392" i="49"/>
  <c r="U441" i="49"/>
  <c r="T441" i="49"/>
  <c r="U101" i="49"/>
  <c r="T101" i="49"/>
  <c r="W101" i="49" s="1"/>
  <c r="W278" i="49"/>
  <c r="N282" i="49"/>
  <c r="W282" i="49"/>
  <c r="U286" i="49"/>
  <c r="T286" i="49"/>
  <c r="V356" i="49"/>
  <c r="W372" i="49"/>
  <c r="N427" i="49"/>
  <c r="W427" i="49" s="1"/>
  <c r="N29" i="49"/>
  <c r="U58" i="49"/>
  <c r="T58" i="49"/>
  <c r="N136" i="49"/>
  <c r="W136" i="49" s="1"/>
  <c r="W173" i="49"/>
  <c r="U180" i="49"/>
  <c r="W180" i="49" s="1"/>
  <c r="V239" i="49"/>
  <c r="U256" i="49"/>
  <c r="T256" i="49"/>
  <c r="U268" i="49"/>
  <c r="T268" i="49"/>
  <c r="N278" i="49"/>
  <c r="L293" i="49"/>
  <c r="T304" i="49"/>
  <c r="U304" i="49"/>
  <c r="U311" i="49" s="1"/>
  <c r="W327" i="49"/>
  <c r="U337" i="49"/>
  <c r="W337" i="49" s="1"/>
  <c r="T337" i="49"/>
  <c r="T397" i="49"/>
  <c r="T401" i="49" s="1"/>
  <c r="N434" i="49"/>
  <c r="V446" i="49"/>
  <c r="N58" i="49"/>
  <c r="W58" i="49" s="1"/>
  <c r="L68" i="49"/>
  <c r="U86" i="49"/>
  <c r="T83" i="49"/>
  <c r="W83" i="49" s="1"/>
  <c r="N85" i="49"/>
  <c r="W85" i="49" s="1"/>
  <c r="T129" i="49"/>
  <c r="W129" i="49" s="1"/>
  <c r="N173" i="49"/>
  <c r="W188" i="49"/>
  <c r="N188" i="49"/>
  <c r="W208" i="49"/>
  <c r="N208" i="49"/>
  <c r="W215" i="49"/>
  <c r="W219" i="49"/>
  <c r="N233" i="49"/>
  <c r="W233" i="49" s="1"/>
  <c r="T244" i="49"/>
  <c r="W244" i="49" s="1"/>
  <c r="N252" i="49"/>
  <c r="W252" i="49" s="1"/>
  <c r="U254" i="49"/>
  <c r="U257" i="49" s="1"/>
  <c r="T254" i="49"/>
  <c r="T257" i="49" s="1"/>
  <c r="N286" i="49"/>
  <c r="U306" i="49"/>
  <c r="N309" i="49"/>
  <c r="T319" i="49"/>
  <c r="N325" i="49"/>
  <c r="W325" i="49"/>
  <c r="W346" i="49"/>
  <c r="U350" i="49"/>
  <c r="U356" i="49" s="1"/>
  <c r="T350" i="49"/>
  <c r="T356" i="49" s="1"/>
  <c r="L365" i="49"/>
  <c r="W358" i="49"/>
  <c r="N372" i="49"/>
  <c r="T382" i="49"/>
  <c r="W382" i="49" s="1"/>
  <c r="U409" i="49"/>
  <c r="T409" i="49"/>
  <c r="T412" i="49"/>
  <c r="N417" i="49"/>
  <c r="W417" i="49" s="1"/>
  <c r="Q466" i="49"/>
  <c r="U110" i="49"/>
  <c r="U113" i="49" s="1"/>
  <c r="T110" i="49"/>
  <c r="T127" i="49"/>
  <c r="U127" i="49"/>
  <c r="U153" i="49"/>
  <c r="W153" i="49" s="1"/>
  <c r="T153" i="49"/>
  <c r="V194" i="49"/>
  <c r="W202" i="49"/>
  <c r="T280" i="49"/>
  <c r="W280" i="49" s="1"/>
  <c r="U288" i="49"/>
  <c r="T288" i="49"/>
  <c r="N332" i="49"/>
  <c r="N338" i="49" s="1"/>
  <c r="W332" i="49"/>
  <c r="N367" i="49"/>
  <c r="L374" i="49"/>
  <c r="W367" i="49"/>
  <c r="W422" i="49"/>
  <c r="N422" i="49"/>
  <c r="W441" i="49"/>
  <c r="U458" i="49"/>
  <c r="U464" i="49" s="1"/>
  <c r="T458" i="49"/>
  <c r="W458" i="49" s="1"/>
  <c r="U66" i="49"/>
  <c r="T66" i="49"/>
  <c r="V104" i="49"/>
  <c r="W151" i="49"/>
  <c r="N169" i="49"/>
  <c r="L176" i="49"/>
  <c r="V212" i="49"/>
  <c r="N382" i="49"/>
  <c r="U20" i="49"/>
  <c r="T20" i="49"/>
  <c r="W20" i="49" s="1"/>
  <c r="T43" i="49"/>
  <c r="T50" i="49" s="1"/>
  <c r="T53" i="49"/>
  <c r="W53" i="49" s="1"/>
  <c r="N93" i="49"/>
  <c r="W93" i="49" s="1"/>
  <c r="U117" i="49"/>
  <c r="U122" i="49" s="1"/>
  <c r="T117" i="49"/>
  <c r="W117" i="49" s="1"/>
  <c r="V140" i="49"/>
  <c r="N190" i="49"/>
  <c r="W190" i="49"/>
  <c r="N210" i="49"/>
  <c r="W210" i="49"/>
  <c r="T226" i="49"/>
  <c r="U226" i="49"/>
  <c r="W271" i="49"/>
  <c r="V311" i="49"/>
  <c r="U309" i="49"/>
  <c r="T309" i="49"/>
  <c r="W309" i="49" s="1"/>
  <c r="W322" i="49"/>
  <c r="U358" i="49"/>
  <c r="T358" i="49"/>
  <c r="T364" i="49"/>
  <c r="W364" i="49" s="1"/>
  <c r="L383" i="49"/>
  <c r="N376" i="49"/>
  <c r="N383" i="49" s="1"/>
  <c r="W380" i="49"/>
  <c r="N388" i="49"/>
  <c r="W388" i="49" s="1"/>
  <c r="W409" i="49"/>
  <c r="L347" i="49"/>
  <c r="N365" i="49"/>
  <c r="N423" i="49"/>
  <c r="N428" i="49" s="1"/>
  <c r="W423" i="49"/>
  <c r="U459" i="49"/>
  <c r="T459" i="49"/>
  <c r="W49" i="49"/>
  <c r="N73" i="49"/>
  <c r="W73" i="49" s="1"/>
  <c r="N107" i="49"/>
  <c r="N121" i="49"/>
  <c r="W121" i="49" s="1"/>
  <c r="N124" i="49"/>
  <c r="L131" i="49"/>
  <c r="U140" i="49"/>
  <c r="V158" i="49"/>
  <c r="T162" i="49"/>
  <c r="W162" i="49" s="1"/>
  <c r="U162" i="49"/>
  <c r="N174" i="49"/>
  <c r="W174" i="49" s="1"/>
  <c r="N206" i="49"/>
  <c r="W206" i="49" s="1"/>
  <c r="N237" i="49"/>
  <c r="W241" i="49"/>
  <c r="L248" i="49"/>
  <c r="N277" i="49"/>
  <c r="L284" i="49"/>
  <c r="N279" i="49"/>
  <c r="W279" i="49" s="1"/>
  <c r="U283" i="49"/>
  <c r="T283" i="49"/>
  <c r="W283" i="49" s="1"/>
  <c r="N301" i="49"/>
  <c r="W301" i="49" s="1"/>
  <c r="W345" i="49"/>
  <c r="N401" i="49"/>
  <c r="W403" i="49"/>
  <c r="L410" i="49"/>
  <c r="U423" i="49"/>
  <c r="T423" i="49"/>
  <c r="U431" i="49"/>
  <c r="T431" i="49"/>
  <c r="N459" i="49"/>
  <c r="W459" i="49" s="1"/>
  <c r="N462" i="49"/>
  <c r="W462" i="49" s="1"/>
  <c r="U55" i="49"/>
  <c r="T55" i="49"/>
  <c r="W55" i="49" s="1"/>
  <c r="L95" i="49"/>
  <c r="U98" i="49"/>
  <c r="W98" i="49" s="1"/>
  <c r="T98" i="49"/>
  <c r="L167" i="49"/>
  <c r="W160" i="49"/>
  <c r="W184" i="49"/>
  <c r="U388" i="49"/>
  <c r="T388" i="49"/>
  <c r="W461" i="49"/>
  <c r="U17" i="49"/>
  <c r="U23" i="49" s="1"/>
  <c r="T17" i="49"/>
  <c r="W17" i="49" s="1"/>
  <c r="N49" i="49"/>
  <c r="N63" i="49"/>
  <c r="W63" i="49" s="1"/>
  <c r="U73" i="49"/>
  <c r="N98" i="49"/>
  <c r="W112" i="49"/>
  <c r="U121" i="49"/>
  <c r="W128" i="49"/>
  <c r="N147" i="49"/>
  <c r="W147" i="49" s="1"/>
  <c r="W169" i="49"/>
  <c r="W191" i="49"/>
  <c r="U235" i="49"/>
  <c r="W235" i="49" s="1"/>
  <c r="U237" i="49"/>
  <c r="W237" i="49" s="1"/>
  <c r="U245" i="49"/>
  <c r="W245" i="49" s="1"/>
  <c r="N269" i="49"/>
  <c r="W269" i="49" s="1"/>
  <c r="U301" i="49"/>
  <c r="T301" i="49"/>
  <c r="N305" i="49"/>
  <c r="L311" i="49"/>
  <c r="W305" i="49"/>
  <c r="T320" i="49"/>
  <c r="N341" i="49"/>
  <c r="W341" i="49" s="1"/>
  <c r="N343" i="49"/>
  <c r="W343" i="49" s="1"/>
  <c r="T353" i="49"/>
  <c r="W353" i="49" s="1"/>
  <c r="N368" i="49"/>
  <c r="W378" i="49"/>
  <c r="W396" i="49"/>
  <c r="N403" i="49"/>
  <c r="T413" i="49"/>
  <c r="W413" i="49" s="1"/>
  <c r="U413" i="49"/>
  <c r="U421" i="49"/>
  <c r="U428" i="49" s="1"/>
  <c r="T421" i="49"/>
  <c r="T428" i="49" s="1"/>
  <c r="W451" i="49"/>
  <c r="T462" i="49"/>
  <c r="U462" i="49"/>
  <c r="W197" i="49"/>
  <c r="U202" i="49"/>
  <c r="T202" i="49"/>
  <c r="W256" i="49"/>
  <c r="N266" i="49"/>
  <c r="T272" i="49"/>
  <c r="U272" i="49"/>
  <c r="T284" i="49"/>
  <c r="N333" i="49"/>
  <c r="U347" i="49"/>
  <c r="N361" i="49"/>
  <c r="V410" i="49"/>
  <c r="V466" i="49" s="1"/>
  <c r="U415" i="49"/>
  <c r="T415" i="49"/>
  <c r="W415" i="49" s="1"/>
  <c r="U435" i="49"/>
  <c r="U437" i="49" s="1"/>
  <c r="T435" i="49"/>
  <c r="W435" i="49" s="1"/>
  <c r="N442" i="49"/>
  <c r="W442" i="49" s="1"/>
  <c r="S466" i="49"/>
  <c r="U155" i="49"/>
  <c r="T155" i="49"/>
  <c r="N244" i="49"/>
  <c r="N270" i="49"/>
  <c r="W270" i="49"/>
  <c r="L329" i="49"/>
  <c r="W328" i="49"/>
  <c r="U331" i="49"/>
  <c r="T331" i="49"/>
  <c r="U333" i="49"/>
  <c r="T333" i="49"/>
  <c r="W333" i="49" s="1"/>
  <c r="V347" i="49"/>
  <c r="O466" i="49"/>
  <c r="T90" i="49"/>
  <c r="T95" i="49" s="1"/>
  <c r="T93" i="49"/>
  <c r="T103" i="49"/>
  <c r="L122" i="49"/>
  <c r="T118" i="49"/>
  <c r="T146" i="49"/>
  <c r="U152" i="49"/>
  <c r="U158" i="49" s="1"/>
  <c r="T152" i="49"/>
  <c r="W152" i="49" s="1"/>
  <c r="T166" i="49"/>
  <c r="W166" i="49" s="1"/>
  <c r="W205" i="49"/>
  <c r="L212" i="49"/>
  <c r="U218" i="49"/>
  <c r="U220" i="49"/>
  <c r="T220" i="49"/>
  <c r="W220" i="49" s="1"/>
  <c r="N226" i="49"/>
  <c r="W226" i="49" s="1"/>
  <c r="V266" i="49"/>
  <c r="L275" i="49"/>
  <c r="W268" i="49"/>
  <c r="T307" i="49"/>
  <c r="W307" i="49" s="1"/>
  <c r="W354" i="49"/>
  <c r="N354" i="49"/>
  <c r="N359" i="49"/>
  <c r="W359" i="49" s="1"/>
  <c r="U368" i="49"/>
  <c r="T368" i="49"/>
  <c r="W368" i="49" s="1"/>
  <c r="T372" i="49"/>
  <c r="W377" i="49"/>
  <c r="L401" i="49"/>
  <c r="U406" i="49"/>
  <c r="W406" i="49" s="1"/>
  <c r="T406" i="49"/>
  <c r="N413" i="49"/>
  <c r="N419" i="49" s="1"/>
  <c r="L419" i="49"/>
  <c r="V428" i="49"/>
  <c r="W425" i="49"/>
  <c r="N115" i="49"/>
  <c r="U120" i="49"/>
  <c r="T120" i="49"/>
  <c r="V131" i="49"/>
  <c r="W182" i="49"/>
  <c r="N189" i="49"/>
  <c r="W189" i="49" s="1"/>
  <c r="N205" i="49"/>
  <c r="U263" i="49"/>
  <c r="T263" i="49"/>
  <c r="W263" i="49" s="1"/>
  <c r="W265" i="49"/>
  <c r="N268" i="49"/>
  <c r="U289" i="49"/>
  <c r="T289" i="49"/>
  <c r="W289" i="49" s="1"/>
  <c r="W298" i="49"/>
  <c r="N326" i="49"/>
  <c r="W326" i="49" s="1"/>
  <c r="N350" i="49"/>
  <c r="N356" i="49" s="1"/>
  <c r="W350" i="49"/>
  <c r="U377" i="49"/>
  <c r="U383" i="49" s="1"/>
  <c r="T379" i="49"/>
  <c r="T383" i="49" s="1"/>
  <c r="U385" i="49"/>
  <c r="T385" i="49"/>
  <c r="T391" i="49"/>
  <c r="W391" i="49" s="1"/>
  <c r="T399" i="49"/>
  <c r="W399" i="49" s="1"/>
  <c r="N408" i="49"/>
  <c r="W408" i="49"/>
  <c r="V248" i="49"/>
  <c r="U323" i="49"/>
  <c r="U329" i="49" s="1"/>
  <c r="T323" i="49"/>
  <c r="W323" i="49" s="1"/>
  <c r="U361" i="49"/>
  <c r="T361" i="49"/>
  <c r="W361" i="49" s="1"/>
  <c r="V176" i="49"/>
  <c r="T347" i="49"/>
  <c r="W344" i="49"/>
  <c r="U444" i="49"/>
  <c r="T444" i="49"/>
  <c r="W444" i="49" s="1"/>
  <c r="V284" i="49"/>
  <c r="W281" i="49"/>
  <c r="W291" i="49"/>
  <c r="N340" i="49"/>
  <c r="W340" i="49" s="1"/>
  <c r="W351" i="49"/>
  <c r="U403" i="49"/>
  <c r="T403" i="49"/>
  <c r="T410" i="49" s="1"/>
  <c r="W407" i="49"/>
  <c r="U336" i="49"/>
  <c r="T336" i="49"/>
  <c r="T374" i="49"/>
  <c r="U284" i="49"/>
  <c r="U298" i="49"/>
  <c r="T298" i="49"/>
  <c r="W306" i="49"/>
  <c r="W319" i="49"/>
  <c r="L338" i="49"/>
  <c r="V374" i="49"/>
  <c r="W371" i="49"/>
  <c r="W379" i="49"/>
  <c r="W449" i="49"/>
  <c r="N156" i="48"/>
  <c r="W156" i="48" s="1"/>
  <c r="N37" i="48"/>
  <c r="W37" i="48" s="1"/>
  <c r="N301" i="48"/>
  <c r="W301" i="48" s="1"/>
  <c r="N32" i="48"/>
  <c r="W25" i="48"/>
  <c r="W125" i="48"/>
  <c r="N125" i="48"/>
  <c r="N344" i="48"/>
  <c r="T32" i="48"/>
  <c r="U37" i="48"/>
  <c r="T37" i="48"/>
  <c r="W136" i="48"/>
  <c r="U167" i="48"/>
  <c r="U178" i="48"/>
  <c r="U185" i="48" s="1"/>
  <c r="T178" i="48"/>
  <c r="T185" i="48" s="1"/>
  <c r="N340" i="48"/>
  <c r="W340" i="48" s="1"/>
  <c r="L347" i="48"/>
  <c r="N415" i="48"/>
  <c r="W415" i="48" s="1"/>
  <c r="U428" i="48"/>
  <c r="L446" i="48"/>
  <c r="N439" i="48"/>
  <c r="N446" i="48" s="1"/>
  <c r="W65" i="48"/>
  <c r="N65" i="48"/>
  <c r="N152" i="48"/>
  <c r="N274" i="48"/>
  <c r="W274" i="48" s="1"/>
  <c r="N48" i="48"/>
  <c r="W48" i="48" s="1"/>
  <c r="N54" i="48"/>
  <c r="N59" i="48" s="1"/>
  <c r="N63" i="48"/>
  <c r="W63" i="48"/>
  <c r="W85" i="48"/>
  <c r="N85" i="48"/>
  <c r="L131" i="48"/>
  <c r="L149" i="48"/>
  <c r="N142" i="48"/>
  <c r="W218" i="48"/>
  <c r="N224" i="48"/>
  <c r="W224" i="48" s="1"/>
  <c r="N227" i="48"/>
  <c r="W227" i="48" s="1"/>
  <c r="N254" i="48"/>
  <c r="W254" i="48" s="1"/>
  <c r="W313" i="48"/>
  <c r="U439" i="48"/>
  <c r="T439" i="48"/>
  <c r="T446" i="48" s="1"/>
  <c r="U17" i="48"/>
  <c r="T17" i="48"/>
  <c r="T23" i="48" s="1"/>
  <c r="N75" i="48"/>
  <c r="W75" i="48" s="1"/>
  <c r="N103" i="48"/>
  <c r="W103" i="48" s="1"/>
  <c r="U111" i="48"/>
  <c r="T111" i="48"/>
  <c r="U145" i="48"/>
  <c r="T145" i="48"/>
  <c r="N263" i="48"/>
  <c r="W263" i="48" s="1"/>
  <c r="W304" i="48"/>
  <c r="L311" i="48"/>
  <c r="N355" i="48"/>
  <c r="W355" i="48" s="1"/>
  <c r="N44" i="48"/>
  <c r="W44" i="48" s="1"/>
  <c r="L50" i="48"/>
  <c r="W58" i="48"/>
  <c r="T73" i="48"/>
  <c r="U73" i="48"/>
  <c r="U77" i="48" s="1"/>
  <c r="N93" i="48"/>
  <c r="W93" i="48" s="1"/>
  <c r="U97" i="48"/>
  <c r="U104" i="48" s="1"/>
  <c r="T97" i="48"/>
  <c r="N99" i="48"/>
  <c r="W99" i="48"/>
  <c r="N111" i="48"/>
  <c r="W111" i="48"/>
  <c r="W135" i="48"/>
  <c r="W145" i="48"/>
  <c r="T156" i="48"/>
  <c r="T158" i="48" s="1"/>
  <c r="U156" i="48"/>
  <c r="N192" i="48"/>
  <c r="W192" i="48" s="1"/>
  <c r="N270" i="48"/>
  <c r="W270" i="48"/>
  <c r="N282" i="48"/>
  <c r="W282" i="48" s="1"/>
  <c r="N304" i="48"/>
  <c r="U405" i="48"/>
  <c r="T405" i="48"/>
  <c r="W405" i="48" s="1"/>
  <c r="L41" i="48"/>
  <c r="N34" i="48"/>
  <c r="N58" i="48"/>
  <c r="N62" i="48"/>
  <c r="W62" i="48" s="1"/>
  <c r="W88" i="48"/>
  <c r="N95" i="48"/>
  <c r="L104" i="48"/>
  <c r="N120" i="48"/>
  <c r="W120" i="48" s="1"/>
  <c r="W133" i="48"/>
  <c r="N135" i="48"/>
  <c r="N140" i="48" s="1"/>
  <c r="N145" i="48"/>
  <c r="U192" i="48"/>
  <c r="T192" i="48"/>
  <c r="N206" i="48"/>
  <c r="W206" i="48" s="1"/>
  <c r="N234" i="48"/>
  <c r="W234" i="48" s="1"/>
  <c r="U236" i="48"/>
  <c r="U239" i="48" s="1"/>
  <c r="N292" i="48"/>
  <c r="W292" i="48" s="1"/>
  <c r="N350" i="48"/>
  <c r="W350" i="48" s="1"/>
  <c r="N451" i="48"/>
  <c r="W451" i="48"/>
  <c r="W53" i="48"/>
  <c r="N73" i="48"/>
  <c r="W73" i="48" s="1"/>
  <c r="N82" i="48"/>
  <c r="W82" i="48" s="1"/>
  <c r="N97" i="48"/>
  <c r="N104" i="48" s="1"/>
  <c r="N117" i="48"/>
  <c r="W117" i="48" s="1"/>
  <c r="N188" i="48"/>
  <c r="W188" i="48"/>
  <c r="W190" i="48"/>
  <c r="N190" i="48"/>
  <c r="N326" i="48"/>
  <c r="W326" i="48" s="1"/>
  <c r="U350" i="48"/>
  <c r="U356" i="48" s="1"/>
  <c r="T350" i="48"/>
  <c r="T356" i="48" s="1"/>
  <c r="N417" i="48"/>
  <c r="W417" i="48" s="1"/>
  <c r="U27" i="48"/>
  <c r="U32" i="48" s="1"/>
  <c r="T27" i="48"/>
  <c r="W27" i="48" s="1"/>
  <c r="N29" i="48"/>
  <c r="W29" i="48" s="1"/>
  <c r="N79" i="48"/>
  <c r="W91" i="48"/>
  <c r="U107" i="48"/>
  <c r="U113" i="48" s="1"/>
  <c r="T107" i="48"/>
  <c r="T113" i="48" s="1"/>
  <c r="V131" i="48"/>
  <c r="N138" i="48"/>
  <c r="W138" i="48" s="1"/>
  <c r="V158" i="48"/>
  <c r="L203" i="48"/>
  <c r="N196" i="48"/>
  <c r="N246" i="48"/>
  <c r="W246" i="48"/>
  <c r="L248" i="48"/>
  <c r="N280" i="48"/>
  <c r="W280" i="48" s="1"/>
  <c r="T301" i="48"/>
  <c r="U301" i="48"/>
  <c r="L32" i="48"/>
  <c r="V86" i="48"/>
  <c r="L113" i="48"/>
  <c r="N118" i="48"/>
  <c r="W118" i="48" s="1"/>
  <c r="W151" i="48"/>
  <c r="N369" i="48"/>
  <c r="W369" i="48" s="1"/>
  <c r="L374" i="48"/>
  <c r="N372" i="48"/>
  <c r="W372" i="48" s="1"/>
  <c r="L410" i="48"/>
  <c r="N403" i="48"/>
  <c r="W403" i="48" s="1"/>
  <c r="T428" i="48"/>
  <c r="U22" i="48"/>
  <c r="T22" i="48"/>
  <c r="W22" i="48" s="1"/>
  <c r="U54" i="48"/>
  <c r="U59" i="48" s="1"/>
  <c r="T54" i="48"/>
  <c r="N61" i="48"/>
  <c r="W61" i="48" s="1"/>
  <c r="W68" i="48" s="1"/>
  <c r="L68" i="48"/>
  <c r="N72" i="48"/>
  <c r="W72" i="48" s="1"/>
  <c r="W126" i="48"/>
  <c r="N153" i="48"/>
  <c r="W153" i="48" s="1"/>
  <c r="W181" i="48"/>
  <c r="N202" i="48"/>
  <c r="W202" i="48" s="1"/>
  <c r="N218" i="48"/>
  <c r="U224" i="48"/>
  <c r="T224" i="48"/>
  <c r="T230" i="48" s="1"/>
  <c r="U251" i="48"/>
  <c r="T251" i="48"/>
  <c r="U320" i="48"/>
  <c r="T347" i="48"/>
  <c r="N413" i="48"/>
  <c r="W413" i="48"/>
  <c r="L419" i="48"/>
  <c r="N80" i="48"/>
  <c r="W80" i="48" s="1"/>
  <c r="V122" i="48"/>
  <c r="W43" i="48"/>
  <c r="L59" i="48"/>
  <c r="W52" i="48"/>
  <c r="L86" i="48"/>
  <c r="W108" i="48"/>
  <c r="N139" i="48"/>
  <c r="W139" i="48"/>
  <c r="N172" i="48"/>
  <c r="W175" i="48"/>
  <c r="L293" i="48"/>
  <c r="N286" i="48"/>
  <c r="T309" i="48"/>
  <c r="U309" i="48"/>
  <c r="W316" i="48"/>
  <c r="U347" i="48"/>
  <c r="L365" i="48"/>
  <c r="W358" i="48"/>
  <c r="N358" i="48"/>
  <c r="U431" i="48"/>
  <c r="T431" i="48"/>
  <c r="N47" i="48"/>
  <c r="W47" i="48" s="1"/>
  <c r="N163" i="48"/>
  <c r="N17" i="48"/>
  <c r="N23" i="48" s="1"/>
  <c r="L23" i="48"/>
  <c r="W20" i="48"/>
  <c r="N55" i="48"/>
  <c r="T68" i="48"/>
  <c r="W66" i="48"/>
  <c r="W119" i="48"/>
  <c r="N137" i="48"/>
  <c r="W137" i="48"/>
  <c r="L158" i="48"/>
  <c r="L167" i="48"/>
  <c r="N170" i="48"/>
  <c r="W170" i="48" s="1"/>
  <c r="L176" i="48"/>
  <c r="N175" i="48"/>
  <c r="L257" i="48"/>
  <c r="N252" i="48"/>
  <c r="W252" i="48" s="1"/>
  <c r="W261" i="48"/>
  <c r="T263" i="48"/>
  <c r="U263" i="48"/>
  <c r="U286" i="48"/>
  <c r="T286" i="48"/>
  <c r="N398" i="48"/>
  <c r="W398" i="48" s="1"/>
  <c r="W407" i="48"/>
  <c r="N431" i="48"/>
  <c r="W431" i="48"/>
  <c r="U152" i="48"/>
  <c r="U158" i="48" s="1"/>
  <c r="T152" i="48"/>
  <c r="N283" i="48"/>
  <c r="W283" i="48" s="1"/>
  <c r="W436" i="48"/>
  <c r="N436" i="48"/>
  <c r="T403" i="48"/>
  <c r="U403" i="48"/>
  <c r="T19" i="48"/>
  <c r="U34" i="48"/>
  <c r="T34" i="48"/>
  <c r="N91" i="48"/>
  <c r="U127" i="48"/>
  <c r="T127" i="48"/>
  <c r="W127" i="48" s="1"/>
  <c r="N424" i="48"/>
  <c r="W424" i="48"/>
  <c r="V466" i="48"/>
  <c r="T118" i="48"/>
  <c r="T278" i="48"/>
  <c r="T21" i="48"/>
  <c r="U48" i="48"/>
  <c r="N53" i="48"/>
  <c r="U57" i="48"/>
  <c r="T57" i="48"/>
  <c r="T70" i="48"/>
  <c r="U72" i="48"/>
  <c r="T72" i="48"/>
  <c r="U80" i="48"/>
  <c r="W89" i="48"/>
  <c r="U93" i="48"/>
  <c r="T103" i="48"/>
  <c r="N108" i="48"/>
  <c r="N113" i="48" s="1"/>
  <c r="U125" i="48"/>
  <c r="N136" i="48"/>
  <c r="N146" i="48"/>
  <c r="W146" i="48" s="1"/>
  <c r="W169" i="48"/>
  <c r="N171" i="48"/>
  <c r="N176" i="48" s="1"/>
  <c r="W209" i="48"/>
  <c r="V221" i="48"/>
  <c r="W216" i="48"/>
  <c r="N219" i="48"/>
  <c r="L230" i="48"/>
  <c r="N233" i="48"/>
  <c r="W233" i="48" s="1"/>
  <c r="W239" i="48" s="1"/>
  <c r="T254" i="48"/>
  <c r="T295" i="48"/>
  <c r="U295" i="48"/>
  <c r="V311" i="48"/>
  <c r="W314" i="48"/>
  <c r="W317" i="48"/>
  <c r="N317" i="48"/>
  <c r="N320" i="48" s="1"/>
  <c r="U370" i="48"/>
  <c r="T370" i="48"/>
  <c r="V410" i="48"/>
  <c r="N422" i="48"/>
  <c r="W422" i="48" s="1"/>
  <c r="W453" i="48"/>
  <c r="S466" i="48"/>
  <c r="N449" i="48"/>
  <c r="N455" i="48" s="1"/>
  <c r="U68" i="48"/>
  <c r="U283" i="48"/>
  <c r="T283" i="48"/>
  <c r="U458" i="48"/>
  <c r="T458" i="48"/>
  <c r="T464" i="48" s="1"/>
  <c r="U44" i="48"/>
  <c r="U50" i="48" s="1"/>
  <c r="T44" i="48"/>
  <c r="T50" i="48" s="1"/>
  <c r="U82" i="48"/>
  <c r="T82" i="48"/>
  <c r="T163" i="48"/>
  <c r="W163" i="48" s="1"/>
  <c r="U202" i="48"/>
  <c r="T202" i="48"/>
  <c r="U314" i="48"/>
  <c r="T314" i="48"/>
  <c r="O466" i="48"/>
  <c r="N21" i="48"/>
  <c r="W21" i="48" s="1"/>
  <c r="N235" i="48"/>
  <c r="W235" i="48"/>
  <c r="W19" i="48"/>
  <c r="W31" i="48"/>
  <c r="T55" i="48"/>
  <c r="W55" i="48" s="1"/>
  <c r="W101" i="48"/>
  <c r="T108" i="48"/>
  <c r="U110" i="48"/>
  <c r="T110" i="48"/>
  <c r="L140" i="48"/>
  <c r="T146" i="48"/>
  <c r="U148" i="48"/>
  <c r="T148" i="48"/>
  <c r="W148" i="48" s="1"/>
  <c r="T171" i="48"/>
  <c r="T176" i="48" s="1"/>
  <c r="N174" i="48"/>
  <c r="W174" i="48" s="1"/>
  <c r="U198" i="48"/>
  <c r="U203" i="48" s="1"/>
  <c r="T198" i="48"/>
  <c r="V212" i="48"/>
  <c r="N217" i="48"/>
  <c r="W290" i="48"/>
  <c r="N308" i="48"/>
  <c r="V329" i="48"/>
  <c r="W333" i="48"/>
  <c r="W390" i="48"/>
  <c r="W416" i="48"/>
  <c r="V446" i="48"/>
  <c r="U443" i="48"/>
  <c r="T443" i="48"/>
  <c r="W443" i="48" s="1"/>
  <c r="N377" i="48"/>
  <c r="W377" i="48"/>
  <c r="U449" i="48"/>
  <c r="T449" i="48"/>
  <c r="L455" i="48"/>
  <c r="L77" i="48"/>
  <c r="U120" i="48"/>
  <c r="T120" i="48"/>
  <c r="T122" i="48" s="1"/>
  <c r="N278" i="48"/>
  <c r="W278" i="48" s="1"/>
  <c r="N337" i="48"/>
  <c r="W337" i="48" s="1"/>
  <c r="T374" i="48"/>
  <c r="W30" i="48"/>
  <c r="T38" i="48"/>
  <c r="W38" i="48" s="1"/>
  <c r="W57" i="48"/>
  <c r="W67" i="48"/>
  <c r="W100" i="48"/>
  <c r="V113" i="48"/>
  <c r="W110" i="48"/>
  <c r="W129" i="48"/>
  <c r="W134" i="48"/>
  <c r="U155" i="48"/>
  <c r="T155" i="48"/>
  <c r="W161" i="48"/>
  <c r="U174" i="48"/>
  <c r="T174" i="48"/>
  <c r="W179" i="48"/>
  <c r="N184" i="48"/>
  <c r="W184" i="48" s="1"/>
  <c r="W205" i="48"/>
  <c r="T217" i="48"/>
  <c r="W217" i="48" s="1"/>
  <c r="U217" i="48"/>
  <c r="W244" i="48"/>
  <c r="N273" i="48"/>
  <c r="W273" i="48"/>
  <c r="T292" i="48"/>
  <c r="U308" i="48"/>
  <c r="W308" i="48" s="1"/>
  <c r="T308" i="48"/>
  <c r="L320" i="48"/>
  <c r="L338" i="48"/>
  <c r="N331" i="48"/>
  <c r="N346" i="48"/>
  <c r="W346" i="48"/>
  <c r="W354" i="48"/>
  <c r="W360" i="48"/>
  <c r="U362" i="48"/>
  <c r="T362" i="48"/>
  <c r="N396" i="48"/>
  <c r="W427" i="48"/>
  <c r="N427" i="48"/>
  <c r="N441" i="48"/>
  <c r="W441" i="48" s="1"/>
  <c r="N462" i="48"/>
  <c r="W462" i="48" s="1"/>
  <c r="U165" i="48"/>
  <c r="T165" i="48"/>
  <c r="W165" i="48" s="1"/>
  <c r="N266" i="48"/>
  <c r="W259" i="48"/>
  <c r="W324" i="48"/>
  <c r="N324" i="48"/>
  <c r="N445" i="48"/>
  <c r="L95" i="48"/>
  <c r="W225" i="48"/>
  <c r="N395" i="48"/>
  <c r="N401" i="48" s="1"/>
  <c r="U237" i="48"/>
  <c r="T237" i="48"/>
  <c r="T239" i="48" s="1"/>
  <c r="U266" i="48"/>
  <c r="W272" i="48"/>
  <c r="T65" i="48"/>
  <c r="T219" i="48"/>
  <c r="W219" i="48" s="1"/>
  <c r="U219" i="48"/>
  <c r="N295" i="48"/>
  <c r="L302" i="48"/>
  <c r="W414" i="48"/>
  <c r="Q466" i="48"/>
  <c r="U23" i="48"/>
  <c r="W26" i="48"/>
  <c r="U40" i="48"/>
  <c r="T40" i="48"/>
  <c r="W40" i="48" s="1"/>
  <c r="L122" i="48"/>
  <c r="W128" i="48"/>
  <c r="N155" i="48"/>
  <c r="W155" i="48" s="1"/>
  <c r="W180" i="48"/>
  <c r="W182" i="48"/>
  <c r="U184" i="48"/>
  <c r="T184" i="48"/>
  <c r="U194" i="48"/>
  <c r="L212" i="48"/>
  <c r="U215" i="48"/>
  <c r="U221" i="48" s="1"/>
  <c r="T215" i="48"/>
  <c r="T221" i="48" s="1"/>
  <c r="U230" i="48"/>
  <c r="N226" i="48"/>
  <c r="W226" i="48" s="1"/>
  <c r="N228" i="48"/>
  <c r="W228" i="48" s="1"/>
  <c r="U238" i="48"/>
  <c r="W238" i="48" s="1"/>
  <c r="U250" i="48"/>
  <c r="T250" i="48"/>
  <c r="L275" i="48"/>
  <c r="N288" i="48"/>
  <c r="W288" i="48"/>
  <c r="U306" i="48"/>
  <c r="T306" i="48"/>
  <c r="U331" i="48"/>
  <c r="T331" i="48"/>
  <c r="W331" i="48" s="1"/>
  <c r="W338" i="48" s="1"/>
  <c r="T334" i="48"/>
  <c r="U334" i="48"/>
  <c r="W352" i="48"/>
  <c r="N354" i="48"/>
  <c r="N360" i="48"/>
  <c r="N362" i="48"/>
  <c r="W362" i="48" s="1"/>
  <c r="U396" i="48"/>
  <c r="U401" i="48" s="1"/>
  <c r="T396" i="48"/>
  <c r="T401" i="48" s="1"/>
  <c r="T441" i="48"/>
  <c r="U441" i="48"/>
  <c r="W387" i="48"/>
  <c r="L392" i="48"/>
  <c r="N387" i="48"/>
  <c r="N392" i="48" s="1"/>
  <c r="U75" i="48"/>
  <c r="T75" i="48"/>
  <c r="U280" i="48"/>
  <c r="U284" i="48" s="1"/>
  <c r="T280" i="48"/>
  <c r="V68" i="48"/>
  <c r="U142" i="48"/>
  <c r="U149" i="48" s="1"/>
  <c r="T142" i="48"/>
  <c r="T149" i="48" s="1"/>
  <c r="N256" i="48"/>
  <c r="T445" i="48"/>
  <c r="U445" i="48"/>
  <c r="W445" i="48" s="1"/>
  <c r="U89" i="48"/>
  <c r="U95" i="48" s="1"/>
  <c r="T89" i="48"/>
  <c r="T95" i="48" s="1"/>
  <c r="U400" i="48"/>
  <c r="T400" i="48"/>
  <c r="W400" i="48" s="1"/>
  <c r="N70" i="48"/>
  <c r="W200" i="48"/>
  <c r="W211" i="48"/>
  <c r="N211" i="48"/>
  <c r="N225" i="48"/>
  <c r="N237" i="48"/>
  <c r="W237" i="48" s="1"/>
  <c r="V23" i="48"/>
  <c r="N45" i="48"/>
  <c r="W45" i="48" s="1"/>
  <c r="U47" i="48"/>
  <c r="T47" i="48"/>
  <c r="U79" i="48"/>
  <c r="U86" i="48" s="1"/>
  <c r="T79" i="48"/>
  <c r="N83" i="48"/>
  <c r="W83" i="48" s="1"/>
  <c r="U85" i="48"/>
  <c r="T85" i="48"/>
  <c r="N90" i="48"/>
  <c r="W90" i="48" s="1"/>
  <c r="U92" i="48"/>
  <c r="T92" i="48"/>
  <c r="W92" i="48" s="1"/>
  <c r="N115" i="48"/>
  <c r="W115" i="48" s="1"/>
  <c r="U117" i="48"/>
  <c r="U122" i="48" s="1"/>
  <c r="T117" i="48"/>
  <c r="N121" i="48"/>
  <c r="W121" i="48" s="1"/>
  <c r="U124" i="48"/>
  <c r="U131" i="48" s="1"/>
  <c r="T124" i="48"/>
  <c r="N128" i="48"/>
  <c r="U130" i="48"/>
  <c r="T130" i="48"/>
  <c r="N160" i="48"/>
  <c r="U162" i="48"/>
  <c r="T162" i="48"/>
  <c r="W162" i="48" s="1"/>
  <c r="V176" i="48"/>
  <c r="U172" i="48"/>
  <c r="U176" i="48" s="1"/>
  <c r="T172" i="48"/>
  <c r="W172" i="48" s="1"/>
  <c r="L185" i="48"/>
  <c r="V194" i="48"/>
  <c r="W208" i="48"/>
  <c r="N210" i="48"/>
  <c r="W210" i="48" s="1"/>
  <c r="V230" i="48"/>
  <c r="N244" i="48"/>
  <c r="N268" i="48"/>
  <c r="U304" i="48"/>
  <c r="T304" i="48"/>
  <c r="N306" i="48"/>
  <c r="W306" i="48" s="1"/>
  <c r="W309" i="48"/>
  <c r="N309" i="48"/>
  <c r="N328" i="48"/>
  <c r="W328" i="48" s="1"/>
  <c r="V338" i="48"/>
  <c r="U358" i="48"/>
  <c r="T358" i="48"/>
  <c r="N409" i="48"/>
  <c r="W409" i="48" s="1"/>
  <c r="W433" i="48"/>
  <c r="N435" i="48"/>
  <c r="W435" i="48" s="1"/>
  <c r="V167" i="48"/>
  <c r="N215" i="48"/>
  <c r="W215" i="48" s="1"/>
  <c r="V266" i="48"/>
  <c r="N271" i="48"/>
  <c r="W271" i="48" s="1"/>
  <c r="U326" i="48"/>
  <c r="U329" i="48" s="1"/>
  <c r="T326" i="48"/>
  <c r="W334" i="48"/>
  <c r="T336" i="48"/>
  <c r="W336" i="48" s="1"/>
  <c r="U336" i="48"/>
  <c r="T389" i="48"/>
  <c r="U389" i="48"/>
  <c r="W406" i="48"/>
  <c r="T415" i="48"/>
  <c r="U415" i="48"/>
  <c r="U419" i="48" s="1"/>
  <c r="N430" i="48"/>
  <c r="W430" i="48"/>
  <c r="L437" i="48"/>
  <c r="N194" i="48"/>
  <c r="N247" i="48"/>
  <c r="W247" i="48" s="1"/>
  <c r="U275" i="48"/>
  <c r="L329" i="48"/>
  <c r="T368" i="48"/>
  <c r="U368" i="48"/>
  <c r="W382" i="48"/>
  <c r="U392" i="48"/>
  <c r="W389" i="48"/>
  <c r="T194" i="48"/>
  <c r="W199" i="48"/>
  <c r="V257" i="48"/>
  <c r="N260" i="48"/>
  <c r="W260" i="48" s="1"/>
  <c r="W307" i="48"/>
  <c r="U319" i="48"/>
  <c r="T319" i="48"/>
  <c r="W319" i="48" s="1"/>
  <c r="N332" i="48"/>
  <c r="W332" i="48" s="1"/>
  <c r="W368" i="48"/>
  <c r="W444" i="48"/>
  <c r="W164" i="48"/>
  <c r="U181" i="48"/>
  <c r="T181" i="48"/>
  <c r="N199" i="48"/>
  <c r="N245" i="48"/>
  <c r="W245" i="48" s="1"/>
  <c r="T260" i="48"/>
  <c r="T266" i="48" s="1"/>
  <c r="U260" i="48"/>
  <c r="L266" i="48"/>
  <c r="N269" i="48"/>
  <c r="W269" i="48" s="1"/>
  <c r="L284" i="48"/>
  <c r="N277" i="48"/>
  <c r="W342" i="48"/>
  <c r="L356" i="48"/>
  <c r="N349" i="48"/>
  <c r="N356" i="48" s="1"/>
  <c r="N368" i="48"/>
  <c r="W376" i="48"/>
  <c r="L383" i="48"/>
  <c r="T385" i="48"/>
  <c r="T392" i="48" s="1"/>
  <c r="N421" i="48"/>
  <c r="L428" i="48"/>
  <c r="U427" i="48"/>
  <c r="T427" i="48"/>
  <c r="N164" i="48"/>
  <c r="N189" i="48"/>
  <c r="W189" i="48" s="1"/>
  <c r="L221" i="48"/>
  <c r="N214" i="48"/>
  <c r="W236" i="48"/>
  <c r="U248" i="48"/>
  <c r="N243" i="48"/>
  <c r="N248" i="48" s="1"/>
  <c r="U245" i="48"/>
  <c r="T245" i="48"/>
  <c r="W251" i="48"/>
  <c r="N251" i="48"/>
  <c r="U269" i="48"/>
  <c r="T269" i="48"/>
  <c r="T275" i="48" s="1"/>
  <c r="W287" i="48"/>
  <c r="N289" i="48"/>
  <c r="W289" i="48" s="1"/>
  <c r="N298" i="48"/>
  <c r="W298" i="48" s="1"/>
  <c r="T300" i="48"/>
  <c r="W300" i="48" s="1"/>
  <c r="U300" i="48"/>
  <c r="U344" i="48"/>
  <c r="T344" i="48"/>
  <c r="W344" i="48" s="1"/>
  <c r="W394" i="48"/>
  <c r="U397" i="48"/>
  <c r="T397" i="48"/>
  <c r="W397" i="48" s="1"/>
  <c r="T423" i="48"/>
  <c r="W423" i="48" s="1"/>
  <c r="N425" i="48"/>
  <c r="W425" i="48" s="1"/>
  <c r="N444" i="48"/>
  <c r="N460" i="48"/>
  <c r="W460" i="48"/>
  <c r="U256" i="48"/>
  <c r="T256" i="48"/>
  <c r="W256" i="48" s="1"/>
  <c r="T229" i="48"/>
  <c r="W229" i="48" s="1"/>
  <c r="U288" i="48"/>
  <c r="T288" i="48"/>
  <c r="V392" i="48"/>
  <c r="U437" i="48"/>
  <c r="T450" i="48"/>
  <c r="W450" i="48" s="1"/>
  <c r="L464" i="48"/>
  <c r="N461" i="48"/>
  <c r="T212" i="48"/>
  <c r="T220" i="48"/>
  <c r="W220" i="48" s="1"/>
  <c r="T242" i="48"/>
  <c r="T248" i="48" s="1"/>
  <c r="T265" i="48"/>
  <c r="W265" i="48" s="1"/>
  <c r="T271" i="48"/>
  <c r="T282" i="48"/>
  <c r="T291" i="48"/>
  <c r="W291" i="48" s="1"/>
  <c r="T297" i="48"/>
  <c r="W297" i="48" s="1"/>
  <c r="T310" i="48"/>
  <c r="W310" i="48" s="1"/>
  <c r="T323" i="48"/>
  <c r="W323" i="48" s="1"/>
  <c r="U333" i="48"/>
  <c r="N341" i="48"/>
  <c r="W341" i="48" s="1"/>
  <c r="T359" i="48"/>
  <c r="W359" i="48" s="1"/>
  <c r="T364" i="48"/>
  <c r="W364" i="48" s="1"/>
  <c r="U367" i="48"/>
  <c r="N371" i="48"/>
  <c r="W371" i="48" s="1"/>
  <c r="N379" i="48"/>
  <c r="N383" i="48" s="1"/>
  <c r="U381" i="48"/>
  <c r="W381" i="48" s="1"/>
  <c r="T399" i="48"/>
  <c r="W399" i="48" s="1"/>
  <c r="T412" i="48"/>
  <c r="T432" i="48"/>
  <c r="W432" i="48" s="1"/>
  <c r="T448" i="48"/>
  <c r="N452" i="48"/>
  <c r="W452" i="48" s="1"/>
  <c r="U454" i="48"/>
  <c r="T454" i="48"/>
  <c r="W454" i="48" s="1"/>
  <c r="N457" i="48"/>
  <c r="N459" i="48"/>
  <c r="W459" i="48" s="1"/>
  <c r="U461" i="48"/>
  <c r="U464" i="48" s="1"/>
  <c r="T461" i="48"/>
  <c r="W461" i="48" s="1"/>
  <c r="T253" i="48"/>
  <c r="W253" i="48" s="1"/>
  <c r="T316" i="48"/>
  <c r="T353" i="48"/>
  <c r="W353" i="48" s="1"/>
  <c r="V374" i="48"/>
  <c r="U371" i="48"/>
  <c r="T379" i="48"/>
  <c r="T383" i="48" s="1"/>
  <c r="T391" i="48"/>
  <c r="W391" i="48" s="1"/>
  <c r="L401" i="48"/>
  <c r="N418" i="48"/>
  <c r="W418" i="48" s="1"/>
  <c r="U434" i="48"/>
  <c r="T434" i="48"/>
  <c r="W434" i="48" s="1"/>
  <c r="V455" i="48"/>
  <c r="N146" i="47"/>
  <c r="W146" i="47" s="1"/>
  <c r="N169" i="47"/>
  <c r="L176" i="47"/>
  <c r="N201" i="47"/>
  <c r="N274" i="47"/>
  <c r="W274" i="47" s="1"/>
  <c r="N61" i="47"/>
  <c r="W61" i="47" s="1"/>
  <c r="L68" i="47"/>
  <c r="N133" i="47"/>
  <c r="L140" i="47"/>
  <c r="N206" i="47"/>
  <c r="W206" i="47" s="1"/>
  <c r="U248" i="47"/>
  <c r="W353" i="47"/>
  <c r="W126" i="47"/>
  <c r="N451" i="47"/>
  <c r="N55" i="47"/>
  <c r="W55" i="47" s="1"/>
  <c r="N82" i="47"/>
  <c r="W82" i="47" s="1"/>
  <c r="U194" i="47"/>
  <c r="N260" i="47"/>
  <c r="N266" i="47" s="1"/>
  <c r="L266" i="47"/>
  <c r="W80" i="47"/>
  <c r="W127" i="47"/>
  <c r="N127" i="47"/>
  <c r="N28" i="47"/>
  <c r="W28" i="47"/>
  <c r="N171" i="47"/>
  <c r="W171" i="47" s="1"/>
  <c r="L239" i="47"/>
  <c r="N233" i="47"/>
  <c r="N239" i="47" s="1"/>
  <c r="W454" i="47"/>
  <c r="N76" i="47"/>
  <c r="N389" i="47"/>
  <c r="U122" i="47"/>
  <c r="N148" i="47"/>
  <c r="W148" i="47" s="1"/>
  <c r="T194" i="47"/>
  <c r="N245" i="47"/>
  <c r="W245" i="47" s="1"/>
  <c r="W461" i="47"/>
  <c r="N461" i="47"/>
  <c r="N197" i="47"/>
  <c r="W197" i="47" s="1"/>
  <c r="L428" i="47"/>
  <c r="N421" i="47"/>
  <c r="W421" i="47"/>
  <c r="N22" i="47"/>
  <c r="W22" i="47" s="1"/>
  <c r="N193" i="47"/>
  <c r="W193" i="47" s="1"/>
  <c r="L23" i="47"/>
  <c r="N17" i="47"/>
  <c r="W17" i="47" s="1"/>
  <c r="N27" i="47"/>
  <c r="W27" i="47" s="1"/>
  <c r="L32" i="47"/>
  <c r="N73" i="47"/>
  <c r="W73" i="47" s="1"/>
  <c r="T95" i="47"/>
  <c r="W97" i="47"/>
  <c r="L104" i="47"/>
  <c r="W101" i="47"/>
  <c r="N110" i="47"/>
  <c r="N120" i="47"/>
  <c r="W120" i="47" s="1"/>
  <c r="N173" i="47"/>
  <c r="W173" i="47" s="1"/>
  <c r="U180" i="47"/>
  <c r="T180" i="47"/>
  <c r="N229" i="47"/>
  <c r="W229" i="47"/>
  <c r="W237" i="47"/>
  <c r="U385" i="47"/>
  <c r="T385" i="47"/>
  <c r="L419" i="47"/>
  <c r="N431" i="47"/>
  <c r="W431" i="47" s="1"/>
  <c r="L464" i="47"/>
  <c r="W457" i="47"/>
  <c r="N462" i="47"/>
  <c r="W462" i="47" s="1"/>
  <c r="W25" i="47"/>
  <c r="N25" i="47"/>
  <c r="N44" i="47"/>
  <c r="W44" i="47" s="1"/>
  <c r="L59" i="47"/>
  <c r="N52" i="47"/>
  <c r="N79" i="47"/>
  <c r="W79" i="47"/>
  <c r="W91" i="47"/>
  <c r="N101" i="47"/>
  <c r="L149" i="47"/>
  <c r="N145" i="47"/>
  <c r="N180" i="47"/>
  <c r="W180" i="47" s="1"/>
  <c r="N188" i="47"/>
  <c r="W188" i="47" s="1"/>
  <c r="N210" i="47"/>
  <c r="W210" i="47"/>
  <c r="N227" i="47"/>
  <c r="W227" i="47" s="1"/>
  <c r="W235" i="47"/>
  <c r="N235" i="47"/>
  <c r="L248" i="47"/>
  <c r="W241" i="47"/>
  <c r="T245" i="47"/>
  <c r="U245" i="47"/>
  <c r="N283" i="47"/>
  <c r="W283" i="47" s="1"/>
  <c r="N289" i="47"/>
  <c r="W289" i="47" s="1"/>
  <c r="N297" i="47"/>
  <c r="N331" i="47"/>
  <c r="W367" i="47"/>
  <c r="W376" i="47"/>
  <c r="N385" i="47"/>
  <c r="L392" i="47"/>
  <c r="N406" i="47"/>
  <c r="W406" i="47" s="1"/>
  <c r="W412" i="47"/>
  <c r="N414" i="47"/>
  <c r="N434" i="47"/>
  <c r="W434" i="47" s="1"/>
  <c r="N457" i="47"/>
  <c r="W30" i="47"/>
  <c r="N38" i="47"/>
  <c r="W38" i="47" s="1"/>
  <c r="L41" i="47"/>
  <c r="W49" i="47"/>
  <c r="U59" i="47"/>
  <c r="U76" i="47"/>
  <c r="T76" i="47"/>
  <c r="W76" i="47" s="1"/>
  <c r="T91" i="47"/>
  <c r="N97" i="47"/>
  <c r="N108" i="47"/>
  <c r="W108" i="47" s="1"/>
  <c r="N124" i="47"/>
  <c r="N131" i="47" s="1"/>
  <c r="L131" i="47"/>
  <c r="N142" i="47"/>
  <c r="N149" i="47" s="1"/>
  <c r="V167" i="47"/>
  <c r="U176" i="47"/>
  <c r="U201" i="47"/>
  <c r="T201" i="47"/>
  <c r="W201" i="47" s="1"/>
  <c r="N241" i="47"/>
  <c r="N251" i="47"/>
  <c r="W251" i="47"/>
  <c r="W259" i="47"/>
  <c r="U306" i="47"/>
  <c r="U311" i="47" s="1"/>
  <c r="T306" i="47"/>
  <c r="N318" i="47"/>
  <c r="W318" i="47" s="1"/>
  <c r="N322" i="47"/>
  <c r="N329" i="47" s="1"/>
  <c r="L329" i="47"/>
  <c r="W322" i="47"/>
  <c r="U338" i="47"/>
  <c r="U373" i="47"/>
  <c r="T373" i="47"/>
  <c r="N377" i="47"/>
  <c r="W377" i="47" s="1"/>
  <c r="N379" i="47"/>
  <c r="W379" i="47" s="1"/>
  <c r="N382" i="47"/>
  <c r="W382" i="47" s="1"/>
  <c r="L401" i="47"/>
  <c r="W394" i="47"/>
  <c r="T410" i="47"/>
  <c r="N30" i="47"/>
  <c r="N49" i="47"/>
  <c r="N57" i="47"/>
  <c r="W57" i="47" s="1"/>
  <c r="N63" i="47"/>
  <c r="W63" i="47"/>
  <c r="W71" i="47"/>
  <c r="N71" i="47"/>
  <c r="V86" i="47"/>
  <c r="L86" i="47"/>
  <c r="U108" i="47"/>
  <c r="T108" i="47"/>
  <c r="V140" i="47"/>
  <c r="N151" i="47"/>
  <c r="W151" i="47"/>
  <c r="L158" i="47"/>
  <c r="W165" i="47"/>
  <c r="L185" i="47"/>
  <c r="V212" i="47"/>
  <c r="U214" i="47"/>
  <c r="T214" i="47"/>
  <c r="U233" i="47"/>
  <c r="T233" i="47"/>
  <c r="T248" i="47"/>
  <c r="N262" i="47"/>
  <c r="W262" i="47"/>
  <c r="T270" i="47"/>
  <c r="T275" i="47" s="1"/>
  <c r="N295" i="47"/>
  <c r="T297" i="47"/>
  <c r="T302" i="47" s="1"/>
  <c r="L311" i="47"/>
  <c r="N345" i="47"/>
  <c r="W345" i="47" s="1"/>
  <c r="N353" i="47"/>
  <c r="N394" i="47"/>
  <c r="U403" i="47"/>
  <c r="U410" i="47" s="1"/>
  <c r="W409" i="47"/>
  <c r="N425" i="47"/>
  <c r="W425" i="47"/>
  <c r="L437" i="47"/>
  <c r="N454" i="47"/>
  <c r="N20" i="47"/>
  <c r="W20" i="47" s="1"/>
  <c r="T22" i="47"/>
  <c r="U22" i="47"/>
  <c r="U32" i="47"/>
  <c r="T63" i="47"/>
  <c r="U63" i="47"/>
  <c r="N84" i="47"/>
  <c r="W84" i="47" s="1"/>
  <c r="W116" i="47"/>
  <c r="N116" i="47"/>
  <c r="U121" i="47"/>
  <c r="T121" i="47"/>
  <c r="T122" i="47" s="1"/>
  <c r="W134" i="47"/>
  <c r="U148" i="47"/>
  <c r="T148" i="47"/>
  <c r="W156" i="47"/>
  <c r="N166" i="47"/>
  <c r="W166" i="47"/>
  <c r="T169" i="47"/>
  <c r="T176" i="47" s="1"/>
  <c r="U178" i="47"/>
  <c r="T178" i="47"/>
  <c r="W190" i="47"/>
  <c r="U193" i="47"/>
  <c r="T193" i="47"/>
  <c r="N208" i="47"/>
  <c r="W208" i="47" s="1"/>
  <c r="N254" i="47"/>
  <c r="W254" i="47"/>
  <c r="L257" i="47"/>
  <c r="N287" i="47"/>
  <c r="W287" i="47"/>
  <c r="N306" i="47"/>
  <c r="W306" i="47" s="1"/>
  <c r="N334" i="47"/>
  <c r="W334" i="47" s="1"/>
  <c r="N336" i="47"/>
  <c r="W336" i="47" s="1"/>
  <c r="N362" i="47"/>
  <c r="W362" i="47"/>
  <c r="W371" i="47"/>
  <c r="N388" i="47"/>
  <c r="W388" i="47" s="1"/>
  <c r="T401" i="47"/>
  <c r="N409" i="47"/>
  <c r="T446" i="47"/>
  <c r="U36" i="47"/>
  <c r="T36" i="47"/>
  <c r="W36" i="47" s="1"/>
  <c r="W74" i="47"/>
  <c r="N89" i="47"/>
  <c r="N95" i="47" s="1"/>
  <c r="N92" i="47"/>
  <c r="V104" i="47"/>
  <c r="L113" i="47"/>
  <c r="W121" i="47"/>
  <c r="U129" i="47"/>
  <c r="T129" i="47"/>
  <c r="W129" i="47" s="1"/>
  <c r="N135" i="47"/>
  <c r="W135" i="47" s="1"/>
  <c r="W139" i="47"/>
  <c r="N143" i="47"/>
  <c r="N156" i="47"/>
  <c r="N178" i="47"/>
  <c r="N183" i="47"/>
  <c r="W183" i="47" s="1"/>
  <c r="N191" i="47"/>
  <c r="W191" i="47"/>
  <c r="N199" i="47"/>
  <c r="W199" i="47" s="1"/>
  <c r="U206" i="47"/>
  <c r="T206" i="47"/>
  <c r="T212" i="47" s="1"/>
  <c r="U208" i="47"/>
  <c r="T208" i="47"/>
  <c r="N225" i="47"/>
  <c r="W225" i="47" s="1"/>
  <c r="V248" i="47"/>
  <c r="U302" i="47"/>
  <c r="N298" i="47"/>
  <c r="W298" i="47" s="1"/>
  <c r="N311" i="47"/>
  <c r="W308" i="47"/>
  <c r="N328" i="47"/>
  <c r="T336" i="47"/>
  <c r="L374" i="47"/>
  <c r="N404" i="47"/>
  <c r="W404" i="47" s="1"/>
  <c r="L410" i="47"/>
  <c r="N463" i="47"/>
  <c r="W463" i="47"/>
  <c r="U28" i="47"/>
  <c r="N36" i="47"/>
  <c r="T47" i="47"/>
  <c r="T55" i="47"/>
  <c r="T74" i="47"/>
  <c r="N80" i="47"/>
  <c r="N98" i="47"/>
  <c r="W98" i="47"/>
  <c r="U106" i="47"/>
  <c r="U113" i="47" s="1"/>
  <c r="T106" i="47"/>
  <c r="T113" i="47" s="1"/>
  <c r="N111" i="47"/>
  <c r="N121" i="47"/>
  <c r="T127" i="47"/>
  <c r="U127" i="47"/>
  <c r="T135" i="47"/>
  <c r="U135" i="47"/>
  <c r="U158" i="47"/>
  <c r="N154" i="47"/>
  <c r="W154" i="47"/>
  <c r="W174" i="47"/>
  <c r="T199" i="47"/>
  <c r="L221" i="47"/>
  <c r="N215" i="47"/>
  <c r="N223" i="47"/>
  <c r="L230" i="47"/>
  <c r="W223" i="47"/>
  <c r="T266" i="47"/>
  <c r="N271" i="47"/>
  <c r="W271" i="47" s="1"/>
  <c r="N277" i="47"/>
  <c r="N284" i="47" s="1"/>
  <c r="L284" i="47"/>
  <c r="N309" i="47"/>
  <c r="W309" i="47" s="1"/>
  <c r="N323" i="47"/>
  <c r="W323" i="47" s="1"/>
  <c r="T325" i="47"/>
  <c r="T329" i="47" s="1"/>
  <c r="U325" i="47"/>
  <c r="U329" i="47" s="1"/>
  <c r="T356" i="47"/>
  <c r="N369" i="47"/>
  <c r="W369" i="47" s="1"/>
  <c r="N371" i="47"/>
  <c r="N395" i="47"/>
  <c r="U421" i="47"/>
  <c r="U428" i="47" s="1"/>
  <c r="T421" i="47"/>
  <c r="T428" i="47" s="1"/>
  <c r="W423" i="47"/>
  <c r="W34" i="47"/>
  <c r="W39" i="47"/>
  <c r="N43" i="47"/>
  <c r="L50" i="47"/>
  <c r="N45" i="47"/>
  <c r="W45" i="47" s="1"/>
  <c r="N53" i="47"/>
  <c r="W53" i="47" s="1"/>
  <c r="U61" i="47"/>
  <c r="T61" i="47"/>
  <c r="U82" i="47"/>
  <c r="T82" i="47"/>
  <c r="L95" i="47"/>
  <c r="N106" i="47"/>
  <c r="N113" i="47" s="1"/>
  <c r="T111" i="47"/>
  <c r="W111" i="47" s="1"/>
  <c r="N119" i="47"/>
  <c r="W119" i="47"/>
  <c r="W125" i="47"/>
  <c r="V158" i="47"/>
  <c r="N175" i="47"/>
  <c r="W175" i="47" s="1"/>
  <c r="N211" i="47"/>
  <c r="W211" i="47" s="1"/>
  <c r="U215" i="47"/>
  <c r="T215" i="47"/>
  <c r="N236" i="47"/>
  <c r="W236" i="47" s="1"/>
  <c r="N269" i="47"/>
  <c r="W269" i="47" s="1"/>
  <c r="U277" i="47"/>
  <c r="U284" i="47" s="1"/>
  <c r="T277" i="47"/>
  <c r="T284" i="47" s="1"/>
  <c r="N288" i="47"/>
  <c r="W288" i="47" s="1"/>
  <c r="L320" i="47"/>
  <c r="N315" i="47"/>
  <c r="W315" i="47" s="1"/>
  <c r="N325" i="47"/>
  <c r="W340" i="47"/>
  <c r="N343" i="47"/>
  <c r="W343" i="47" s="1"/>
  <c r="N346" i="47"/>
  <c r="W346" i="47" s="1"/>
  <c r="L383" i="47"/>
  <c r="N391" i="47"/>
  <c r="N423" i="47"/>
  <c r="N426" i="47"/>
  <c r="W426" i="47" s="1"/>
  <c r="N437" i="47"/>
  <c r="N439" i="47"/>
  <c r="L446" i="47"/>
  <c r="W458" i="47"/>
  <c r="N26" i="47"/>
  <c r="W26" i="47" s="1"/>
  <c r="N34" i="47"/>
  <c r="T39" i="47"/>
  <c r="W47" i="47"/>
  <c r="T53" i="47"/>
  <c r="N90" i="47"/>
  <c r="W90" i="47" s="1"/>
  <c r="N103" i="47"/>
  <c r="W103" i="47" s="1"/>
  <c r="N125" i="47"/>
  <c r="U133" i="47"/>
  <c r="T133" i="47"/>
  <c r="W144" i="47"/>
  <c r="T146" i="47"/>
  <c r="U164" i="47"/>
  <c r="T164" i="47"/>
  <c r="N187" i="47"/>
  <c r="L194" i="47"/>
  <c r="W189" i="47"/>
  <c r="W220" i="47"/>
  <c r="W228" i="47"/>
  <c r="L293" i="47"/>
  <c r="V311" i="47"/>
  <c r="N313" i="47"/>
  <c r="U315" i="47"/>
  <c r="U320" i="47" s="1"/>
  <c r="T315" i="47"/>
  <c r="V356" i="47"/>
  <c r="N363" i="47"/>
  <c r="U389" i="47"/>
  <c r="T389" i="47"/>
  <c r="W389" i="47" s="1"/>
  <c r="W442" i="47"/>
  <c r="N444" i="47"/>
  <c r="W444" i="47" s="1"/>
  <c r="W453" i="47"/>
  <c r="N453" i="47"/>
  <c r="T26" i="47"/>
  <c r="T32" i="47" s="1"/>
  <c r="N48" i="47"/>
  <c r="W48" i="47" s="1"/>
  <c r="N58" i="47"/>
  <c r="W58" i="47" s="1"/>
  <c r="N66" i="47"/>
  <c r="W66" i="47" s="1"/>
  <c r="W70" i="47"/>
  <c r="L77" i="47"/>
  <c r="U72" i="47"/>
  <c r="U77" i="47" s="1"/>
  <c r="U90" i="47"/>
  <c r="U95" i="47" s="1"/>
  <c r="T90" i="47"/>
  <c r="N189" i="47"/>
  <c r="U197" i="47"/>
  <c r="W218" i="47"/>
  <c r="U220" i="47"/>
  <c r="T220" i="47"/>
  <c r="N228" i="47"/>
  <c r="N255" i="47"/>
  <c r="W255" i="47" s="1"/>
  <c r="T313" i="47"/>
  <c r="N326" i="47"/>
  <c r="W326" i="47" s="1"/>
  <c r="T341" i="47"/>
  <c r="W341" i="47" s="1"/>
  <c r="U341" i="47"/>
  <c r="U347" i="47" s="1"/>
  <c r="N350" i="47"/>
  <c r="W350" i="47" s="1"/>
  <c r="N398" i="47"/>
  <c r="W398" i="47"/>
  <c r="U437" i="47"/>
  <c r="N433" i="47"/>
  <c r="W433" i="47" s="1"/>
  <c r="U451" i="47"/>
  <c r="T451" i="47"/>
  <c r="W451" i="47" s="1"/>
  <c r="N459" i="47"/>
  <c r="W459" i="47"/>
  <c r="U461" i="47"/>
  <c r="T461" i="47"/>
  <c r="T464" i="47" s="1"/>
  <c r="N19" i="47"/>
  <c r="N62" i="47"/>
  <c r="W62" i="47" s="1"/>
  <c r="T66" i="47"/>
  <c r="T103" i="47"/>
  <c r="N115" i="47"/>
  <c r="L122" i="47"/>
  <c r="L167" i="47"/>
  <c r="W160" i="47"/>
  <c r="N162" i="47"/>
  <c r="W162" i="47" s="1"/>
  <c r="N164" i="47"/>
  <c r="W164" i="47" s="1"/>
  <c r="W192" i="47"/>
  <c r="N192" i="47"/>
  <c r="V203" i="47"/>
  <c r="N218" i="47"/>
  <c r="N220" i="47"/>
  <c r="U226" i="47"/>
  <c r="T228" i="47"/>
  <c r="W253" i="47"/>
  <c r="T255" i="47"/>
  <c r="W280" i="47"/>
  <c r="T293" i="47"/>
  <c r="U291" i="47"/>
  <c r="U293" i="47" s="1"/>
  <c r="T291" i="47"/>
  <c r="N333" i="47"/>
  <c r="W333" i="47" s="1"/>
  <c r="L347" i="47"/>
  <c r="W360" i="47"/>
  <c r="T374" i="47"/>
  <c r="U398" i="47"/>
  <c r="N416" i="47"/>
  <c r="N419" i="47" s="1"/>
  <c r="W416" i="47"/>
  <c r="V437" i="47"/>
  <c r="V466" i="47" s="1"/>
  <c r="N442" i="47"/>
  <c r="N445" i="47"/>
  <c r="W445" i="47" s="1"/>
  <c r="W449" i="47"/>
  <c r="L455" i="47"/>
  <c r="U17" i="47"/>
  <c r="T17" i="47"/>
  <c r="W29" i="47"/>
  <c r="W31" i="47"/>
  <c r="W46" i="47"/>
  <c r="N46" i="47"/>
  <c r="N54" i="47"/>
  <c r="W64" i="47"/>
  <c r="N70" i="47"/>
  <c r="W85" i="47"/>
  <c r="N93" i="47"/>
  <c r="W93" i="47" s="1"/>
  <c r="W117" i="47"/>
  <c r="N138" i="47"/>
  <c r="W138" i="47" s="1"/>
  <c r="N152" i="47"/>
  <c r="W152" i="47" s="1"/>
  <c r="N155" i="47"/>
  <c r="N160" i="47"/>
  <c r="U162" i="47"/>
  <c r="U173" i="47"/>
  <c r="T173" i="47"/>
  <c r="W216" i="47"/>
  <c r="W224" i="47"/>
  <c r="U237" i="47"/>
  <c r="U239" i="47" s="1"/>
  <c r="T237" i="47"/>
  <c r="W243" i="47"/>
  <c r="W264" i="47"/>
  <c r="N264" i="47"/>
  <c r="W272" i="47"/>
  <c r="T274" i="47"/>
  <c r="W281" i="47"/>
  <c r="N291" i="47"/>
  <c r="W291" i="47" s="1"/>
  <c r="N299" i="47"/>
  <c r="W299" i="47" s="1"/>
  <c r="L302" i="47"/>
  <c r="W310" i="47"/>
  <c r="L338" i="47"/>
  <c r="V347" i="47"/>
  <c r="U358" i="47"/>
  <c r="N361" i="47"/>
  <c r="W361" i="47" s="1"/>
  <c r="W364" i="47"/>
  <c r="U374" i="47"/>
  <c r="W387" i="47"/>
  <c r="N396" i="47"/>
  <c r="W396" i="47" s="1"/>
  <c r="U414" i="47"/>
  <c r="U419" i="47" s="1"/>
  <c r="T414" i="47"/>
  <c r="W414" i="47" s="1"/>
  <c r="W430" i="47"/>
  <c r="N436" i="47"/>
  <c r="W436" i="47"/>
  <c r="N449" i="47"/>
  <c r="N455" i="47" s="1"/>
  <c r="U350" i="47"/>
  <c r="U356" i="47" s="1"/>
  <c r="T350" i="47"/>
  <c r="N354" i="47"/>
  <c r="W354" i="47" s="1"/>
  <c r="N368" i="47"/>
  <c r="U431" i="47"/>
  <c r="T431" i="47"/>
  <c r="T437" i="47" s="1"/>
  <c r="T57" i="47"/>
  <c r="U57" i="47"/>
  <c r="U79" i="47"/>
  <c r="U86" i="47" s="1"/>
  <c r="T79" i="47"/>
  <c r="T86" i="47" s="1"/>
  <c r="U262" i="47"/>
  <c r="T262" i="47"/>
  <c r="N317" i="47"/>
  <c r="W317" i="47" s="1"/>
  <c r="T319" i="47"/>
  <c r="U319" i="47"/>
  <c r="W319" i="47" s="1"/>
  <c r="W359" i="47"/>
  <c r="U379" i="47"/>
  <c r="U383" i="47" s="1"/>
  <c r="T379" i="47"/>
  <c r="T383" i="47" s="1"/>
  <c r="U381" i="47"/>
  <c r="T381" i="47"/>
  <c r="N399" i="47"/>
  <c r="W399" i="47" s="1"/>
  <c r="N408" i="47"/>
  <c r="U462" i="47"/>
  <c r="T462" i="47"/>
  <c r="O466" i="47"/>
  <c r="T19" i="47"/>
  <c r="W19" i="47" s="1"/>
  <c r="U19" i="47"/>
  <c r="U110" i="47"/>
  <c r="T110" i="47"/>
  <c r="W110" i="47" s="1"/>
  <c r="N129" i="47"/>
  <c r="V176" i="47"/>
  <c r="U182" i="47"/>
  <c r="T182" i="47"/>
  <c r="W182" i="47" s="1"/>
  <c r="N237" i="47"/>
  <c r="U271" i="47"/>
  <c r="U275" i="47" s="1"/>
  <c r="T271" i="47"/>
  <c r="U283" i="47"/>
  <c r="T283" i="47"/>
  <c r="V329" i="47"/>
  <c r="N324" i="47"/>
  <c r="W324" i="47" s="1"/>
  <c r="U328" i="47"/>
  <c r="W328" i="47" s="1"/>
  <c r="N335" i="47"/>
  <c r="W335" i="47"/>
  <c r="N359" i="47"/>
  <c r="T363" i="47"/>
  <c r="W363" i="47" s="1"/>
  <c r="U363" i="47"/>
  <c r="N372" i="47"/>
  <c r="W372" i="47" s="1"/>
  <c r="N386" i="47"/>
  <c r="W386" i="47" s="1"/>
  <c r="U397" i="47"/>
  <c r="T397" i="47"/>
  <c r="Q466" i="47"/>
  <c r="N65" i="47"/>
  <c r="W65" i="47" s="1"/>
  <c r="T71" i="47"/>
  <c r="V95" i="47"/>
  <c r="U98" i="47"/>
  <c r="U104" i="47" s="1"/>
  <c r="V113" i="47"/>
  <c r="N153" i="47"/>
  <c r="W153" i="47" s="1"/>
  <c r="U161" i="47"/>
  <c r="U167" i="47" s="1"/>
  <c r="T161" i="47"/>
  <c r="T167" i="47" s="1"/>
  <c r="N182" i="47"/>
  <c r="U217" i="47"/>
  <c r="T217" i="47"/>
  <c r="U229" i="47"/>
  <c r="T229" i="47"/>
  <c r="T242" i="47"/>
  <c r="U242" i="47"/>
  <c r="N250" i="47"/>
  <c r="T326" i="47"/>
  <c r="T331" i="47"/>
  <c r="T338" i="47" s="1"/>
  <c r="W342" i="47"/>
  <c r="T359" i="47"/>
  <c r="T372" i="47"/>
  <c r="W381" i="47"/>
  <c r="U399" i="47"/>
  <c r="T404" i="47"/>
  <c r="T406" i="47"/>
  <c r="T408" i="47"/>
  <c r="W408" i="47" s="1"/>
  <c r="W424" i="47"/>
  <c r="W441" i="47"/>
  <c r="N443" i="47"/>
  <c r="W443" i="47"/>
  <c r="U458" i="47"/>
  <c r="T458" i="47"/>
  <c r="T38" i="47"/>
  <c r="T40" i="47"/>
  <c r="T52" i="47"/>
  <c r="T54" i="47"/>
  <c r="W54" i="47" s="1"/>
  <c r="U54" i="47"/>
  <c r="U75" i="47"/>
  <c r="T75" i="47"/>
  <c r="W75" i="47" s="1"/>
  <c r="N100" i="47"/>
  <c r="W100" i="47" s="1"/>
  <c r="U124" i="47"/>
  <c r="U126" i="47"/>
  <c r="T126" i="47"/>
  <c r="T143" i="47"/>
  <c r="W143" i="47" s="1"/>
  <c r="T153" i="47"/>
  <c r="T158" i="47" s="1"/>
  <c r="N170" i="47"/>
  <c r="W170" i="47" s="1"/>
  <c r="W196" i="47"/>
  <c r="L203" i="47"/>
  <c r="N217" i="47"/>
  <c r="W217" i="47" s="1"/>
  <c r="T225" i="47"/>
  <c r="T230" i="47" s="1"/>
  <c r="T250" i="47"/>
  <c r="T257" i="47" s="1"/>
  <c r="U298" i="47"/>
  <c r="T298" i="47"/>
  <c r="T305" i="47"/>
  <c r="T311" i="47" s="1"/>
  <c r="U333" i="47"/>
  <c r="U346" i="47"/>
  <c r="T346" i="47"/>
  <c r="T361" i="47"/>
  <c r="T365" i="47" s="1"/>
  <c r="U388" i="47"/>
  <c r="T388" i="47"/>
  <c r="N397" i="47"/>
  <c r="W397" i="47" s="1"/>
  <c r="N417" i="47"/>
  <c r="W417" i="47" s="1"/>
  <c r="N424" i="47"/>
  <c r="U426" i="47"/>
  <c r="T426" i="47"/>
  <c r="U448" i="47"/>
  <c r="U455" i="47" s="1"/>
  <c r="T448" i="47"/>
  <c r="T455" i="47" s="1"/>
  <c r="N460" i="47"/>
  <c r="W460" i="47" s="1"/>
  <c r="T27" i="47"/>
  <c r="T29" i="47"/>
  <c r="U35" i="47"/>
  <c r="U41" i="47" s="1"/>
  <c r="T35" i="47"/>
  <c r="T41" i="47" s="1"/>
  <c r="T48" i="47"/>
  <c r="T67" i="47"/>
  <c r="W67" i="47" s="1"/>
  <c r="T73" i="47"/>
  <c r="T118" i="47"/>
  <c r="W118" i="47" s="1"/>
  <c r="T139" i="47"/>
  <c r="N196" i="47"/>
  <c r="U198" i="47"/>
  <c r="W202" i="47"/>
  <c r="L212" i="47"/>
  <c r="N205" i="47"/>
  <c r="N212" i="47" s="1"/>
  <c r="W242" i="47"/>
  <c r="T252" i="47"/>
  <c r="W252" i="47" s="1"/>
  <c r="U256" i="47"/>
  <c r="U257" i="47" s="1"/>
  <c r="T256" i="47"/>
  <c r="N273" i="47"/>
  <c r="T278" i="47"/>
  <c r="W278" i="47" s="1"/>
  <c r="U280" i="47"/>
  <c r="T280" i="47"/>
  <c r="T309" i="47"/>
  <c r="U337" i="47"/>
  <c r="W337" i="47" s="1"/>
  <c r="N342" i="47"/>
  <c r="W352" i="47"/>
  <c r="U395" i="47"/>
  <c r="U401" i="47" s="1"/>
  <c r="V410" i="47"/>
  <c r="T424" i="47"/>
  <c r="N441" i="47"/>
  <c r="T443" i="47"/>
  <c r="T445" i="47"/>
  <c r="N458" i="47"/>
  <c r="U92" i="47"/>
  <c r="W92" i="47" s="1"/>
  <c r="T102" i="47"/>
  <c r="T104" i="47" s="1"/>
  <c r="W137" i="47"/>
  <c r="T145" i="47"/>
  <c r="W145" i="47" s="1"/>
  <c r="T155" i="47"/>
  <c r="W155" i="47" s="1"/>
  <c r="W161" i="47"/>
  <c r="U170" i="47"/>
  <c r="T190" i="47"/>
  <c r="T196" i="47"/>
  <c r="N202" i="47"/>
  <c r="T254" i="47"/>
  <c r="N256" i="47"/>
  <c r="W256" i="47" s="1"/>
  <c r="W265" i="47"/>
  <c r="N286" i="47"/>
  <c r="N290" i="47"/>
  <c r="W290" i="47"/>
  <c r="W301" i="47"/>
  <c r="T340" i="47"/>
  <c r="N344" i="47"/>
  <c r="L356" i="47"/>
  <c r="W448" i="47"/>
  <c r="U16" i="47"/>
  <c r="W40" i="47"/>
  <c r="T50" i="47"/>
  <c r="U94" i="47"/>
  <c r="W94" i="47" s="1"/>
  <c r="T120" i="47"/>
  <c r="U142" i="47"/>
  <c r="T142" i="47"/>
  <c r="U165" i="47"/>
  <c r="U179" i="47"/>
  <c r="T179" i="47"/>
  <c r="W179" i="47" s="1"/>
  <c r="W198" i="47"/>
  <c r="U200" i="47"/>
  <c r="W200" i="47" s="1"/>
  <c r="U205" i="47"/>
  <c r="V239" i="47"/>
  <c r="U266" i="47"/>
  <c r="W268" i="47"/>
  <c r="L275" i="47"/>
  <c r="N268" i="47"/>
  <c r="W304" i="47"/>
  <c r="U318" i="47"/>
  <c r="T318" i="47"/>
  <c r="U327" i="47"/>
  <c r="T327" i="47"/>
  <c r="W327" i="47" s="1"/>
  <c r="T344" i="47"/>
  <c r="W344" i="47" s="1"/>
  <c r="N349" i="47"/>
  <c r="N356" i="47" s="1"/>
  <c r="W355" i="47"/>
  <c r="L365" i="47"/>
  <c r="W358" i="47"/>
  <c r="N358" i="47"/>
  <c r="W390" i="47"/>
  <c r="W400" i="47"/>
  <c r="N403" i="47"/>
  <c r="U439" i="47"/>
  <c r="U446" i="47" s="1"/>
  <c r="V68" i="47"/>
  <c r="U273" i="47"/>
  <c r="T273" i="47"/>
  <c r="W273" i="47" s="1"/>
  <c r="T300" i="47"/>
  <c r="W300" i="47" s="1"/>
  <c r="U391" i="47"/>
  <c r="T391" i="47"/>
  <c r="W391" i="47" s="1"/>
  <c r="S466" i="47"/>
  <c r="V302" i="47"/>
  <c r="U423" i="47"/>
  <c r="T423" i="47"/>
  <c r="U444" i="47"/>
  <c r="T444" i="47"/>
  <c r="U353" i="47"/>
  <c r="T353" i="47"/>
  <c r="N353" i="46"/>
  <c r="W353" i="46"/>
  <c r="N40" i="46"/>
  <c r="W40" i="46" s="1"/>
  <c r="N133" i="46"/>
  <c r="L140" i="46"/>
  <c r="N277" i="46"/>
  <c r="W277" i="46" s="1"/>
  <c r="L284" i="46"/>
  <c r="U113" i="46"/>
  <c r="N404" i="46"/>
  <c r="W404" i="46" s="1"/>
  <c r="N382" i="46"/>
  <c r="W382" i="46" s="1"/>
  <c r="N113" i="46"/>
  <c r="N89" i="46"/>
  <c r="W89" i="46" s="1"/>
  <c r="W95" i="46" s="1"/>
  <c r="N121" i="46"/>
  <c r="W121" i="46" s="1"/>
  <c r="N19" i="46"/>
  <c r="W19" i="46" s="1"/>
  <c r="N81" i="46"/>
  <c r="W81" i="46" s="1"/>
  <c r="L122" i="46"/>
  <c r="N116" i="46"/>
  <c r="W116" i="46" s="1"/>
  <c r="N27" i="46"/>
  <c r="W27" i="46" s="1"/>
  <c r="W36" i="46"/>
  <c r="N46" i="46"/>
  <c r="W46" i="46" s="1"/>
  <c r="U53" i="46"/>
  <c r="N97" i="46"/>
  <c r="W101" i="46"/>
  <c r="U182" i="46"/>
  <c r="T192" i="46"/>
  <c r="N218" i="46"/>
  <c r="W218" i="46" s="1"/>
  <c r="V239" i="46"/>
  <c r="W309" i="46"/>
  <c r="W345" i="46"/>
  <c r="N463" i="46"/>
  <c r="W463" i="46" s="1"/>
  <c r="T27" i="46"/>
  <c r="U27" i="46"/>
  <c r="U46" i="46"/>
  <c r="T46" i="46"/>
  <c r="V50" i="46"/>
  <c r="N62" i="46"/>
  <c r="W62" i="46" s="1"/>
  <c r="N67" i="46"/>
  <c r="W67" i="46" s="1"/>
  <c r="U97" i="46"/>
  <c r="U104" i="46" s="1"/>
  <c r="T97" i="46"/>
  <c r="T104" i="46" s="1"/>
  <c r="L104" i="46"/>
  <c r="N119" i="46"/>
  <c r="W119" i="46" s="1"/>
  <c r="N180" i="46"/>
  <c r="W180" i="46" s="1"/>
  <c r="N206" i="46"/>
  <c r="W206" i="46"/>
  <c r="N211" i="46"/>
  <c r="W211" i="46" s="1"/>
  <c r="N215" i="46"/>
  <c r="W215" i="46" s="1"/>
  <c r="L239" i="46"/>
  <c r="W232" i="46"/>
  <c r="N232" i="46"/>
  <c r="W265" i="46"/>
  <c r="U269" i="46"/>
  <c r="T269" i="46"/>
  <c r="W269" i="46" s="1"/>
  <c r="N345" i="46"/>
  <c r="T17" i="46"/>
  <c r="U17" i="46"/>
  <c r="U23" i="46" s="1"/>
  <c r="N54" i="46"/>
  <c r="W54" i="46"/>
  <c r="U67" i="46"/>
  <c r="T67" i="46"/>
  <c r="U102" i="46"/>
  <c r="T102" i="46"/>
  <c r="W102" i="46" s="1"/>
  <c r="T119" i="46"/>
  <c r="U146" i="46"/>
  <c r="T146" i="46"/>
  <c r="W146" i="46" s="1"/>
  <c r="N171" i="46"/>
  <c r="W171" i="46" s="1"/>
  <c r="N183" i="46"/>
  <c r="W183" i="46" s="1"/>
  <c r="T212" i="46"/>
  <c r="T234" i="46"/>
  <c r="W234" i="46" s="1"/>
  <c r="U234" i="46"/>
  <c r="T343" i="46"/>
  <c r="W343" i="46" s="1"/>
  <c r="U343" i="46"/>
  <c r="W351" i="46"/>
  <c r="N351" i="46"/>
  <c r="L374" i="46"/>
  <c r="N377" i="46"/>
  <c r="W377" i="46" s="1"/>
  <c r="N414" i="46"/>
  <c r="W414" i="46" s="1"/>
  <c r="U464" i="46"/>
  <c r="W21" i="46"/>
  <c r="N25" i="46"/>
  <c r="W25" i="46" s="1"/>
  <c r="L41" i="46"/>
  <c r="N35" i="46"/>
  <c r="N41" i="46" s="1"/>
  <c r="W56" i="46"/>
  <c r="N75" i="46"/>
  <c r="W75" i="46" s="1"/>
  <c r="W94" i="46"/>
  <c r="N100" i="46"/>
  <c r="W100" i="46" s="1"/>
  <c r="N127" i="46"/>
  <c r="U161" i="46"/>
  <c r="U167" i="46" s="1"/>
  <c r="T161" i="46"/>
  <c r="N209" i="46"/>
  <c r="W209" i="46"/>
  <c r="W262" i="46"/>
  <c r="N305" i="46"/>
  <c r="N311" i="46" s="1"/>
  <c r="W367" i="46"/>
  <c r="N369" i="46"/>
  <c r="W369" i="46" s="1"/>
  <c r="W372" i="46"/>
  <c r="V464" i="46"/>
  <c r="W458" i="46"/>
  <c r="N43" i="46"/>
  <c r="L50" i="46"/>
  <c r="W52" i="46"/>
  <c r="W57" i="46"/>
  <c r="N63" i="46"/>
  <c r="W63" i="46" s="1"/>
  <c r="U110" i="46"/>
  <c r="T110" i="46"/>
  <c r="W110" i="46" s="1"/>
  <c r="L149" i="46"/>
  <c r="N164" i="46"/>
  <c r="W164" i="46" s="1"/>
  <c r="T176" i="46"/>
  <c r="N174" i="46"/>
  <c r="W174" i="46" s="1"/>
  <c r="W289" i="46"/>
  <c r="W440" i="46"/>
  <c r="U444" i="46"/>
  <c r="T444" i="46"/>
  <c r="N20" i="46"/>
  <c r="W20" i="46" s="1"/>
  <c r="N55" i="46"/>
  <c r="W55" i="46" s="1"/>
  <c r="N57" i="46"/>
  <c r="U81" i="46"/>
  <c r="U86" i="46" s="1"/>
  <c r="T81" i="46"/>
  <c r="N108" i="46"/>
  <c r="N110" i="46"/>
  <c r="U116" i="46"/>
  <c r="U122" i="46" s="1"/>
  <c r="T116" i="46"/>
  <c r="T122" i="46" s="1"/>
  <c r="N125" i="46"/>
  <c r="W125" i="46" s="1"/>
  <c r="N130" i="46"/>
  <c r="W130" i="46" s="1"/>
  <c r="W134" i="46"/>
  <c r="N134" i="46"/>
  <c r="N142" i="46"/>
  <c r="W142" i="46" s="1"/>
  <c r="N197" i="46"/>
  <c r="W197" i="46" s="1"/>
  <c r="N225" i="46"/>
  <c r="W225" i="46" s="1"/>
  <c r="N289" i="46"/>
  <c r="N332" i="46"/>
  <c r="N338" i="46" s="1"/>
  <c r="W332" i="46"/>
  <c r="N364" i="46"/>
  <c r="W364" i="46" s="1"/>
  <c r="T396" i="46"/>
  <c r="U396" i="46"/>
  <c r="N440" i="46"/>
  <c r="N444" i="46"/>
  <c r="W444" i="46"/>
  <c r="T55" i="46"/>
  <c r="T79" i="46"/>
  <c r="L113" i="46"/>
  <c r="W106" i="46"/>
  <c r="V122" i="46"/>
  <c r="T130" i="46"/>
  <c r="N145" i="46"/>
  <c r="W145" i="46"/>
  <c r="N172" i="46"/>
  <c r="W172" i="46" s="1"/>
  <c r="N179" i="46"/>
  <c r="W179" i="46" s="1"/>
  <c r="N199" i="46"/>
  <c r="N203" i="46" s="1"/>
  <c r="W223" i="46"/>
  <c r="L230" i="46"/>
  <c r="U225" i="46"/>
  <c r="U230" i="46" s="1"/>
  <c r="T225" i="46"/>
  <c r="N244" i="46"/>
  <c r="W244" i="46" s="1"/>
  <c r="N300" i="46"/>
  <c r="W300" i="46" s="1"/>
  <c r="N335" i="46"/>
  <c r="W335" i="46" s="1"/>
  <c r="U359" i="46"/>
  <c r="T359" i="46"/>
  <c r="W359" i="46" s="1"/>
  <c r="N362" i="46"/>
  <c r="W362" i="46"/>
  <c r="N385" i="46"/>
  <c r="W385" i="46" s="1"/>
  <c r="L392" i="46"/>
  <c r="N390" i="46"/>
  <c r="W390" i="46" s="1"/>
  <c r="N396" i="46"/>
  <c r="W396" i="46" s="1"/>
  <c r="N434" i="46"/>
  <c r="W434" i="46" s="1"/>
  <c r="L464" i="46"/>
  <c r="N457" i="46"/>
  <c r="L23" i="46"/>
  <c r="N16" i="46"/>
  <c r="L68" i="46"/>
  <c r="N61" i="46"/>
  <c r="N99" i="46"/>
  <c r="W99" i="46" s="1"/>
  <c r="T108" i="46"/>
  <c r="W108" i="46" s="1"/>
  <c r="N128" i="46"/>
  <c r="W128" i="46" s="1"/>
  <c r="W137" i="46"/>
  <c r="N170" i="46"/>
  <c r="W170" i="46" s="1"/>
  <c r="T175" i="46"/>
  <c r="U175" i="46"/>
  <c r="V194" i="46"/>
  <c r="N223" i="46"/>
  <c r="T244" i="46"/>
  <c r="N271" i="46"/>
  <c r="W271" i="46" s="1"/>
  <c r="N316" i="46"/>
  <c r="W316" i="46" s="1"/>
  <c r="N355" i="46"/>
  <c r="W355" i="46" s="1"/>
  <c r="U390" i="46"/>
  <c r="T390" i="46"/>
  <c r="U432" i="46"/>
  <c r="T432" i="46"/>
  <c r="N29" i="46"/>
  <c r="W29" i="46" s="1"/>
  <c r="T38" i="46"/>
  <c r="W38" i="46" s="1"/>
  <c r="L59" i="46"/>
  <c r="W53" i="46"/>
  <c r="N64" i="46"/>
  <c r="W64" i="46" s="1"/>
  <c r="N70" i="46"/>
  <c r="L77" i="46"/>
  <c r="W91" i="46"/>
  <c r="N91" i="46"/>
  <c r="T106" i="46"/>
  <c r="L131" i="46"/>
  <c r="N124" i="46"/>
  <c r="N137" i="46"/>
  <c r="U139" i="46"/>
  <c r="W139" i="46" s="1"/>
  <c r="L158" i="46"/>
  <c r="N151" i="46"/>
  <c r="N158" i="46" s="1"/>
  <c r="N157" i="46"/>
  <c r="W157" i="46" s="1"/>
  <c r="W175" i="46"/>
  <c r="N175" i="46"/>
  <c r="N192" i="46"/>
  <c r="W192" i="46" s="1"/>
  <c r="N257" i="46"/>
  <c r="U268" i="46"/>
  <c r="T268" i="46"/>
  <c r="W268" i="46" s="1"/>
  <c r="U271" i="46"/>
  <c r="T271" i="46"/>
  <c r="W282" i="46"/>
  <c r="N282" i="46"/>
  <c r="L401" i="46"/>
  <c r="W394" i="46"/>
  <c r="N394" i="46"/>
  <c r="W44" i="46"/>
  <c r="N53" i="46"/>
  <c r="N135" i="46"/>
  <c r="W135" i="46"/>
  <c r="T151" i="46"/>
  <c r="T158" i="46" s="1"/>
  <c r="W165" i="46"/>
  <c r="L167" i="46"/>
  <c r="N173" i="46"/>
  <c r="W173" i="46" s="1"/>
  <c r="W182" i="46"/>
  <c r="N182" i="46"/>
  <c r="L185" i="46"/>
  <c r="N188" i="46"/>
  <c r="W188" i="46"/>
  <c r="W190" i="46"/>
  <c r="N228" i="46"/>
  <c r="W228" i="46" s="1"/>
  <c r="W242" i="46"/>
  <c r="N242" i="46"/>
  <c r="L32" i="46"/>
  <c r="N17" i="46"/>
  <c r="W17" i="46" s="1"/>
  <c r="W22" i="46"/>
  <c r="U25" i="46"/>
  <c r="T25" i="46"/>
  <c r="T32" i="46" s="1"/>
  <c r="U52" i="46"/>
  <c r="T52" i="46"/>
  <c r="T59" i="46" s="1"/>
  <c r="U65" i="46"/>
  <c r="T65" i="46"/>
  <c r="W65" i="46" s="1"/>
  <c r="W73" i="46"/>
  <c r="W92" i="46"/>
  <c r="T94" i="46"/>
  <c r="T95" i="46" s="1"/>
  <c r="U94" i="46"/>
  <c r="U95" i="46" s="1"/>
  <c r="N102" i="46"/>
  <c r="U112" i="46"/>
  <c r="T112" i="46"/>
  <c r="U127" i="46"/>
  <c r="T127" i="46"/>
  <c r="W127" i="46" s="1"/>
  <c r="T133" i="46"/>
  <c r="T140" i="46" s="1"/>
  <c r="U133" i="46"/>
  <c r="U140" i="46" s="1"/>
  <c r="N136" i="46"/>
  <c r="W136" i="46" s="1"/>
  <c r="W144" i="46"/>
  <c r="W161" i="46"/>
  <c r="W201" i="46"/>
  <c r="U209" i="46"/>
  <c r="T209" i="46"/>
  <c r="U239" i="46"/>
  <c r="N235" i="46"/>
  <c r="W235" i="46" s="1"/>
  <c r="N263" i="46"/>
  <c r="W263" i="46"/>
  <c r="N337" i="46"/>
  <c r="W341" i="46"/>
  <c r="N341" i="46"/>
  <c r="L365" i="46"/>
  <c r="N367" i="46"/>
  <c r="N372" i="46"/>
  <c r="U404" i="46"/>
  <c r="T404" i="46"/>
  <c r="W442" i="46"/>
  <c r="N450" i="46"/>
  <c r="W450" i="46" s="1"/>
  <c r="N459" i="46"/>
  <c r="W459" i="46" s="1"/>
  <c r="W30" i="46"/>
  <c r="W49" i="46"/>
  <c r="T57" i="46"/>
  <c r="U57" i="46"/>
  <c r="L86" i="46"/>
  <c r="N83" i="46"/>
  <c r="W83" i="46" s="1"/>
  <c r="W112" i="46"/>
  <c r="N118" i="46"/>
  <c r="W118" i="46" s="1"/>
  <c r="U125" i="46"/>
  <c r="T125" i="46"/>
  <c r="W147" i="46"/>
  <c r="N147" i="46"/>
  <c r="N178" i="46"/>
  <c r="U263" i="46"/>
  <c r="T263" i="46"/>
  <c r="U289" i="46"/>
  <c r="U293" i="46" s="1"/>
  <c r="T289" i="46"/>
  <c r="T293" i="46" s="1"/>
  <c r="T337" i="46"/>
  <c r="U337" i="46"/>
  <c r="U338" i="46" s="1"/>
  <c r="W370" i="46"/>
  <c r="N370" i="46"/>
  <c r="U398" i="46"/>
  <c r="T398" i="46"/>
  <c r="W448" i="46"/>
  <c r="N220" i="46"/>
  <c r="W220" i="46"/>
  <c r="U261" i="46"/>
  <c r="U266" i="46" s="1"/>
  <c r="T261" i="46"/>
  <c r="T266" i="46" s="1"/>
  <c r="T356" i="46"/>
  <c r="W422" i="46"/>
  <c r="W424" i="46"/>
  <c r="N424" i="46"/>
  <c r="U463" i="46"/>
  <c r="T463" i="46"/>
  <c r="N112" i="46"/>
  <c r="N155" i="46"/>
  <c r="W155" i="46" s="1"/>
  <c r="L176" i="46"/>
  <c r="W169" i="46"/>
  <c r="N202" i="46"/>
  <c r="W202" i="46" s="1"/>
  <c r="N237" i="46"/>
  <c r="N280" i="46"/>
  <c r="W280" i="46"/>
  <c r="L356" i="46"/>
  <c r="N349" i="46"/>
  <c r="N368" i="46"/>
  <c r="W368" i="46"/>
  <c r="T401" i="46"/>
  <c r="N399" i="46"/>
  <c r="N422" i="46"/>
  <c r="W449" i="46"/>
  <c r="L455" i="46"/>
  <c r="U35" i="46"/>
  <c r="U41" i="46" s="1"/>
  <c r="N48" i="46"/>
  <c r="W48" i="46" s="1"/>
  <c r="U70" i="46"/>
  <c r="U77" i="46" s="1"/>
  <c r="N85" i="46"/>
  <c r="W85" i="46" s="1"/>
  <c r="T136" i="46"/>
  <c r="U136" i="46"/>
  <c r="U143" i="46"/>
  <c r="U149" i="46" s="1"/>
  <c r="T143" i="46"/>
  <c r="T149" i="46" s="1"/>
  <c r="U164" i="46"/>
  <c r="T164" i="46"/>
  <c r="U200" i="46"/>
  <c r="T200" i="46"/>
  <c r="N216" i="46"/>
  <c r="W216" i="46" s="1"/>
  <c r="U218" i="46"/>
  <c r="T218" i="46"/>
  <c r="T237" i="46"/>
  <c r="W237" i="46" s="1"/>
  <c r="U237" i="46"/>
  <c r="W255" i="46"/>
  <c r="L266" i="46"/>
  <c r="W259" i="46"/>
  <c r="N261" i="46"/>
  <c r="W261" i="46" s="1"/>
  <c r="N274" i="46"/>
  <c r="W274" i="46" s="1"/>
  <c r="N344" i="46"/>
  <c r="W344" i="46"/>
  <c r="U356" i="46"/>
  <c r="U399" i="46"/>
  <c r="W399" i="46" s="1"/>
  <c r="W417" i="46"/>
  <c r="N435" i="46"/>
  <c r="W435" i="46" s="1"/>
  <c r="V32" i="46"/>
  <c r="T54" i="46"/>
  <c r="U62" i="46"/>
  <c r="V77" i="46"/>
  <c r="U85" i="46"/>
  <c r="L95" i="46"/>
  <c r="U99" i="46"/>
  <c r="N129" i="46"/>
  <c r="W129" i="46" s="1"/>
  <c r="T157" i="46"/>
  <c r="T162" i="46"/>
  <c r="W162" i="46" s="1"/>
  <c r="N169" i="46"/>
  <c r="U181" i="46"/>
  <c r="T181" i="46"/>
  <c r="W189" i="46"/>
  <c r="U196" i="46"/>
  <c r="T196" i="46"/>
  <c r="N214" i="46"/>
  <c r="L221" i="46"/>
  <c r="W214" i="46"/>
  <c r="T216" i="46"/>
  <c r="T221" i="46" s="1"/>
  <c r="T235" i="46"/>
  <c r="U243" i="46"/>
  <c r="T243" i="46"/>
  <c r="W243" i="46" s="1"/>
  <c r="N253" i="46"/>
  <c r="W253" i="46" s="1"/>
  <c r="L257" i="46"/>
  <c r="T255" i="46"/>
  <c r="N278" i="46"/>
  <c r="W278" i="46" s="1"/>
  <c r="N283" i="46"/>
  <c r="W283" i="46"/>
  <c r="U306" i="46"/>
  <c r="U311" i="46" s="1"/>
  <c r="T306" i="46"/>
  <c r="T320" i="46"/>
  <c r="N324" i="46"/>
  <c r="N329" i="46" s="1"/>
  <c r="N389" i="46"/>
  <c r="W389" i="46" s="1"/>
  <c r="V401" i="46"/>
  <c r="N397" i="46"/>
  <c r="W397" i="46"/>
  <c r="V419" i="46"/>
  <c r="N425" i="46"/>
  <c r="W425" i="46"/>
  <c r="N449" i="46"/>
  <c r="N455" i="46" s="1"/>
  <c r="U43" i="46"/>
  <c r="U50" i="46" s="1"/>
  <c r="T43" i="46"/>
  <c r="N138" i="46"/>
  <c r="W138" i="46" s="1"/>
  <c r="T16" i="46"/>
  <c r="T18" i="46"/>
  <c r="W18" i="46" s="1"/>
  <c r="U18" i="46"/>
  <c r="T37" i="46"/>
  <c r="W37" i="46" s="1"/>
  <c r="T72" i="46"/>
  <c r="W72" i="46" s="1"/>
  <c r="V104" i="46"/>
  <c r="W109" i="46"/>
  <c r="W115" i="46"/>
  <c r="N115" i="46"/>
  <c r="W160" i="46"/>
  <c r="L203" i="46"/>
  <c r="W196" i="46"/>
  <c r="N200" i="46"/>
  <c r="W200" i="46" s="1"/>
  <c r="N296" i="46"/>
  <c r="W296" i="46" s="1"/>
  <c r="N306" i="46"/>
  <c r="W306" i="46" s="1"/>
  <c r="N318" i="46"/>
  <c r="W318" i="46" s="1"/>
  <c r="U324" i="46"/>
  <c r="T324" i="46"/>
  <c r="W324" i="46" s="1"/>
  <c r="N358" i="46"/>
  <c r="N363" i="46"/>
  <c r="W363" i="46" s="1"/>
  <c r="U383" i="46"/>
  <c r="W391" i="46"/>
  <c r="N427" i="46"/>
  <c r="W427" i="46" s="1"/>
  <c r="T457" i="46"/>
  <c r="V167" i="46"/>
  <c r="N187" i="46"/>
  <c r="L194" i="46"/>
  <c r="N241" i="46"/>
  <c r="N248" i="46" s="1"/>
  <c r="W241" i="46"/>
  <c r="U246" i="46"/>
  <c r="U248" i="46" s="1"/>
  <c r="T246" i="46"/>
  <c r="T298" i="46"/>
  <c r="W298" i="46" s="1"/>
  <c r="L311" i="46"/>
  <c r="W314" i="46"/>
  <c r="L320" i="46"/>
  <c r="N334" i="46"/>
  <c r="W334" i="46" s="1"/>
  <c r="L347" i="46"/>
  <c r="N340" i="46"/>
  <c r="N347" i="46" s="1"/>
  <c r="T358" i="46"/>
  <c r="T365" i="46" s="1"/>
  <c r="U358" i="46"/>
  <c r="U371" i="46"/>
  <c r="T371" i="46"/>
  <c r="N454" i="46"/>
  <c r="W454" i="46"/>
  <c r="N461" i="46"/>
  <c r="W461" i="46"/>
  <c r="V23" i="46"/>
  <c r="N26" i="46"/>
  <c r="W26" i="46" s="1"/>
  <c r="W34" i="46"/>
  <c r="T39" i="46"/>
  <c r="W39" i="46" s="1"/>
  <c r="T74" i="46"/>
  <c r="W74" i="46" s="1"/>
  <c r="V95" i="46"/>
  <c r="V176" i="46"/>
  <c r="U174" i="46"/>
  <c r="T174" i="46"/>
  <c r="U208" i="46"/>
  <c r="T208" i="46"/>
  <c r="W208" i="46" s="1"/>
  <c r="U211" i="46"/>
  <c r="T211" i="46"/>
  <c r="T248" i="46"/>
  <c r="W246" i="46"/>
  <c r="N256" i="46"/>
  <c r="W256" i="46" s="1"/>
  <c r="L275" i="46"/>
  <c r="N268" i="46"/>
  <c r="U322" i="46"/>
  <c r="T322" i="46"/>
  <c r="W336" i="46"/>
  <c r="N361" i="46"/>
  <c r="W361" i="46" s="1"/>
  <c r="U369" i="46"/>
  <c r="T369" i="46"/>
  <c r="T374" i="46" s="1"/>
  <c r="U379" i="46"/>
  <c r="T379" i="46"/>
  <c r="U387" i="46"/>
  <c r="T387" i="46"/>
  <c r="W387" i="46" s="1"/>
  <c r="N421" i="46"/>
  <c r="L428" i="46"/>
  <c r="W452" i="46"/>
  <c r="U202" i="46"/>
  <c r="T202" i="46"/>
  <c r="V221" i="46"/>
  <c r="T230" i="46"/>
  <c r="W273" i="46"/>
  <c r="W331" i="46"/>
  <c r="L338" i="46"/>
  <c r="U342" i="46"/>
  <c r="U347" i="46" s="1"/>
  <c r="T342" i="46"/>
  <c r="W342" i="46" s="1"/>
  <c r="U363" i="46"/>
  <c r="T363" i="46"/>
  <c r="U414" i="46"/>
  <c r="T414" i="46"/>
  <c r="N416" i="46"/>
  <c r="W416" i="46" s="1"/>
  <c r="T418" i="46"/>
  <c r="U418" i="46"/>
  <c r="U428" i="46"/>
  <c r="L437" i="46"/>
  <c r="N431" i="46"/>
  <c r="N445" i="46"/>
  <c r="W445" i="46" s="1"/>
  <c r="V455" i="46"/>
  <c r="S466" i="46"/>
  <c r="L212" i="46"/>
  <c r="W207" i="46"/>
  <c r="U254" i="46"/>
  <c r="T254" i="46"/>
  <c r="L293" i="46"/>
  <c r="N286" i="46"/>
  <c r="W286" i="46" s="1"/>
  <c r="T311" i="46"/>
  <c r="T308" i="46"/>
  <c r="U308" i="46"/>
  <c r="W308" i="46" s="1"/>
  <c r="N315" i="46"/>
  <c r="W315" i="46" s="1"/>
  <c r="N326" i="46"/>
  <c r="W326" i="46" s="1"/>
  <c r="N380" i="46"/>
  <c r="W380" i="46"/>
  <c r="U392" i="46"/>
  <c r="W407" i="46"/>
  <c r="T428" i="46"/>
  <c r="V230" i="46"/>
  <c r="N254" i="46"/>
  <c r="W254" i="46" s="1"/>
  <c r="N295" i="46"/>
  <c r="W295" i="46" s="1"/>
  <c r="W302" i="46" s="1"/>
  <c r="T326" i="46"/>
  <c r="U326" i="46"/>
  <c r="N354" i="46"/>
  <c r="W354" i="46" s="1"/>
  <c r="L383" i="46"/>
  <c r="N376" i="46"/>
  <c r="W378" i="46"/>
  <c r="N388" i="46"/>
  <c r="W388" i="46" s="1"/>
  <c r="N426" i="46"/>
  <c r="W426" i="46"/>
  <c r="L446" i="46"/>
  <c r="N439" i="46"/>
  <c r="N441" i="46"/>
  <c r="W441" i="46" s="1"/>
  <c r="U178" i="46"/>
  <c r="U185" i="46" s="1"/>
  <c r="T178" i="46"/>
  <c r="T185" i="46" s="1"/>
  <c r="U184" i="46"/>
  <c r="T184" i="46"/>
  <c r="V248" i="46"/>
  <c r="U250" i="46"/>
  <c r="W252" i="46"/>
  <c r="W279" i="46"/>
  <c r="U281" i="46"/>
  <c r="U284" i="46" s="1"/>
  <c r="T281" i="46"/>
  <c r="T284" i="46" s="1"/>
  <c r="N292" i="46"/>
  <c r="W292" i="46" s="1"/>
  <c r="U295" i="46"/>
  <c r="U302" i="46" s="1"/>
  <c r="T295" i="46"/>
  <c r="N310" i="46"/>
  <c r="W310" i="46" s="1"/>
  <c r="V329" i="46"/>
  <c r="T333" i="46"/>
  <c r="N352" i="46"/>
  <c r="W352" i="46" s="1"/>
  <c r="W386" i="46"/>
  <c r="N403" i="46"/>
  <c r="L410" i="46"/>
  <c r="U409" i="46"/>
  <c r="T409" i="46"/>
  <c r="W409" i="46" s="1"/>
  <c r="N412" i="46"/>
  <c r="W412" i="46" s="1"/>
  <c r="U449" i="46"/>
  <c r="U455" i="46" s="1"/>
  <c r="T449" i="46"/>
  <c r="T455" i="46" s="1"/>
  <c r="N451" i="46"/>
  <c r="W451" i="46" s="1"/>
  <c r="U171" i="46"/>
  <c r="U176" i="46" s="1"/>
  <c r="T171" i="46"/>
  <c r="V185" i="46"/>
  <c r="T194" i="46"/>
  <c r="U199" i="46"/>
  <c r="T199" i="46"/>
  <c r="W210" i="46"/>
  <c r="N210" i="46"/>
  <c r="U215" i="46"/>
  <c r="U221" i="46" s="1"/>
  <c r="T215" i="46"/>
  <c r="N234" i="46"/>
  <c r="T252" i="46"/>
  <c r="T257" i="46" s="1"/>
  <c r="N260" i="46"/>
  <c r="N266" i="46" s="1"/>
  <c r="W260" i="46"/>
  <c r="V275" i="46"/>
  <c r="L302" i="46"/>
  <c r="W304" i="46"/>
  <c r="N350" i="46"/>
  <c r="W350" i="46" s="1"/>
  <c r="N371" i="46"/>
  <c r="W371" i="46" s="1"/>
  <c r="N378" i="46"/>
  <c r="N398" i="46"/>
  <c r="W398" i="46" s="1"/>
  <c r="T412" i="46"/>
  <c r="T419" i="46" s="1"/>
  <c r="L419" i="46"/>
  <c r="W432" i="46"/>
  <c r="U434" i="46"/>
  <c r="T434" i="46"/>
  <c r="N436" i="46"/>
  <c r="W436" i="46" s="1"/>
  <c r="Q466" i="46"/>
  <c r="W299" i="46"/>
  <c r="U374" i="46"/>
  <c r="T291" i="46"/>
  <c r="W291" i="46" s="1"/>
  <c r="U291" i="46"/>
  <c r="T392" i="46"/>
  <c r="U406" i="46"/>
  <c r="T406" i="46"/>
  <c r="W406" i="46" s="1"/>
  <c r="O466" i="46"/>
  <c r="W251" i="46"/>
  <c r="T256" i="46"/>
  <c r="U256" i="46"/>
  <c r="V302" i="46"/>
  <c r="U354" i="46"/>
  <c r="T354" i="46"/>
  <c r="N406" i="46"/>
  <c r="U431" i="46"/>
  <c r="U437" i="46" s="1"/>
  <c r="T431" i="46"/>
  <c r="T437" i="46" s="1"/>
  <c r="W433" i="46"/>
  <c r="N205" i="46"/>
  <c r="N251" i="46"/>
  <c r="N264" i="46"/>
  <c r="W264" i="46" s="1"/>
  <c r="U270" i="46"/>
  <c r="W270" i="46" s="1"/>
  <c r="N313" i="46"/>
  <c r="W319" i="46"/>
  <c r="U323" i="46"/>
  <c r="W323" i="46" s="1"/>
  <c r="W346" i="46"/>
  <c r="U360" i="46"/>
  <c r="W360" i="46" s="1"/>
  <c r="V392" i="46"/>
  <c r="U441" i="46"/>
  <c r="U446" i="46" s="1"/>
  <c r="T441" i="46"/>
  <c r="T446" i="46" s="1"/>
  <c r="T301" i="46"/>
  <c r="W301" i="46" s="1"/>
  <c r="T336" i="46"/>
  <c r="U381" i="46"/>
  <c r="W381" i="46" s="1"/>
  <c r="N433" i="46"/>
  <c r="W462" i="46"/>
  <c r="W73" i="45"/>
  <c r="N73" i="45"/>
  <c r="N38" i="45"/>
  <c r="W38" i="45" s="1"/>
  <c r="N116" i="45"/>
  <c r="W116" i="45"/>
  <c r="N47" i="45"/>
  <c r="W47" i="45"/>
  <c r="N67" i="45"/>
  <c r="W67" i="45"/>
  <c r="W190" i="45"/>
  <c r="N190" i="45"/>
  <c r="N274" i="45"/>
  <c r="W274" i="45" s="1"/>
  <c r="N108" i="45"/>
  <c r="N137" i="45"/>
  <c r="W137" i="45" s="1"/>
  <c r="W126" i="45"/>
  <c r="N126" i="45"/>
  <c r="W324" i="45"/>
  <c r="L59" i="45"/>
  <c r="N52" i="45"/>
  <c r="N55" i="45"/>
  <c r="W55" i="45" s="1"/>
  <c r="W84" i="45"/>
  <c r="T158" i="45"/>
  <c r="N95" i="45"/>
  <c r="W88" i="45"/>
  <c r="N424" i="45"/>
  <c r="W424" i="45" s="1"/>
  <c r="N61" i="45"/>
  <c r="L68" i="45"/>
  <c r="W61" i="45"/>
  <c r="N100" i="45"/>
  <c r="W100" i="45" s="1"/>
  <c r="W242" i="45"/>
  <c r="L77" i="45"/>
  <c r="N70" i="45"/>
  <c r="W70" i="45"/>
  <c r="N44" i="45"/>
  <c r="W44" i="45" s="1"/>
  <c r="L50" i="45"/>
  <c r="N37" i="45"/>
  <c r="W37" i="45" s="1"/>
  <c r="L455" i="45"/>
  <c r="N449" i="45"/>
  <c r="N455" i="45" s="1"/>
  <c r="V41" i="45"/>
  <c r="N48" i="45"/>
  <c r="W48" i="45" s="1"/>
  <c r="U62" i="45"/>
  <c r="U68" i="45" s="1"/>
  <c r="T62" i="45"/>
  <c r="N120" i="45"/>
  <c r="W120" i="45"/>
  <c r="U130" i="45"/>
  <c r="T130" i="45"/>
  <c r="U136" i="45"/>
  <c r="T136" i="45"/>
  <c r="W136" i="45" s="1"/>
  <c r="L149" i="45"/>
  <c r="N142" i="45"/>
  <c r="N149" i="45" s="1"/>
  <c r="W142" i="45"/>
  <c r="N173" i="45"/>
  <c r="W173" i="45" s="1"/>
  <c r="U182" i="45"/>
  <c r="T182" i="45"/>
  <c r="N202" i="45"/>
  <c r="W202" i="45"/>
  <c r="N207" i="45"/>
  <c r="W207" i="45"/>
  <c r="N238" i="45"/>
  <c r="W238" i="45" s="1"/>
  <c r="U288" i="45"/>
  <c r="U293" i="45" s="1"/>
  <c r="T288" i="45"/>
  <c r="W288" i="45" s="1"/>
  <c r="N297" i="45"/>
  <c r="W297" i="45" s="1"/>
  <c r="U319" i="45"/>
  <c r="T319" i="45"/>
  <c r="W319" i="45" s="1"/>
  <c r="N334" i="45"/>
  <c r="W334" i="45" s="1"/>
  <c r="U378" i="45"/>
  <c r="T378" i="45"/>
  <c r="T383" i="45" s="1"/>
  <c r="N381" i="45"/>
  <c r="W381" i="45" s="1"/>
  <c r="N437" i="45"/>
  <c r="L32" i="45"/>
  <c r="N83" i="45"/>
  <c r="W83" i="45" s="1"/>
  <c r="V104" i="45"/>
  <c r="N111" i="45"/>
  <c r="W111" i="45" s="1"/>
  <c r="L131" i="45"/>
  <c r="W138" i="45"/>
  <c r="T149" i="45"/>
  <c r="N161" i="45"/>
  <c r="W161" i="45" s="1"/>
  <c r="L167" i="45"/>
  <c r="L275" i="45"/>
  <c r="N268" i="45"/>
  <c r="W322" i="45"/>
  <c r="N389" i="45"/>
  <c r="W389" i="45" s="1"/>
  <c r="W422" i="45"/>
  <c r="Q466" i="45"/>
  <c r="N23" i="45"/>
  <c r="N30" i="45"/>
  <c r="W30" i="45" s="1"/>
  <c r="U48" i="45"/>
  <c r="U57" i="45"/>
  <c r="T57" i="45"/>
  <c r="W57" i="45" s="1"/>
  <c r="W81" i="45"/>
  <c r="U83" i="45"/>
  <c r="T83" i="45"/>
  <c r="T128" i="45"/>
  <c r="T131" i="45" s="1"/>
  <c r="U128" i="45"/>
  <c r="U131" i="45" s="1"/>
  <c r="N163" i="45"/>
  <c r="W163" i="45" s="1"/>
  <c r="N180" i="45"/>
  <c r="W180" i="45" s="1"/>
  <c r="W199" i="45"/>
  <c r="N224" i="45"/>
  <c r="W224" i="45"/>
  <c r="W226" i="45"/>
  <c r="N317" i="45"/>
  <c r="W317" i="45" s="1"/>
  <c r="W352" i="45"/>
  <c r="U415" i="45"/>
  <c r="U419" i="45" s="1"/>
  <c r="T415" i="45"/>
  <c r="N422" i="45"/>
  <c r="V437" i="45"/>
  <c r="T444" i="45"/>
  <c r="U444" i="45"/>
  <c r="T448" i="45"/>
  <c r="U448" i="45"/>
  <c r="T41" i="45"/>
  <c r="U86" i="45"/>
  <c r="W124" i="45"/>
  <c r="N128" i="45"/>
  <c r="W128" i="45" s="1"/>
  <c r="N134" i="45"/>
  <c r="W134" i="45" s="1"/>
  <c r="U139" i="45"/>
  <c r="T139" i="45"/>
  <c r="N145" i="45"/>
  <c r="W145" i="45" s="1"/>
  <c r="U180" i="45"/>
  <c r="T180" i="45"/>
  <c r="N200" i="45"/>
  <c r="W200" i="45" s="1"/>
  <c r="N279" i="45"/>
  <c r="W279" i="45" s="1"/>
  <c r="N350" i="45"/>
  <c r="W350" i="45"/>
  <c r="L356" i="45"/>
  <c r="U354" i="45"/>
  <c r="T354" i="45"/>
  <c r="N19" i="45"/>
  <c r="W53" i="45"/>
  <c r="W72" i="45"/>
  <c r="N79" i="45"/>
  <c r="W79" i="45"/>
  <c r="L86" i="45"/>
  <c r="N89" i="45"/>
  <c r="W89" i="45" s="1"/>
  <c r="W98" i="45"/>
  <c r="N107" i="45"/>
  <c r="N139" i="45"/>
  <c r="W139" i="45" s="1"/>
  <c r="L176" i="45"/>
  <c r="W169" i="45"/>
  <c r="T174" i="45"/>
  <c r="W174" i="45" s="1"/>
  <c r="U174" i="45"/>
  <c r="N198" i="45"/>
  <c r="W198" i="45" s="1"/>
  <c r="U200" i="45"/>
  <c r="T200" i="45"/>
  <c r="L284" i="45"/>
  <c r="N298" i="45"/>
  <c r="W298" i="45" s="1"/>
  <c r="U320" i="45"/>
  <c r="T320" i="45"/>
  <c r="W315" i="45"/>
  <c r="W354" i="45"/>
  <c r="N354" i="45"/>
  <c r="U383" i="45"/>
  <c r="W379" i="45"/>
  <c r="N379" i="45"/>
  <c r="N395" i="45"/>
  <c r="W395" i="45" s="1"/>
  <c r="N427" i="45"/>
  <c r="W427" i="45" s="1"/>
  <c r="U19" i="45"/>
  <c r="T19" i="45"/>
  <c r="W19" i="45" s="1"/>
  <c r="N65" i="45"/>
  <c r="W65" i="45" s="1"/>
  <c r="U149" i="45"/>
  <c r="N169" i="45"/>
  <c r="N176" i="45" s="1"/>
  <c r="N328" i="45"/>
  <c r="N329" i="45" s="1"/>
  <c r="T379" i="45"/>
  <c r="N84" i="45"/>
  <c r="T98" i="45"/>
  <c r="N143" i="45"/>
  <c r="W143" i="45" s="1"/>
  <c r="W205" i="45"/>
  <c r="U326" i="45"/>
  <c r="T326" i="45"/>
  <c r="W326" i="45" s="1"/>
  <c r="T413" i="45"/>
  <c r="T419" i="45" s="1"/>
  <c r="N45" i="45"/>
  <c r="W45" i="45" s="1"/>
  <c r="V77" i="45"/>
  <c r="L122" i="45"/>
  <c r="U262" i="45"/>
  <c r="U266" i="45" s="1"/>
  <c r="T262" i="45"/>
  <c r="N368" i="45"/>
  <c r="W368" i="45" s="1"/>
  <c r="L374" i="45"/>
  <c r="U404" i="45"/>
  <c r="U410" i="45" s="1"/>
  <c r="T409" i="45"/>
  <c r="U409" i="45"/>
  <c r="W442" i="45"/>
  <c r="N442" i="45"/>
  <c r="T45" i="45"/>
  <c r="T50" i="45" s="1"/>
  <c r="W102" i="45"/>
  <c r="U108" i="45"/>
  <c r="U113" i="45" s="1"/>
  <c r="T108" i="45"/>
  <c r="T113" i="45" s="1"/>
  <c r="N115" i="45"/>
  <c r="T117" i="45"/>
  <c r="L140" i="45"/>
  <c r="N133" i="45"/>
  <c r="N140" i="45" s="1"/>
  <c r="U135" i="45"/>
  <c r="T135" i="45"/>
  <c r="U188" i="45"/>
  <c r="T221" i="45"/>
  <c r="U272" i="45"/>
  <c r="W272" i="45" s="1"/>
  <c r="T296" i="45"/>
  <c r="T302" i="45" s="1"/>
  <c r="U296" i="45"/>
  <c r="V392" i="45"/>
  <c r="W385" i="45"/>
  <c r="U396" i="45"/>
  <c r="U401" i="45" s="1"/>
  <c r="T396" i="45"/>
  <c r="N407" i="45"/>
  <c r="W407" i="45" s="1"/>
  <c r="N463" i="45"/>
  <c r="W463" i="45" s="1"/>
  <c r="U100" i="45"/>
  <c r="U104" i="45" s="1"/>
  <c r="T100" i="45"/>
  <c r="N277" i="45"/>
  <c r="N284" i="45" s="1"/>
  <c r="L320" i="45"/>
  <c r="N313" i="45"/>
  <c r="W313" i="45" s="1"/>
  <c r="N458" i="45"/>
  <c r="W458" i="45"/>
  <c r="L464" i="45"/>
  <c r="T17" i="45"/>
  <c r="W17" i="45" s="1"/>
  <c r="N342" i="45"/>
  <c r="W342" i="45"/>
  <c r="U32" i="45"/>
  <c r="T52" i="45"/>
  <c r="N110" i="45"/>
  <c r="U121" i="45"/>
  <c r="T143" i="45"/>
  <c r="N166" i="45"/>
  <c r="W166" i="45" s="1"/>
  <c r="N25" i="45"/>
  <c r="W34" i="45"/>
  <c r="L41" i="45"/>
  <c r="W36" i="45"/>
  <c r="V68" i="45"/>
  <c r="W63" i="45"/>
  <c r="U92" i="45"/>
  <c r="T92" i="45"/>
  <c r="W92" i="45" s="1"/>
  <c r="W94" i="45"/>
  <c r="T119" i="45"/>
  <c r="N125" i="45"/>
  <c r="N131" i="45" s="1"/>
  <c r="W125" i="45"/>
  <c r="W135" i="45"/>
  <c r="W160" i="45"/>
  <c r="N162" i="45"/>
  <c r="W162" i="45" s="1"/>
  <c r="N191" i="45"/>
  <c r="N206" i="45"/>
  <c r="N217" i="45"/>
  <c r="W217" i="45" s="1"/>
  <c r="W235" i="45"/>
  <c r="N235" i="45"/>
  <c r="N256" i="45"/>
  <c r="W256" i="45" s="1"/>
  <c r="W263" i="45"/>
  <c r="N263" i="45"/>
  <c r="W290" i="45"/>
  <c r="U324" i="45"/>
  <c r="N336" i="45"/>
  <c r="W336" i="45" s="1"/>
  <c r="U407" i="45"/>
  <c r="T407" i="45"/>
  <c r="W417" i="45"/>
  <c r="N417" i="45"/>
  <c r="N452" i="45"/>
  <c r="W452" i="45" s="1"/>
  <c r="O466" i="45"/>
  <c r="L23" i="45"/>
  <c r="N98" i="45"/>
  <c r="U107" i="45"/>
  <c r="W107" i="45" s="1"/>
  <c r="T145" i="45"/>
  <c r="N196" i="45"/>
  <c r="L203" i="45"/>
  <c r="W196" i="45"/>
  <c r="N216" i="45"/>
  <c r="W216" i="45" s="1"/>
  <c r="N27" i="45"/>
  <c r="W27" i="45" s="1"/>
  <c r="T65" i="45"/>
  <c r="N72" i="45"/>
  <c r="N193" i="45"/>
  <c r="W193" i="45"/>
  <c r="U38" i="45"/>
  <c r="T38" i="45"/>
  <c r="W148" i="45"/>
  <c r="N164" i="45"/>
  <c r="W164" i="45" s="1"/>
  <c r="T20" i="45"/>
  <c r="W20" i="45" s="1"/>
  <c r="U22" i="45"/>
  <c r="W22" i="45" s="1"/>
  <c r="T22" i="45"/>
  <c r="T25" i="45"/>
  <c r="W29" i="45"/>
  <c r="N34" i="45"/>
  <c r="T36" i="45"/>
  <c r="V50" i="45"/>
  <c r="N64" i="45"/>
  <c r="W64" i="45"/>
  <c r="W75" i="45"/>
  <c r="N75" i="45"/>
  <c r="N80" i="45"/>
  <c r="W80" i="45" s="1"/>
  <c r="T82" i="45"/>
  <c r="W82" i="45" s="1"/>
  <c r="T90" i="45"/>
  <c r="W90" i="45" s="1"/>
  <c r="N94" i="45"/>
  <c r="L104" i="45"/>
  <c r="N97" i="45"/>
  <c r="N104" i="45" s="1"/>
  <c r="U122" i="45"/>
  <c r="W155" i="45"/>
  <c r="W170" i="45"/>
  <c r="W181" i="45"/>
  <c r="U197" i="45"/>
  <c r="T197" i="45"/>
  <c r="W197" i="45" s="1"/>
  <c r="U206" i="45"/>
  <c r="U212" i="45" s="1"/>
  <c r="N290" i="45"/>
  <c r="T333" i="45"/>
  <c r="U333" i="45"/>
  <c r="N351" i="45"/>
  <c r="N356" i="45" s="1"/>
  <c r="N372" i="45"/>
  <c r="W372" i="45" s="1"/>
  <c r="U386" i="45"/>
  <c r="U392" i="45" s="1"/>
  <c r="T386" i="45"/>
  <c r="T392" i="45" s="1"/>
  <c r="T432" i="45"/>
  <c r="W432" i="45" s="1"/>
  <c r="T443" i="45"/>
  <c r="U443" i="45"/>
  <c r="U70" i="45"/>
  <c r="T70" i="45"/>
  <c r="T77" i="45" s="1"/>
  <c r="T79" i="45"/>
  <c r="U89" i="45"/>
  <c r="U95" i="45" s="1"/>
  <c r="T89" i="45"/>
  <c r="T95" i="45" s="1"/>
  <c r="U151" i="45"/>
  <c r="U158" i="45" s="1"/>
  <c r="W250" i="45"/>
  <c r="U302" i="45"/>
  <c r="V158" i="45"/>
  <c r="N409" i="45"/>
  <c r="W409" i="45" s="1"/>
  <c r="U27" i="45"/>
  <c r="T27" i="45"/>
  <c r="N40" i="45"/>
  <c r="W40" i="45" s="1"/>
  <c r="U74" i="45"/>
  <c r="W74" i="45" s="1"/>
  <c r="W146" i="45"/>
  <c r="U34" i="45"/>
  <c r="W43" i="45"/>
  <c r="W62" i="45"/>
  <c r="N62" i="45"/>
  <c r="T75" i="45"/>
  <c r="U75" i="45"/>
  <c r="W103" i="45"/>
  <c r="W106" i="45"/>
  <c r="V122" i="45"/>
  <c r="W117" i="45"/>
  <c r="W119" i="45"/>
  <c r="W130" i="45"/>
  <c r="N182" i="45"/>
  <c r="W182" i="45" s="1"/>
  <c r="N197" i="45"/>
  <c r="N220" i="45"/>
  <c r="W220" i="45" s="1"/>
  <c r="T260" i="45"/>
  <c r="T266" i="45" s="1"/>
  <c r="N288" i="45"/>
  <c r="W301" i="45"/>
  <c r="N301" i="45"/>
  <c r="U327" i="45"/>
  <c r="T327" i="45"/>
  <c r="W327" i="45" s="1"/>
  <c r="V338" i="45"/>
  <c r="N386" i="45"/>
  <c r="N401" i="45"/>
  <c r="W394" i="45"/>
  <c r="L437" i="45"/>
  <c r="N434" i="45"/>
  <c r="W434" i="45" s="1"/>
  <c r="N443" i="45"/>
  <c r="W443" i="45" s="1"/>
  <c r="W228" i="45"/>
  <c r="W233" i="45"/>
  <c r="U306" i="45"/>
  <c r="T306" i="45"/>
  <c r="W341" i="45"/>
  <c r="N361" i="45"/>
  <c r="W361" i="45" s="1"/>
  <c r="L383" i="45"/>
  <c r="N388" i="45"/>
  <c r="W388" i="45"/>
  <c r="N390" i="45"/>
  <c r="W390" i="45" s="1"/>
  <c r="U449" i="45"/>
  <c r="T449" i="45"/>
  <c r="U50" i="45"/>
  <c r="T68" i="45"/>
  <c r="W91" i="45"/>
  <c r="W153" i="45"/>
  <c r="W171" i="45"/>
  <c r="U173" i="45"/>
  <c r="T173" i="45"/>
  <c r="T176" i="45" s="1"/>
  <c r="W179" i="45"/>
  <c r="N179" i="45"/>
  <c r="U184" i="45"/>
  <c r="T184" i="45"/>
  <c r="W184" i="45" s="1"/>
  <c r="W188" i="45"/>
  <c r="W210" i="45"/>
  <c r="N233" i="45"/>
  <c r="N246" i="45"/>
  <c r="W246" i="45" s="1"/>
  <c r="T257" i="45"/>
  <c r="U256" i="45"/>
  <c r="N260" i="45"/>
  <c r="W260" i="45" s="1"/>
  <c r="N265" i="45"/>
  <c r="W265" i="45" s="1"/>
  <c r="N282" i="45"/>
  <c r="W282" i="45"/>
  <c r="N287" i="45"/>
  <c r="W287" i="45" s="1"/>
  <c r="W293" i="45" s="1"/>
  <c r="N292" i="45"/>
  <c r="W292" i="45"/>
  <c r="W296" i="45"/>
  <c r="N296" i="45"/>
  <c r="N304" i="45"/>
  <c r="N311" i="45" s="1"/>
  <c r="L329" i="45"/>
  <c r="N332" i="45"/>
  <c r="W332" i="45"/>
  <c r="V356" i="45"/>
  <c r="U361" i="45"/>
  <c r="T361" i="45"/>
  <c r="N364" i="45"/>
  <c r="W364" i="45" s="1"/>
  <c r="N376" i="45"/>
  <c r="N413" i="45"/>
  <c r="L419" i="45"/>
  <c r="W413" i="45"/>
  <c r="U434" i="45"/>
  <c r="T434" i="45"/>
  <c r="N189" i="45"/>
  <c r="W189" i="45"/>
  <c r="N264" i="45"/>
  <c r="W264" i="45" s="1"/>
  <c r="L365" i="45"/>
  <c r="N425" i="45"/>
  <c r="W425" i="45" s="1"/>
  <c r="U54" i="45"/>
  <c r="U59" i="45" s="1"/>
  <c r="T54" i="45"/>
  <c r="W54" i="45" s="1"/>
  <c r="V113" i="45"/>
  <c r="T110" i="45"/>
  <c r="U110" i="45"/>
  <c r="W110" i="45" s="1"/>
  <c r="V149" i="45"/>
  <c r="U152" i="45"/>
  <c r="T152" i="45"/>
  <c r="W152" i="45" s="1"/>
  <c r="N245" i="45"/>
  <c r="W245" i="45" s="1"/>
  <c r="W270" i="45"/>
  <c r="N270" i="45"/>
  <c r="T305" i="45"/>
  <c r="W305" i="45" s="1"/>
  <c r="T310" i="45"/>
  <c r="U310" i="45"/>
  <c r="L338" i="45"/>
  <c r="N345" i="45"/>
  <c r="W345" i="45" s="1"/>
  <c r="N358" i="45"/>
  <c r="W360" i="45"/>
  <c r="U372" i="45"/>
  <c r="U374" i="45" s="1"/>
  <c r="T372" i="45"/>
  <c r="W457" i="45"/>
  <c r="W459" i="45"/>
  <c r="V86" i="45"/>
  <c r="U191" i="45"/>
  <c r="T191" i="45"/>
  <c r="W191" i="45" s="1"/>
  <c r="V221" i="45"/>
  <c r="N243" i="45"/>
  <c r="W243" i="45"/>
  <c r="T336" i="45"/>
  <c r="U336" i="45"/>
  <c r="N118" i="45"/>
  <c r="W118" i="45" s="1"/>
  <c r="U178" i="45"/>
  <c r="T178" i="45"/>
  <c r="T183" i="45"/>
  <c r="T212" i="45"/>
  <c r="U215" i="45"/>
  <c r="T215" i="45"/>
  <c r="W215" i="45" s="1"/>
  <c r="T217" i="45"/>
  <c r="U217" i="45"/>
  <c r="N219" i="45"/>
  <c r="L230" i="45"/>
  <c r="N223" i="45"/>
  <c r="W241" i="45"/>
  <c r="N259" i="45"/>
  <c r="L266" i="45"/>
  <c r="U264" i="45"/>
  <c r="N291" i="45"/>
  <c r="W291" i="45" s="1"/>
  <c r="L302" i="45"/>
  <c r="N331" i="45"/>
  <c r="N338" i="45" s="1"/>
  <c r="V365" i="45"/>
  <c r="N360" i="45"/>
  <c r="W397" i="45"/>
  <c r="W403" i="45"/>
  <c r="N403" i="45"/>
  <c r="L410" i="45"/>
  <c r="N459" i="45"/>
  <c r="L158" i="45"/>
  <c r="T248" i="45"/>
  <c r="U331" i="45"/>
  <c r="T331" i="45"/>
  <c r="T338" i="45" s="1"/>
  <c r="W369" i="45"/>
  <c r="U16" i="45"/>
  <c r="T16" i="45"/>
  <c r="T23" i="45" s="1"/>
  <c r="T85" i="45"/>
  <c r="W85" i="45" s="1"/>
  <c r="W129" i="45"/>
  <c r="N147" i="45"/>
  <c r="W147" i="45"/>
  <c r="U163" i="45"/>
  <c r="U167" i="45" s="1"/>
  <c r="T163" i="45"/>
  <c r="T167" i="45" s="1"/>
  <c r="L194" i="45"/>
  <c r="W187" i="45"/>
  <c r="N187" i="45"/>
  <c r="N194" i="45" s="1"/>
  <c r="W211" i="45"/>
  <c r="U219" i="45"/>
  <c r="U221" i="45" s="1"/>
  <c r="T238" i="45"/>
  <c r="N262" i="45"/>
  <c r="W262" i="45"/>
  <c r="U270" i="45"/>
  <c r="N289" i="45"/>
  <c r="W289" i="45" s="1"/>
  <c r="W295" i="45"/>
  <c r="N295" i="45"/>
  <c r="N302" i="45" s="1"/>
  <c r="U308" i="45"/>
  <c r="T308" i="45"/>
  <c r="W308" i="45" s="1"/>
  <c r="L311" i="45"/>
  <c r="N314" i="45"/>
  <c r="W314" i="45" s="1"/>
  <c r="T347" i="45"/>
  <c r="W340" i="45"/>
  <c r="W358" i="45"/>
  <c r="N363" i="45"/>
  <c r="W363" i="45" s="1"/>
  <c r="N367" i="45"/>
  <c r="W367" i="45" s="1"/>
  <c r="N421" i="45"/>
  <c r="N428" i="45" s="1"/>
  <c r="L428" i="45"/>
  <c r="U442" i="45"/>
  <c r="T442" i="45"/>
  <c r="N445" i="45"/>
  <c r="W445" i="45" s="1"/>
  <c r="T453" i="45"/>
  <c r="U453" i="45"/>
  <c r="W453" i="45" s="1"/>
  <c r="N457" i="45"/>
  <c r="V176" i="45"/>
  <c r="N178" i="45"/>
  <c r="L185" i="45"/>
  <c r="U187" i="45"/>
  <c r="T187" i="45"/>
  <c r="T194" i="45" s="1"/>
  <c r="L293" i="45"/>
  <c r="V374" i="45"/>
  <c r="W377" i="45"/>
  <c r="N418" i="45"/>
  <c r="W418" i="45" s="1"/>
  <c r="N431" i="45"/>
  <c r="N227" i="45"/>
  <c r="W227" i="45"/>
  <c r="T251" i="45"/>
  <c r="U251" i="45"/>
  <c r="U257" i="45" s="1"/>
  <c r="N253" i="45"/>
  <c r="W253" i="45" s="1"/>
  <c r="V284" i="45"/>
  <c r="U323" i="45"/>
  <c r="T323" i="45"/>
  <c r="T329" i="45" s="1"/>
  <c r="U362" i="45"/>
  <c r="T362" i="45"/>
  <c r="W362" i="45" s="1"/>
  <c r="U418" i="45"/>
  <c r="T418" i="45"/>
  <c r="N454" i="45"/>
  <c r="W460" i="45"/>
  <c r="W121" i="45"/>
  <c r="W225" i="45"/>
  <c r="L239" i="45"/>
  <c r="N232" i="45"/>
  <c r="U242" i="45"/>
  <c r="U248" i="45" s="1"/>
  <c r="T242" i="45"/>
  <c r="N251" i="45"/>
  <c r="N261" i="45"/>
  <c r="W261" i="45" s="1"/>
  <c r="U271" i="45"/>
  <c r="T271" i="45"/>
  <c r="T275" i="45" s="1"/>
  <c r="U311" i="45"/>
  <c r="W309" i="45"/>
  <c r="N318" i="45"/>
  <c r="W318" i="45" s="1"/>
  <c r="T343" i="45"/>
  <c r="W343" i="45" s="1"/>
  <c r="W349" i="45"/>
  <c r="N370" i="45"/>
  <c r="W391" i="45"/>
  <c r="W400" i="45"/>
  <c r="T410" i="45"/>
  <c r="T441" i="45"/>
  <c r="T446" i="45" s="1"/>
  <c r="U441" i="45"/>
  <c r="U446" i="45" s="1"/>
  <c r="W462" i="45"/>
  <c r="S466" i="45"/>
  <c r="N121" i="45"/>
  <c r="U170" i="45"/>
  <c r="U176" i="45" s="1"/>
  <c r="T170" i="45"/>
  <c r="V185" i="45"/>
  <c r="N214" i="45"/>
  <c r="W214" i="45" s="1"/>
  <c r="W218" i="45"/>
  <c r="U230" i="45"/>
  <c r="N225" i="45"/>
  <c r="T229" i="45"/>
  <c r="T230" i="45" s="1"/>
  <c r="U246" i="45"/>
  <c r="T246" i="45"/>
  <c r="N271" i="45"/>
  <c r="U284" i="45"/>
  <c r="N309" i="45"/>
  <c r="N333" i="45"/>
  <c r="W333" i="45" s="1"/>
  <c r="U335" i="45"/>
  <c r="W335" i="45" s="1"/>
  <c r="T368" i="45"/>
  <c r="T374" i="45" s="1"/>
  <c r="U368" i="45"/>
  <c r="T370" i="45"/>
  <c r="W370" i="45" s="1"/>
  <c r="W382" i="45"/>
  <c r="N382" i="45"/>
  <c r="N400" i="45"/>
  <c r="N426" i="45"/>
  <c r="W426" i="45" s="1"/>
  <c r="L446" i="45"/>
  <c r="W439" i="45"/>
  <c r="N441" i="45"/>
  <c r="W441" i="45" s="1"/>
  <c r="N444" i="45"/>
  <c r="W444" i="45" s="1"/>
  <c r="U454" i="45"/>
  <c r="W454" i="45" s="1"/>
  <c r="N460" i="45"/>
  <c r="N462" i="45"/>
  <c r="U291" i="45"/>
  <c r="T291" i="45"/>
  <c r="N310" i="45"/>
  <c r="W310" i="45" s="1"/>
  <c r="U351" i="45"/>
  <c r="T351" i="45"/>
  <c r="W351" i="45" s="1"/>
  <c r="W414" i="45"/>
  <c r="U428" i="45"/>
  <c r="V428" i="45"/>
  <c r="V466" i="45" s="1"/>
  <c r="U431" i="45"/>
  <c r="U437" i="45" s="1"/>
  <c r="T431" i="45"/>
  <c r="N440" i="45"/>
  <c r="W440" i="45"/>
  <c r="N337" i="45"/>
  <c r="W337" i="45" s="1"/>
  <c r="N371" i="45"/>
  <c r="W371" i="45" s="1"/>
  <c r="L392" i="45"/>
  <c r="U397" i="45"/>
  <c r="T397" i="45"/>
  <c r="N404" i="45"/>
  <c r="W404" i="45" s="1"/>
  <c r="N406" i="45"/>
  <c r="W406" i="45" s="1"/>
  <c r="W412" i="45"/>
  <c r="N412" i="45"/>
  <c r="N183" i="45"/>
  <c r="W183" i="45" s="1"/>
  <c r="T203" i="45"/>
  <c r="L212" i="45"/>
  <c r="T232" i="45"/>
  <c r="V248" i="45"/>
  <c r="U245" i="45"/>
  <c r="T245" i="45"/>
  <c r="L257" i="45"/>
  <c r="W299" i="45"/>
  <c r="N306" i="45"/>
  <c r="W306" i="45" s="1"/>
  <c r="W325" i="45"/>
  <c r="U347" i="45"/>
  <c r="N344" i="45"/>
  <c r="N347" i="45" s="1"/>
  <c r="U358" i="45"/>
  <c r="T358" i="45"/>
  <c r="N378" i="45"/>
  <c r="T421" i="45"/>
  <c r="U459" i="45"/>
  <c r="U464" i="45" s="1"/>
  <c r="T459" i="45"/>
  <c r="T464" i="45" s="1"/>
  <c r="T284" i="45"/>
  <c r="U364" i="45"/>
  <c r="T364" i="45"/>
  <c r="U399" i="45"/>
  <c r="T399" i="45"/>
  <c r="W399" i="45" s="1"/>
  <c r="V410" i="45"/>
  <c r="L401" i="45"/>
  <c r="U253" i="45"/>
  <c r="T427" i="45"/>
  <c r="N55" i="44"/>
  <c r="W55" i="44" s="1"/>
  <c r="L194" i="44"/>
  <c r="N190" i="44"/>
  <c r="W190" i="44" s="1"/>
  <c r="W29" i="44"/>
  <c r="N58" i="44"/>
  <c r="W58" i="44"/>
  <c r="N93" i="44"/>
  <c r="W93" i="44" s="1"/>
  <c r="W120" i="44"/>
  <c r="N120" i="44"/>
  <c r="N229" i="44"/>
  <c r="L275" i="44"/>
  <c r="N269" i="44"/>
  <c r="W269" i="44" s="1"/>
  <c r="U356" i="44"/>
  <c r="U68" i="44"/>
  <c r="W118" i="44"/>
  <c r="N118" i="44"/>
  <c r="W152" i="44"/>
  <c r="L158" i="44"/>
  <c r="N152" i="44"/>
  <c r="L68" i="44"/>
  <c r="N61" i="44"/>
  <c r="L122" i="44"/>
  <c r="N67" i="44"/>
  <c r="W67" i="44" s="1"/>
  <c r="N39" i="44"/>
  <c r="L41" i="44"/>
  <c r="N43" i="44"/>
  <c r="W43" i="44" s="1"/>
  <c r="W50" i="44" s="1"/>
  <c r="L50" i="44"/>
  <c r="N164" i="44"/>
  <c r="W164" i="44" s="1"/>
  <c r="N83" i="44"/>
  <c r="W83" i="44" s="1"/>
  <c r="N431" i="44"/>
  <c r="N41" i="44"/>
  <c r="N117" i="44"/>
  <c r="W117" i="44" s="1"/>
  <c r="W137" i="44"/>
  <c r="N199" i="44"/>
  <c r="N203" i="44" s="1"/>
  <c r="W256" i="44"/>
  <c r="N305" i="44"/>
  <c r="L311" i="44"/>
  <c r="L446" i="44"/>
  <c r="N439" i="44"/>
  <c r="N446" i="44" s="1"/>
  <c r="N137" i="44"/>
  <c r="N234" i="44"/>
  <c r="W234" i="44"/>
  <c r="N256" i="44"/>
  <c r="L410" i="44"/>
  <c r="N404" i="44"/>
  <c r="U439" i="44"/>
  <c r="T439" i="44"/>
  <c r="N115" i="44"/>
  <c r="W115" i="44" s="1"/>
  <c r="U180" i="44"/>
  <c r="T180" i="44"/>
  <c r="W180" i="44" s="1"/>
  <c r="U224" i="44"/>
  <c r="T224" i="44"/>
  <c r="U234" i="44"/>
  <c r="T234" i="44"/>
  <c r="T239" i="44" s="1"/>
  <c r="O466" i="44"/>
  <c r="N27" i="44"/>
  <c r="W27" i="44"/>
  <c r="W20" i="44"/>
  <c r="U22" i="44"/>
  <c r="T22" i="44"/>
  <c r="W22" i="44" s="1"/>
  <c r="U38" i="44"/>
  <c r="T38" i="44"/>
  <c r="W38" i="44" s="1"/>
  <c r="N45" i="44"/>
  <c r="W45" i="44" s="1"/>
  <c r="W106" i="44"/>
  <c r="U111" i="44"/>
  <c r="T111" i="44"/>
  <c r="N134" i="44"/>
  <c r="W134" i="44" s="1"/>
  <c r="U146" i="44"/>
  <c r="T146" i="44"/>
  <c r="W171" i="44"/>
  <c r="N173" i="44"/>
  <c r="W173" i="44" s="1"/>
  <c r="W209" i="44"/>
  <c r="N209" i="44"/>
  <c r="U233" i="44"/>
  <c r="T233" i="44"/>
  <c r="N241" i="44"/>
  <c r="N248" i="44" s="1"/>
  <c r="N289" i="44"/>
  <c r="W289" i="44" s="1"/>
  <c r="L419" i="44"/>
  <c r="W412" i="44"/>
  <c r="W414" i="44"/>
  <c r="N414" i="44"/>
  <c r="W18" i="44"/>
  <c r="N20" i="44"/>
  <c r="W28" i="44"/>
  <c r="N30" i="44"/>
  <c r="W30" i="44"/>
  <c r="W36" i="44"/>
  <c r="T55" i="44"/>
  <c r="T59" i="44" s="1"/>
  <c r="U55" i="44"/>
  <c r="V77" i="44"/>
  <c r="N73" i="44"/>
  <c r="W73" i="44" s="1"/>
  <c r="N107" i="44"/>
  <c r="W107" i="44" s="1"/>
  <c r="V122" i="44"/>
  <c r="U134" i="44"/>
  <c r="T134" i="44"/>
  <c r="W146" i="44"/>
  <c r="L176" i="44"/>
  <c r="W169" i="44"/>
  <c r="N171" i="44"/>
  <c r="U173" i="44"/>
  <c r="T173" i="44"/>
  <c r="W187" i="44"/>
  <c r="N187" i="44"/>
  <c r="N198" i="44"/>
  <c r="U223" i="44"/>
  <c r="T223" i="44"/>
  <c r="T230" i="44" s="1"/>
  <c r="L239" i="44"/>
  <c r="N262" i="44"/>
  <c r="W262" i="44"/>
  <c r="N279" i="44"/>
  <c r="W279" i="44"/>
  <c r="N287" i="44"/>
  <c r="W287" i="44" s="1"/>
  <c r="U289" i="44"/>
  <c r="T289" i="44"/>
  <c r="N333" i="44"/>
  <c r="W333" i="44"/>
  <c r="U365" i="44"/>
  <c r="N362" i="44"/>
  <c r="W362" i="44"/>
  <c r="W364" i="44"/>
  <c r="N372" i="44"/>
  <c r="W372" i="44"/>
  <c r="U20" i="44"/>
  <c r="N28" i="44"/>
  <c r="W53" i="44"/>
  <c r="L59" i="44"/>
  <c r="W71" i="44"/>
  <c r="T73" i="44"/>
  <c r="N79" i="44"/>
  <c r="L86" i="44"/>
  <c r="N81" i="44"/>
  <c r="W81" i="44" s="1"/>
  <c r="W102" i="44"/>
  <c r="W111" i="44"/>
  <c r="N146" i="44"/>
  <c r="V158" i="44"/>
  <c r="N169" i="44"/>
  <c r="T171" i="44"/>
  <c r="W181" i="44"/>
  <c r="T215" i="44"/>
  <c r="W215" i="44" s="1"/>
  <c r="N233" i="44"/>
  <c r="N239" i="44" s="1"/>
  <c r="L257" i="44"/>
  <c r="U262" i="44"/>
  <c r="V311" i="44"/>
  <c r="N315" i="44"/>
  <c r="W315" i="44" s="1"/>
  <c r="N364" i="44"/>
  <c r="N412" i="44"/>
  <c r="L149" i="44"/>
  <c r="N142" i="44"/>
  <c r="W142" i="44"/>
  <c r="W48" i="44"/>
  <c r="N85" i="44"/>
  <c r="W85" i="44"/>
  <c r="U142" i="44"/>
  <c r="T142" i="44"/>
  <c r="U39" i="44"/>
  <c r="T39" i="44"/>
  <c r="W39" i="44" s="1"/>
  <c r="N154" i="44"/>
  <c r="N158" i="44" s="1"/>
  <c r="W316" i="44"/>
  <c r="N316" i="44"/>
  <c r="N360" i="44"/>
  <c r="W360" i="44" s="1"/>
  <c r="T48" i="44"/>
  <c r="N92" i="44"/>
  <c r="N95" i="44" s="1"/>
  <c r="W108" i="44"/>
  <c r="N129" i="44"/>
  <c r="W129" i="44"/>
  <c r="T139" i="44"/>
  <c r="W139" i="44" s="1"/>
  <c r="U154" i="44"/>
  <c r="T154" i="44"/>
  <c r="T158" i="44" s="1"/>
  <c r="N274" i="44"/>
  <c r="W274" i="44" s="1"/>
  <c r="W247" i="44"/>
  <c r="U269" i="44"/>
  <c r="T269" i="44"/>
  <c r="U300" i="44"/>
  <c r="T326" i="44"/>
  <c r="W326" i="44" s="1"/>
  <c r="W34" i="44"/>
  <c r="V95" i="44"/>
  <c r="W155" i="44"/>
  <c r="N155" i="44"/>
  <c r="T210" i="44"/>
  <c r="L23" i="44"/>
  <c r="N25" i="44"/>
  <c r="N35" i="44"/>
  <c r="W35" i="44"/>
  <c r="N47" i="44"/>
  <c r="W47" i="44"/>
  <c r="U49" i="44"/>
  <c r="T49" i="44"/>
  <c r="W49" i="44" s="1"/>
  <c r="U63" i="44"/>
  <c r="W88" i="44"/>
  <c r="T93" i="44"/>
  <c r="U93" i="44"/>
  <c r="W99" i="44"/>
  <c r="N99" i="44"/>
  <c r="T113" i="44"/>
  <c r="N110" i="44"/>
  <c r="N113" i="44" s="1"/>
  <c r="L140" i="44"/>
  <c r="N133" i="44"/>
  <c r="N140" i="44" s="1"/>
  <c r="N208" i="44"/>
  <c r="W208" i="44" s="1"/>
  <c r="W225" i="44"/>
  <c r="N225" i="44"/>
  <c r="N227" i="44"/>
  <c r="W227" i="44" s="1"/>
  <c r="U243" i="44"/>
  <c r="T243" i="44"/>
  <c r="T248" i="44" s="1"/>
  <c r="U272" i="44"/>
  <c r="T272" i="44"/>
  <c r="L293" i="44"/>
  <c r="U298" i="44"/>
  <c r="U302" i="44" s="1"/>
  <c r="U367" i="44"/>
  <c r="T367" i="44"/>
  <c r="W379" i="44"/>
  <c r="N379" i="44"/>
  <c r="T390" i="44"/>
  <c r="U390" i="44"/>
  <c r="N416" i="44"/>
  <c r="W416" i="44"/>
  <c r="W418" i="44"/>
  <c r="U455" i="44"/>
  <c r="W450" i="44"/>
  <c r="U115" i="44"/>
  <c r="U122" i="44" s="1"/>
  <c r="T115" i="44"/>
  <c r="T122" i="44" s="1"/>
  <c r="W425" i="44"/>
  <c r="N433" i="44"/>
  <c r="W433" i="44" s="1"/>
  <c r="U126" i="44"/>
  <c r="T126" i="44"/>
  <c r="N156" i="44"/>
  <c r="W156" i="44" s="1"/>
  <c r="N254" i="44"/>
  <c r="N257" i="44" s="1"/>
  <c r="T260" i="44"/>
  <c r="U260" i="44"/>
  <c r="N309" i="44"/>
  <c r="W309" i="44" s="1"/>
  <c r="W328" i="44"/>
  <c r="W97" i="44"/>
  <c r="L131" i="44"/>
  <c r="U313" i="44"/>
  <c r="T313" i="44"/>
  <c r="T320" i="44" s="1"/>
  <c r="L329" i="44"/>
  <c r="N322" i="44"/>
  <c r="N329" i="44" s="1"/>
  <c r="N328" i="44"/>
  <c r="U431" i="44"/>
  <c r="T431" i="44"/>
  <c r="W431" i="44" s="1"/>
  <c r="W452" i="44"/>
  <c r="N452" i="44"/>
  <c r="N65" i="44"/>
  <c r="W65" i="44"/>
  <c r="N98" i="44"/>
  <c r="N104" i="44" s="1"/>
  <c r="W126" i="44"/>
  <c r="U229" i="44"/>
  <c r="T229" i="44"/>
  <c r="W229" i="44" s="1"/>
  <c r="W295" i="44"/>
  <c r="U329" i="44"/>
  <c r="L428" i="44"/>
  <c r="W423" i="44"/>
  <c r="N463" i="44"/>
  <c r="W463" i="44" s="1"/>
  <c r="N63" i="44"/>
  <c r="W63" i="44" s="1"/>
  <c r="T67" i="44"/>
  <c r="L113" i="44"/>
  <c r="N108" i="44"/>
  <c r="N214" i="44"/>
  <c r="W214" i="44" s="1"/>
  <c r="L221" i="44"/>
  <c r="N296" i="44"/>
  <c r="W296" i="44"/>
  <c r="N355" i="44"/>
  <c r="W355" i="44" s="1"/>
  <c r="U383" i="44"/>
  <c r="L392" i="44"/>
  <c r="U110" i="44"/>
  <c r="T110" i="44"/>
  <c r="U127" i="44"/>
  <c r="T127" i="44"/>
  <c r="U145" i="44"/>
  <c r="T145" i="44"/>
  <c r="V167" i="44"/>
  <c r="N178" i="44"/>
  <c r="N185" i="44" s="1"/>
  <c r="U192" i="44"/>
  <c r="U194" i="44" s="1"/>
  <c r="T192" i="44"/>
  <c r="U227" i="44"/>
  <c r="T227" i="44"/>
  <c r="N298" i="44"/>
  <c r="W298" i="44" s="1"/>
  <c r="W387" i="44"/>
  <c r="N390" i="44"/>
  <c r="W390" i="44" s="1"/>
  <c r="L455" i="44"/>
  <c r="U32" i="44"/>
  <c r="L32" i="44"/>
  <c r="U58" i="44"/>
  <c r="T61" i="44"/>
  <c r="U113" i="44"/>
  <c r="U133" i="44"/>
  <c r="T133" i="44"/>
  <c r="N136" i="44"/>
  <c r="W136" i="44" s="1"/>
  <c r="L167" i="44"/>
  <c r="N161" i="44"/>
  <c r="W161" i="44" s="1"/>
  <c r="N175" i="44"/>
  <c r="W175" i="44" s="1"/>
  <c r="W246" i="44"/>
  <c r="N246" i="44"/>
  <c r="U293" i="44"/>
  <c r="N291" i="44"/>
  <c r="W291" i="44" s="1"/>
  <c r="W317" i="44"/>
  <c r="N323" i="44"/>
  <c r="W323" i="44"/>
  <c r="T385" i="44"/>
  <c r="W385" i="44" s="1"/>
  <c r="U388" i="44"/>
  <c r="T388" i="44"/>
  <c r="W388" i="44" s="1"/>
  <c r="W399" i="44"/>
  <c r="N399" i="44"/>
  <c r="N418" i="44"/>
  <c r="U424" i="44"/>
  <c r="T424" i="44"/>
  <c r="W445" i="44"/>
  <c r="N448" i="44"/>
  <c r="N450" i="44"/>
  <c r="T17" i="44"/>
  <c r="T23" i="44" s="1"/>
  <c r="U17" i="44"/>
  <c r="N166" i="44"/>
  <c r="W166" i="44" s="1"/>
  <c r="N307" i="44"/>
  <c r="W307" i="44"/>
  <c r="N17" i="44"/>
  <c r="W17" i="44" s="1"/>
  <c r="L77" i="44"/>
  <c r="N70" i="44"/>
  <c r="N77" i="44" s="1"/>
  <c r="N180" i="44"/>
  <c r="N48" i="44"/>
  <c r="N300" i="44"/>
  <c r="W300" i="44" s="1"/>
  <c r="N458" i="44"/>
  <c r="W458" i="44" s="1"/>
  <c r="N124" i="44"/>
  <c r="N131" i="44" s="1"/>
  <c r="U178" i="44"/>
  <c r="T178" i="44"/>
  <c r="N326" i="44"/>
  <c r="N76" i="44"/>
  <c r="W76" i="44" s="1"/>
  <c r="W90" i="44"/>
  <c r="U98" i="44"/>
  <c r="T98" i="44"/>
  <c r="T124" i="44"/>
  <c r="T164" i="44"/>
  <c r="L185" i="44"/>
  <c r="W210" i="44"/>
  <c r="W245" i="44"/>
  <c r="U37" i="44"/>
  <c r="U41" i="44" s="1"/>
  <c r="T37" i="44"/>
  <c r="T41" i="44" s="1"/>
  <c r="N80" i="44"/>
  <c r="W80" i="44" s="1"/>
  <c r="W188" i="44"/>
  <c r="L248" i="44"/>
  <c r="T461" i="44"/>
  <c r="U461" i="44"/>
  <c r="U23" i="44"/>
  <c r="V32" i="44"/>
  <c r="U45" i="44"/>
  <c r="U50" i="44" s="1"/>
  <c r="T45" i="44"/>
  <c r="T50" i="44" s="1"/>
  <c r="N64" i="44"/>
  <c r="W64" i="44" s="1"/>
  <c r="N75" i="44"/>
  <c r="W75" i="44" s="1"/>
  <c r="U89" i="44"/>
  <c r="T89" i="44"/>
  <c r="W89" i="44" s="1"/>
  <c r="W130" i="44"/>
  <c r="U161" i="44"/>
  <c r="U167" i="44" s="1"/>
  <c r="T161" i="44"/>
  <c r="T167" i="44" s="1"/>
  <c r="U175" i="44"/>
  <c r="T175" i="44"/>
  <c r="N217" i="44"/>
  <c r="W217" i="44" s="1"/>
  <c r="V257" i="44"/>
  <c r="U259" i="44"/>
  <c r="U266" i="44" s="1"/>
  <c r="T259" i="44"/>
  <c r="N264" i="44"/>
  <c r="W264" i="44" s="1"/>
  <c r="N361" i="44"/>
  <c r="W361" i="44" s="1"/>
  <c r="N374" i="44"/>
  <c r="N382" i="44"/>
  <c r="W382" i="44" s="1"/>
  <c r="T401" i="44"/>
  <c r="T448" i="44"/>
  <c r="T455" i="44" s="1"/>
  <c r="U216" i="44"/>
  <c r="T216" i="44"/>
  <c r="L230" i="44"/>
  <c r="U246" i="44"/>
  <c r="T246" i="44"/>
  <c r="W260" i="44"/>
  <c r="V284" i="44"/>
  <c r="L320" i="44"/>
  <c r="U315" i="44"/>
  <c r="T315" i="44"/>
  <c r="V365" i="44"/>
  <c r="N394" i="44"/>
  <c r="W394" i="44" s="1"/>
  <c r="L401" i="44"/>
  <c r="U404" i="44"/>
  <c r="T404" i="44"/>
  <c r="W404" i="44" s="1"/>
  <c r="N409" i="44"/>
  <c r="N410" i="44" s="1"/>
  <c r="W409" i="44"/>
  <c r="W426" i="44"/>
  <c r="U57" i="44"/>
  <c r="T57" i="44"/>
  <c r="W57" i="44" s="1"/>
  <c r="U70" i="44"/>
  <c r="U77" i="44" s="1"/>
  <c r="T70" i="44"/>
  <c r="U107" i="44"/>
  <c r="T107" i="44"/>
  <c r="W127" i="44"/>
  <c r="V176" i="44"/>
  <c r="U182" i="44"/>
  <c r="T182" i="44"/>
  <c r="W182" i="44" s="1"/>
  <c r="V194" i="44"/>
  <c r="N192" i="44"/>
  <c r="W192" i="44" s="1"/>
  <c r="N223" i="44"/>
  <c r="N230" i="44" s="1"/>
  <c r="N260" i="44"/>
  <c r="N270" i="44"/>
  <c r="W270" i="44"/>
  <c r="N282" i="44"/>
  <c r="W282" i="44"/>
  <c r="N313" i="44"/>
  <c r="N320" i="44" s="1"/>
  <c r="T355" i="44"/>
  <c r="U355" i="44"/>
  <c r="N396" i="44"/>
  <c r="W396" i="44" s="1"/>
  <c r="N127" i="44"/>
  <c r="U129" i="44"/>
  <c r="T129" i="44"/>
  <c r="U136" i="44"/>
  <c r="T136" i="44"/>
  <c r="L203" i="44"/>
  <c r="W202" i="44"/>
  <c r="U248" i="44"/>
  <c r="U270" i="44"/>
  <c r="T270" i="44"/>
  <c r="T282" i="44"/>
  <c r="T338" i="44"/>
  <c r="N351" i="44"/>
  <c r="N356" i="44" s="1"/>
  <c r="W351" i="44"/>
  <c r="T353" i="44"/>
  <c r="W353" i="44" s="1"/>
  <c r="U386" i="44"/>
  <c r="U392" i="44" s="1"/>
  <c r="T386" i="44"/>
  <c r="N407" i="44"/>
  <c r="W407" i="44" s="1"/>
  <c r="N434" i="44"/>
  <c r="U29" i="44"/>
  <c r="T29" i="44"/>
  <c r="W31" i="44"/>
  <c r="N148" i="44"/>
  <c r="W148" i="44" s="1"/>
  <c r="W193" i="44"/>
  <c r="T211" i="44"/>
  <c r="U211" i="44"/>
  <c r="U221" i="44"/>
  <c r="V248" i="44"/>
  <c r="N244" i="44"/>
  <c r="W244" i="44" s="1"/>
  <c r="U278" i="44"/>
  <c r="T278" i="44"/>
  <c r="T284" i="44" s="1"/>
  <c r="W280" i="44"/>
  <c r="N318" i="44"/>
  <c r="W318" i="44" s="1"/>
  <c r="W335" i="44"/>
  <c r="U337" i="44"/>
  <c r="U338" i="44" s="1"/>
  <c r="T337" i="44"/>
  <c r="T342" i="44"/>
  <c r="W342" i="44" s="1"/>
  <c r="W344" i="44"/>
  <c r="U346" i="44"/>
  <c r="T346" i="44"/>
  <c r="W349" i="44"/>
  <c r="T351" i="44"/>
  <c r="N376" i="44"/>
  <c r="N383" i="44" s="1"/>
  <c r="L383" i="44"/>
  <c r="N386" i="44"/>
  <c r="N392" i="44" s="1"/>
  <c r="V401" i="44"/>
  <c r="U407" i="44"/>
  <c r="T407" i="44"/>
  <c r="N413" i="44"/>
  <c r="W413" i="44" s="1"/>
  <c r="N428" i="44"/>
  <c r="W424" i="44"/>
  <c r="U434" i="44"/>
  <c r="T434" i="44"/>
  <c r="W434" i="44" s="1"/>
  <c r="T444" i="44"/>
  <c r="U444" i="44"/>
  <c r="Q466" i="44"/>
  <c r="T25" i="44"/>
  <c r="U66" i="44"/>
  <c r="W66" i="44" s="1"/>
  <c r="T66" i="44"/>
  <c r="T80" i="44"/>
  <c r="T86" i="44" s="1"/>
  <c r="U101" i="44"/>
  <c r="U104" i="44" s="1"/>
  <c r="T101" i="44"/>
  <c r="T104" i="44" s="1"/>
  <c r="U125" i="44"/>
  <c r="W125" i="44" s="1"/>
  <c r="W143" i="44"/>
  <c r="U157" i="44"/>
  <c r="W157" i="44" s="1"/>
  <c r="T157" i="44"/>
  <c r="T165" i="44"/>
  <c r="W165" i="44" s="1"/>
  <c r="U170" i="44"/>
  <c r="U176" i="44" s="1"/>
  <c r="T170" i="44"/>
  <c r="T176" i="44" s="1"/>
  <c r="W183" i="44"/>
  <c r="U189" i="44"/>
  <c r="T189" i="44"/>
  <c r="W189" i="44" s="1"/>
  <c r="N205" i="44"/>
  <c r="L212" i="44"/>
  <c r="W205" i="44"/>
  <c r="N211" i="44"/>
  <c r="W211" i="44" s="1"/>
  <c r="V221" i="44"/>
  <c r="W223" i="44"/>
  <c r="W242" i="44"/>
  <c r="N263" i="44"/>
  <c r="W263" i="44" s="1"/>
  <c r="W271" i="44"/>
  <c r="W278" i="44"/>
  <c r="W284" i="44" s="1"/>
  <c r="T311" i="44"/>
  <c r="U318" i="44"/>
  <c r="T318" i="44"/>
  <c r="N346" i="44"/>
  <c r="N347" i="44" s="1"/>
  <c r="W346" i="44"/>
  <c r="W395" i="44"/>
  <c r="U405" i="44"/>
  <c r="T405" i="44"/>
  <c r="U422" i="44"/>
  <c r="U427" i="44"/>
  <c r="T427" i="44"/>
  <c r="N464" i="44"/>
  <c r="U462" i="44"/>
  <c r="T462" i="44"/>
  <c r="W462" i="44" s="1"/>
  <c r="N16" i="44"/>
  <c r="N31" i="44"/>
  <c r="N52" i="44"/>
  <c r="U54" i="44"/>
  <c r="U59" i="44" s="1"/>
  <c r="T54" i="44"/>
  <c r="U92" i="44"/>
  <c r="U95" i="44" s="1"/>
  <c r="T92" i="44"/>
  <c r="W92" i="44" s="1"/>
  <c r="N143" i="44"/>
  <c r="W145" i="44"/>
  <c r="W174" i="44"/>
  <c r="N193" i="44"/>
  <c r="U198" i="44"/>
  <c r="U203" i="44" s="1"/>
  <c r="T198" i="44"/>
  <c r="N200" i="44"/>
  <c r="W200" i="44" s="1"/>
  <c r="U205" i="44"/>
  <c r="U212" i="44" s="1"/>
  <c r="T207" i="44"/>
  <c r="T212" i="44" s="1"/>
  <c r="W219" i="44"/>
  <c r="U250" i="44"/>
  <c r="U257" i="44" s="1"/>
  <c r="T250" i="44"/>
  <c r="T257" i="44" s="1"/>
  <c r="W252" i="44"/>
  <c r="U261" i="44"/>
  <c r="T261" i="44"/>
  <c r="W261" i="44" s="1"/>
  <c r="N278" i="44"/>
  <c r="U311" i="44"/>
  <c r="L338" i="44"/>
  <c r="N331" i="44"/>
  <c r="W331" i="44"/>
  <c r="W373" i="44"/>
  <c r="N397" i="44"/>
  <c r="W397" i="44"/>
  <c r="W427" i="44"/>
  <c r="W216" i="44"/>
  <c r="U265" i="44"/>
  <c r="T265" i="44"/>
  <c r="W268" i="44"/>
  <c r="W363" i="44"/>
  <c r="N363" i="44"/>
  <c r="U370" i="44"/>
  <c r="T370" i="44"/>
  <c r="W370" i="44" s="1"/>
  <c r="T409" i="44"/>
  <c r="U409" i="44"/>
  <c r="L437" i="44"/>
  <c r="W436" i="44"/>
  <c r="V455" i="44"/>
  <c r="T460" i="44"/>
  <c r="W460" i="44" s="1"/>
  <c r="U460" i="44"/>
  <c r="U464" i="44" s="1"/>
  <c r="N216" i="44"/>
  <c r="W228" i="44"/>
  <c r="U236" i="44"/>
  <c r="U239" i="44" s="1"/>
  <c r="T236" i="44"/>
  <c r="W236" i="44" s="1"/>
  <c r="W265" i="44"/>
  <c r="N272" i="44"/>
  <c r="W272" i="44" s="1"/>
  <c r="T293" i="44"/>
  <c r="N327" i="44"/>
  <c r="W327" i="44"/>
  <c r="U341" i="44"/>
  <c r="U347" i="44" s="1"/>
  <c r="T341" i="44"/>
  <c r="W341" i="44" s="1"/>
  <c r="W347" i="44" s="1"/>
  <c r="L374" i="44"/>
  <c r="W368" i="44"/>
  <c r="W377" i="44"/>
  <c r="U381" i="44"/>
  <c r="T381" i="44"/>
  <c r="W381" i="44" s="1"/>
  <c r="N398" i="44"/>
  <c r="W398" i="44" s="1"/>
  <c r="N436" i="44"/>
  <c r="W449" i="44"/>
  <c r="N460" i="44"/>
  <c r="U201" i="44"/>
  <c r="T201" i="44"/>
  <c r="W253" i="44"/>
  <c r="U299" i="44"/>
  <c r="T299" i="44"/>
  <c r="W299" i="44" s="1"/>
  <c r="W304" i="44"/>
  <c r="U306" i="44"/>
  <c r="T306" i="44"/>
  <c r="W325" i="44"/>
  <c r="U334" i="44"/>
  <c r="T334" i="44"/>
  <c r="W350" i="44"/>
  <c r="U437" i="44"/>
  <c r="U451" i="44"/>
  <c r="T451" i="44"/>
  <c r="W451" i="44" s="1"/>
  <c r="S466" i="44"/>
  <c r="L95" i="44"/>
  <c r="W201" i="44"/>
  <c r="W206" i="44"/>
  <c r="V239" i="44"/>
  <c r="U284" i="44"/>
  <c r="W288" i="44"/>
  <c r="W297" i="44"/>
  <c r="W306" i="44"/>
  <c r="W332" i="44"/>
  <c r="N359" i="44"/>
  <c r="W359" i="44"/>
  <c r="U361" i="44"/>
  <c r="T361" i="44"/>
  <c r="T365" i="44" s="1"/>
  <c r="U396" i="44"/>
  <c r="U401" i="44" s="1"/>
  <c r="T396" i="44"/>
  <c r="V410" i="44"/>
  <c r="V466" i="44" s="1"/>
  <c r="U415" i="44"/>
  <c r="U419" i="44" s="1"/>
  <c r="T415" i="44"/>
  <c r="W415" i="44" s="1"/>
  <c r="W442" i="44"/>
  <c r="L284" i="44"/>
  <c r="U301" i="44"/>
  <c r="W301" i="44" s="1"/>
  <c r="U336" i="44"/>
  <c r="W336" i="44" s="1"/>
  <c r="V347" i="44"/>
  <c r="W358" i="44"/>
  <c r="W400" i="44"/>
  <c r="U403" i="44"/>
  <c r="W406" i="44"/>
  <c r="W421" i="44"/>
  <c r="W441" i="44"/>
  <c r="W457" i="44"/>
  <c r="T329" i="44"/>
  <c r="L365" i="44"/>
  <c r="L464" i="44"/>
  <c r="L466" i="44" s="1"/>
  <c r="W430" i="44"/>
  <c r="N417" i="44"/>
  <c r="W417" i="44" s="1"/>
  <c r="N430" i="44"/>
  <c r="T41" i="43"/>
  <c r="N136" i="43"/>
  <c r="W136" i="43"/>
  <c r="N56" i="43"/>
  <c r="W56" i="43" s="1"/>
  <c r="N157" i="43"/>
  <c r="W157" i="43" s="1"/>
  <c r="N315" i="43"/>
  <c r="W315" i="43" s="1"/>
  <c r="L104" i="43"/>
  <c r="N97" i="43"/>
  <c r="W97" i="43" s="1"/>
  <c r="N74" i="43"/>
  <c r="W74" i="43" s="1"/>
  <c r="N16" i="43"/>
  <c r="W16" i="43"/>
  <c r="N20" i="43"/>
  <c r="T30" i="43"/>
  <c r="W30" i="43" s="1"/>
  <c r="U30" i="43"/>
  <c r="U32" i="43" s="1"/>
  <c r="W38" i="43"/>
  <c r="N38" i="43"/>
  <c r="U66" i="43"/>
  <c r="T66" i="43"/>
  <c r="N84" i="43"/>
  <c r="N88" i="43"/>
  <c r="W88" i="43" s="1"/>
  <c r="W95" i="43" s="1"/>
  <c r="L95" i="43"/>
  <c r="N93" i="43"/>
  <c r="W93" i="43" s="1"/>
  <c r="L113" i="43"/>
  <c r="N106" i="43"/>
  <c r="U207" i="43"/>
  <c r="T207" i="43"/>
  <c r="T18" i="43"/>
  <c r="W18" i="43" s="1"/>
  <c r="U18" i="43"/>
  <c r="N50" i="43"/>
  <c r="V68" i="43"/>
  <c r="U76" i="43"/>
  <c r="U77" i="43" s="1"/>
  <c r="T76" i="43"/>
  <c r="T97" i="43"/>
  <c r="U97" i="43"/>
  <c r="T138" i="43"/>
  <c r="T140" i="43" s="1"/>
  <c r="U138" i="43"/>
  <c r="U140" i="43" s="1"/>
  <c r="N146" i="43"/>
  <c r="W146" i="43" s="1"/>
  <c r="U157" i="43"/>
  <c r="U158" i="43" s="1"/>
  <c r="T157" i="43"/>
  <c r="L167" i="43"/>
  <c r="N161" i="43"/>
  <c r="W161" i="43" s="1"/>
  <c r="W199" i="43"/>
  <c r="N199" i="43"/>
  <c r="T205" i="43"/>
  <c r="T212" i="43" s="1"/>
  <c r="U205" i="43"/>
  <c r="U212" i="43" s="1"/>
  <c r="N207" i="43"/>
  <c r="N212" i="43" s="1"/>
  <c r="N218" i="43"/>
  <c r="W218" i="43" s="1"/>
  <c r="N235" i="43"/>
  <c r="W235" i="43" s="1"/>
  <c r="N264" i="43"/>
  <c r="W264" i="43" s="1"/>
  <c r="L275" i="43"/>
  <c r="N268" i="43"/>
  <c r="U322" i="43"/>
  <c r="T322" i="43"/>
  <c r="N353" i="43"/>
  <c r="W353" i="43" s="1"/>
  <c r="U394" i="43"/>
  <c r="U401" i="43" s="1"/>
  <c r="T394" i="43"/>
  <c r="T401" i="43" s="1"/>
  <c r="V32" i="43"/>
  <c r="N30" i="43"/>
  <c r="W64" i="43"/>
  <c r="N66" i="43"/>
  <c r="W66" i="43" s="1"/>
  <c r="W82" i="43"/>
  <c r="N91" i="43"/>
  <c r="W91" i="43" s="1"/>
  <c r="W99" i="43"/>
  <c r="W102" i="43"/>
  <c r="N111" i="43"/>
  <c r="W111" i="43" s="1"/>
  <c r="T146" i="43"/>
  <c r="N155" i="43"/>
  <c r="N166" i="43"/>
  <c r="W166" i="43" s="1"/>
  <c r="U172" i="43"/>
  <c r="T172" i="43"/>
  <c r="W172" i="43" s="1"/>
  <c r="W193" i="43"/>
  <c r="L212" i="43"/>
  <c r="N260" i="43"/>
  <c r="W260" i="43"/>
  <c r="L401" i="43"/>
  <c r="N394" i="43"/>
  <c r="N397" i="43"/>
  <c r="W397" i="43" s="1"/>
  <c r="N415" i="43"/>
  <c r="N422" i="43"/>
  <c r="L428" i="43"/>
  <c r="N435" i="43"/>
  <c r="W435" i="43" s="1"/>
  <c r="V23" i="43"/>
  <c r="N35" i="43"/>
  <c r="W35" i="43" s="1"/>
  <c r="N57" i="43"/>
  <c r="W57" i="43" s="1"/>
  <c r="N63" i="43"/>
  <c r="N71" i="43"/>
  <c r="W71" i="43" s="1"/>
  <c r="W92" i="43"/>
  <c r="N101" i="43"/>
  <c r="W101" i="43" s="1"/>
  <c r="N108" i="43"/>
  <c r="W108" i="43" s="1"/>
  <c r="T131" i="43"/>
  <c r="L140" i="43"/>
  <c r="N133" i="43"/>
  <c r="N140" i="43" s="1"/>
  <c r="N135" i="43"/>
  <c r="W135" i="43" s="1"/>
  <c r="L230" i="43"/>
  <c r="W223" i="43"/>
  <c r="U225" i="43"/>
  <c r="T225" i="43"/>
  <c r="W225" i="43" s="1"/>
  <c r="W244" i="43"/>
  <c r="U311" i="43"/>
  <c r="U313" i="43"/>
  <c r="U320" i="43" s="1"/>
  <c r="T313" i="43"/>
  <c r="T320" i="43" s="1"/>
  <c r="N337" i="43"/>
  <c r="U356" i="43"/>
  <c r="N58" i="43"/>
  <c r="W58" i="43"/>
  <c r="N72" i="43"/>
  <c r="W72" i="43"/>
  <c r="W94" i="43"/>
  <c r="U120" i="43"/>
  <c r="T120" i="43"/>
  <c r="W120" i="43" s="1"/>
  <c r="T149" i="43"/>
  <c r="N172" i="43"/>
  <c r="N216" i="43"/>
  <c r="N269" i="43"/>
  <c r="W269" i="43" s="1"/>
  <c r="L23" i="43"/>
  <c r="N45" i="43"/>
  <c r="W45" i="43"/>
  <c r="W89" i="43"/>
  <c r="N89" i="43"/>
  <c r="N103" i="43"/>
  <c r="W103" i="43" s="1"/>
  <c r="N128" i="43"/>
  <c r="W128" i="43" s="1"/>
  <c r="W153" i="43"/>
  <c r="T155" i="43"/>
  <c r="W155" i="43" s="1"/>
  <c r="U164" i="43"/>
  <c r="T164" i="43"/>
  <c r="T170" i="43"/>
  <c r="U170" i="43"/>
  <c r="U176" i="43" s="1"/>
  <c r="U216" i="43"/>
  <c r="W216" i="43" s="1"/>
  <c r="T216" i="43"/>
  <c r="V257" i="43"/>
  <c r="N280" i="43"/>
  <c r="W280" i="43" s="1"/>
  <c r="U441" i="43"/>
  <c r="U446" i="43" s="1"/>
  <c r="T441" i="43"/>
  <c r="T446" i="43" s="1"/>
  <c r="N37" i="43"/>
  <c r="W37" i="43"/>
  <c r="L50" i="43"/>
  <c r="U56" i="43"/>
  <c r="U59" i="43" s="1"/>
  <c r="T56" i="43"/>
  <c r="T59" i="43" s="1"/>
  <c r="N94" i="43"/>
  <c r="N112" i="43"/>
  <c r="W112" i="43" s="1"/>
  <c r="U126" i="43"/>
  <c r="T126" i="43"/>
  <c r="V185" i="43"/>
  <c r="T214" i="43"/>
  <c r="T221" i="43" s="1"/>
  <c r="U214" i="43"/>
  <c r="U221" i="43" s="1"/>
  <c r="N246" i="43"/>
  <c r="L248" i="43"/>
  <c r="N288" i="43"/>
  <c r="W288" i="43" s="1"/>
  <c r="N371" i="43"/>
  <c r="W416" i="43"/>
  <c r="N21" i="43"/>
  <c r="W21" i="43" s="1"/>
  <c r="N100" i="43"/>
  <c r="W100" i="43" s="1"/>
  <c r="L131" i="43"/>
  <c r="N153" i="43"/>
  <c r="N162" i="43"/>
  <c r="W162" i="43" s="1"/>
  <c r="N170" i="43"/>
  <c r="N181" i="43"/>
  <c r="W181" i="43" s="1"/>
  <c r="W202" i="43"/>
  <c r="L221" i="43"/>
  <c r="U252" i="43"/>
  <c r="T252" i="43"/>
  <c r="N278" i="43"/>
  <c r="W278" i="43" s="1"/>
  <c r="L284" i="43"/>
  <c r="W358" i="43"/>
  <c r="L365" i="43"/>
  <c r="N369" i="43"/>
  <c r="W369" i="43" s="1"/>
  <c r="U413" i="43"/>
  <c r="T413" i="43"/>
  <c r="U23" i="43"/>
  <c r="T50" i="43"/>
  <c r="W54" i="43"/>
  <c r="N73" i="43"/>
  <c r="W73" i="43" s="1"/>
  <c r="N81" i="43"/>
  <c r="W81" i="43" s="1"/>
  <c r="N118" i="43"/>
  <c r="N122" i="43" s="1"/>
  <c r="W124" i="43"/>
  <c r="N126" i="43"/>
  <c r="W126" i="43" s="1"/>
  <c r="W129" i="43"/>
  <c r="N129" i="43"/>
  <c r="N143" i="43"/>
  <c r="W143" i="43" s="1"/>
  <c r="L158" i="43"/>
  <c r="N151" i="43"/>
  <c r="W151" i="43"/>
  <c r="W173" i="43"/>
  <c r="U179" i="43"/>
  <c r="T179" i="43"/>
  <c r="U181" i="43"/>
  <c r="T181" i="43"/>
  <c r="U203" i="43"/>
  <c r="T202" i="43"/>
  <c r="N214" i="43"/>
  <c r="U223" i="43"/>
  <c r="T223" i="43"/>
  <c r="N225" i="43"/>
  <c r="T250" i="43"/>
  <c r="T257" i="43" s="1"/>
  <c r="U250" i="43"/>
  <c r="U278" i="43"/>
  <c r="U284" i="43" s="1"/>
  <c r="T278" i="43"/>
  <c r="T284" i="43" s="1"/>
  <c r="W297" i="43"/>
  <c r="W313" i="43"/>
  <c r="L320" i="43"/>
  <c r="N313" i="43"/>
  <c r="U363" i="43"/>
  <c r="T363" i="43"/>
  <c r="W407" i="43"/>
  <c r="N409" i="43"/>
  <c r="W409" i="43"/>
  <c r="N17" i="43"/>
  <c r="W17" i="43"/>
  <c r="W29" i="43"/>
  <c r="W31" i="43"/>
  <c r="N40" i="43"/>
  <c r="N48" i="43"/>
  <c r="W48" i="43" s="1"/>
  <c r="L59" i="43"/>
  <c r="T116" i="43"/>
  <c r="T122" i="43" s="1"/>
  <c r="U116" i="43"/>
  <c r="U122" i="43" s="1"/>
  <c r="U160" i="43"/>
  <c r="U167" i="43" s="1"/>
  <c r="T160" i="43"/>
  <c r="V194" i="43"/>
  <c r="N192" i="43"/>
  <c r="N198" i="43"/>
  <c r="W198" i="43" s="1"/>
  <c r="L239" i="43"/>
  <c r="N281" i="43"/>
  <c r="W281" i="43" s="1"/>
  <c r="N297" i="43"/>
  <c r="N299" i="43"/>
  <c r="W299" i="43" s="1"/>
  <c r="U335" i="43"/>
  <c r="T335" i="43"/>
  <c r="U337" i="43"/>
  <c r="T337" i="43"/>
  <c r="W337" i="43" s="1"/>
  <c r="L32" i="43"/>
  <c r="N27" i="43"/>
  <c r="W27" i="43"/>
  <c r="V50" i="43"/>
  <c r="T48" i="43"/>
  <c r="U48" i="43"/>
  <c r="N86" i="43"/>
  <c r="W196" i="43"/>
  <c r="L203" i="43"/>
  <c r="N220" i="43"/>
  <c r="W220" i="43"/>
  <c r="N295" i="43"/>
  <c r="L302" i="43"/>
  <c r="W295" i="43"/>
  <c r="N25" i="43"/>
  <c r="N32" i="43" s="1"/>
  <c r="T27" i="43"/>
  <c r="U27" i="43"/>
  <c r="W36" i="43"/>
  <c r="T38" i="43"/>
  <c r="U38" i="43"/>
  <c r="N46" i="43"/>
  <c r="W46" i="43"/>
  <c r="N52" i="43"/>
  <c r="U61" i="43"/>
  <c r="U68" i="43" s="1"/>
  <c r="T61" i="43"/>
  <c r="T68" i="43" s="1"/>
  <c r="L68" i="43"/>
  <c r="N130" i="43"/>
  <c r="W130" i="43" s="1"/>
  <c r="N148" i="43"/>
  <c r="W148" i="43" s="1"/>
  <c r="N196" i="43"/>
  <c r="W262" i="43"/>
  <c r="N271" i="43"/>
  <c r="W271" i="43" s="1"/>
  <c r="W289" i="43"/>
  <c r="T302" i="43"/>
  <c r="N335" i="43"/>
  <c r="W335" i="43" s="1"/>
  <c r="W426" i="43"/>
  <c r="T77" i="43"/>
  <c r="U121" i="43"/>
  <c r="T121" i="43"/>
  <c r="N142" i="43"/>
  <c r="L149" i="43"/>
  <c r="W187" i="43"/>
  <c r="U201" i="43"/>
  <c r="T201" i="43"/>
  <c r="T203" i="43" s="1"/>
  <c r="N234" i="43"/>
  <c r="W234" i="43" s="1"/>
  <c r="V275" i="43"/>
  <c r="L311" i="43"/>
  <c r="T306" i="43"/>
  <c r="U306" i="43"/>
  <c r="U362" i="43"/>
  <c r="U365" i="43" s="1"/>
  <c r="T362" i="43"/>
  <c r="W388" i="43"/>
  <c r="U390" i="43"/>
  <c r="T390" i="43"/>
  <c r="W404" i="43"/>
  <c r="W458" i="43"/>
  <c r="N34" i="43"/>
  <c r="L41" i="43"/>
  <c r="W44" i="43"/>
  <c r="T100" i="43"/>
  <c r="U100" i="43"/>
  <c r="N119" i="43"/>
  <c r="W119" i="43" s="1"/>
  <c r="N163" i="43"/>
  <c r="V212" i="43"/>
  <c r="N229" i="43"/>
  <c r="W229" i="43" s="1"/>
  <c r="W241" i="43"/>
  <c r="U246" i="43"/>
  <c r="T246" i="43"/>
  <c r="W246" i="43" s="1"/>
  <c r="N304" i="43"/>
  <c r="W306" i="43"/>
  <c r="N324" i="43"/>
  <c r="W324" i="43" s="1"/>
  <c r="W332" i="43"/>
  <c r="W342" i="43"/>
  <c r="N344" i="43"/>
  <c r="W344" i="43" s="1"/>
  <c r="N388" i="43"/>
  <c r="N390" i="43"/>
  <c r="W390" i="43" s="1"/>
  <c r="U410" i="43"/>
  <c r="U415" i="43"/>
  <c r="T415" i="43"/>
  <c r="W415" i="43" s="1"/>
  <c r="N431" i="43"/>
  <c r="N437" i="43" s="1"/>
  <c r="W431" i="43"/>
  <c r="N458" i="43"/>
  <c r="N460" i="43"/>
  <c r="W460" i="43" s="1"/>
  <c r="U49" i="43"/>
  <c r="W49" i="43" s="1"/>
  <c r="W55" i="43"/>
  <c r="N70" i="43"/>
  <c r="N77" i="43" s="1"/>
  <c r="T119" i="43"/>
  <c r="W152" i="43"/>
  <c r="T163" i="43"/>
  <c r="W163" i="43" s="1"/>
  <c r="N184" i="43"/>
  <c r="W184" i="43" s="1"/>
  <c r="N187" i="43"/>
  <c r="T229" i="43"/>
  <c r="U264" i="43"/>
  <c r="T264" i="43"/>
  <c r="W274" i="43"/>
  <c r="V284" i="43"/>
  <c r="U299" i="43"/>
  <c r="U302" i="43" s="1"/>
  <c r="T299" i="43"/>
  <c r="T311" i="43"/>
  <c r="N306" i="43"/>
  <c r="W326" i="43"/>
  <c r="N326" i="43"/>
  <c r="L347" i="43"/>
  <c r="N340" i="43"/>
  <c r="W340" i="43" s="1"/>
  <c r="T344" i="43"/>
  <c r="W360" i="43"/>
  <c r="N362" i="43"/>
  <c r="W362" i="43" s="1"/>
  <c r="W396" i="43"/>
  <c r="N404" i="43"/>
  <c r="W413" i="43"/>
  <c r="W418" i="43"/>
  <c r="V428" i="43"/>
  <c r="N449" i="43"/>
  <c r="W449" i="43" s="1"/>
  <c r="N453" i="43"/>
  <c r="W453" i="43" s="1"/>
  <c r="T460" i="43"/>
  <c r="L257" i="43"/>
  <c r="U40" i="43"/>
  <c r="W40" i="43" s="1"/>
  <c r="U84" i="43"/>
  <c r="W84" i="43" s="1"/>
  <c r="T101" i="43"/>
  <c r="U118" i="43"/>
  <c r="W118" i="43" s="1"/>
  <c r="V221" i="43"/>
  <c r="U228" i="43"/>
  <c r="T228" i="43"/>
  <c r="U271" i="43"/>
  <c r="T271" i="43"/>
  <c r="T288" i="43"/>
  <c r="U288" i="43"/>
  <c r="U290" i="43"/>
  <c r="T290" i="43"/>
  <c r="L338" i="43"/>
  <c r="N331" i="43"/>
  <c r="N338" i="43" s="1"/>
  <c r="U343" i="43"/>
  <c r="T343" i="43"/>
  <c r="W349" i="43"/>
  <c r="U355" i="43"/>
  <c r="T355" i="43"/>
  <c r="L374" i="43"/>
  <c r="W376" i="43"/>
  <c r="L383" i="43"/>
  <c r="L392" i="43"/>
  <c r="N385" i="43"/>
  <c r="N392" i="43" s="1"/>
  <c r="T444" i="43"/>
  <c r="Q466" i="43"/>
  <c r="V131" i="43"/>
  <c r="U63" i="43"/>
  <c r="W63" i="43" s="1"/>
  <c r="T65" i="43"/>
  <c r="U65" i="43"/>
  <c r="T79" i="43"/>
  <c r="T86" i="43" s="1"/>
  <c r="U99" i="43"/>
  <c r="U103" i="43"/>
  <c r="U106" i="43"/>
  <c r="U113" i="43" s="1"/>
  <c r="V122" i="43"/>
  <c r="U125" i="43"/>
  <c r="T125" i="43"/>
  <c r="W125" i="43" s="1"/>
  <c r="U166" i="43"/>
  <c r="T166" i="43"/>
  <c r="W175" i="43"/>
  <c r="N178" i="43"/>
  <c r="N185" i="43" s="1"/>
  <c r="L185" i="43"/>
  <c r="N190" i="43"/>
  <c r="W190" i="43"/>
  <c r="W210" i="43"/>
  <c r="T218" i="43"/>
  <c r="N236" i="43"/>
  <c r="W286" i="43"/>
  <c r="N290" i="43"/>
  <c r="N293" i="43" s="1"/>
  <c r="W323" i="43"/>
  <c r="N325" i="43"/>
  <c r="N329" i="43" s="1"/>
  <c r="T351" i="43"/>
  <c r="T356" i="43" s="1"/>
  <c r="N367" i="43"/>
  <c r="N376" i="43"/>
  <c r="N383" i="43" s="1"/>
  <c r="U400" i="43"/>
  <c r="T400" i="43"/>
  <c r="N425" i="43"/>
  <c r="W425" i="43" s="1"/>
  <c r="T437" i="43"/>
  <c r="N442" i="43"/>
  <c r="W442" i="43" s="1"/>
  <c r="T20" i="43"/>
  <c r="W20" i="43" s="1"/>
  <c r="T29" i="43"/>
  <c r="T32" i="43" s="1"/>
  <c r="U35" i="43"/>
  <c r="U41" i="43" s="1"/>
  <c r="U43" i="43"/>
  <c r="U53" i="43"/>
  <c r="W53" i="43" s="1"/>
  <c r="T91" i="43"/>
  <c r="L176" i="43"/>
  <c r="U173" i="43"/>
  <c r="T188" i="43"/>
  <c r="U192" i="43"/>
  <c r="T192" i="43"/>
  <c r="W192" i="43" s="1"/>
  <c r="U236" i="43"/>
  <c r="T236" i="43"/>
  <c r="W236" i="43" s="1"/>
  <c r="N243" i="43"/>
  <c r="W243" i="43" s="1"/>
  <c r="W253" i="43"/>
  <c r="N253" i="43"/>
  <c r="N308" i="43"/>
  <c r="U328" i="43"/>
  <c r="T328" i="43"/>
  <c r="W328" i="43" s="1"/>
  <c r="U371" i="43"/>
  <c r="T371" i="43"/>
  <c r="W371" i="43" s="1"/>
  <c r="T383" i="43"/>
  <c r="W398" i="43"/>
  <c r="W400" i="43"/>
  <c r="N406" i="43"/>
  <c r="W406" i="43" s="1"/>
  <c r="L419" i="43"/>
  <c r="N412" i="43"/>
  <c r="W417" i="43"/>
  <c r="U437" i="43"/>
  <c r="L437" i="43"/>
  <c r="N440" i="43"/>
  <c r="W440" i="43"/>
  <c r="N462" i="43"/>
  <c r="W391" i="43"/>
  <c r="N391" i="43"/>
  <c r="N405" i="43"/>
  <c r="W405" i="43"/>
  <c r="U422" i="43"/>
  <c r="T422" i="43"/>
  <c r="T428" i="43" s="1"/>
  <c r="N432" i="43"/>
  <c r="W432" i="43" s="1"/>
  <c r="W439" i="43"/>
  <c r="N441" i="43"/>
  <c r="W441" i="43" s="1"/>
  <c r="W76" i="43"/>
  <c r="U128" i="43"/>
  <c r="T128" i="43"/>
  <c r="W233" i="43"/>
  <c r="N319" i="43"/>
  <c r="W319" i="43" s="1"/>
  <c r="U327" i="43"/>
  <c r="T327" i="43"/>
  <c r="W327" i="43" s="1"/>
  <c r="N333" i="43"/>
  <c r="W333" i="43"/>
  <c r="T434" i="43"/>
  <c r="U434" i="43"/>
  <c r="N439" i="43"/>
  <c r="N444" i="43"/>
  <c r="W444" i="43"/>
  <c r="L446" i="43"/>
  <c r="N61" i="43"/>
  <c r="N68" i="43" s="1"/>
  <c r="U86" i="43"/>
  <c r="N164" i="43"/>
  <c r="N167" i="43" s="1"/>
  <c r="L194" i="43"/>
  <c r="W226" i="43"/>
  <c r="N226" i="43"/>
  <c r="N230" i="43" s="1"/>
  <c r="N233" i="43"/>
  <c r="N250" i="43"/>
  <c r="N257" i="43" s="1"/>
  <c r="N310" i="43"/>
  <c r="W310" i="43" s="1"/>
  <c r="N355" i="43"/>
  <c r="W355" i="43"/>
  <c r="V365" i="43"/>
  <c r="W378" i="43"/>
  <c r="N387" i="43"/>
  <c r="W387" i="43"/>
  <c r="N403" i="43"/>
  <c r="L410" i="43"/>
  <c r="W403" i="43"/>
  <c r="O466" i="43"/>
  <c r="N450" i="43"/>
  <c r="W450" i="43" s="1"/>
  <c r="T17" i="43"/>
  <c r="L77" i="43"/>
  <c r="W85" i="43"/>
  <c r="T110" i="43"/>
  <c r="W110" i="43" s="1"/>
  <c r="V140" i="43"/>
  <c r="T145" i="43"/>
  <c r="W145" i="43" s="1"/>
  <c r="U154" i="43"/>
  <c r="T154" i="43"/>
  <c r="N201" i="43"/>
  <c r="U208" i="43"/>
  <c r="W208" i="43" s="1"/>
  <c r="N232" i="43"/>
  <c r="W232" i="43"/>
  <c r="L266" i="43"/>
  <c r="N259" i="43"/>
  <c r="N266" i="43" s="1"/>
  <c r="V266" i="43"/>
  <c r="T269" i="43"/>
  <c r="U308" i="43"/>
  <c r="W308" i="43" s="1"/>
  <c r="T308" i="43"/>
  <c r="N334" i="43"/>
  <c r="W334" i="43" s="1"/>
  <c r="U346" i="43"/>
  <c r="T346" i="43"/>
  <c r="T347" i="43" s="1"/>
  <c r="V356" i="43"/>
  <c r="U374" i="43"/>
  <c r="U383" i="43"/>
  <c r="N400" i="43"/>
  <c r="U412" i="43"/>
  <c r="T412" i="43"/>
  <c r="V437" i="43"/>
  <c r="L455" i="43"/>
  <c r="U462" i="43"/>
  <c r="U464" i="43" s="1"/>
  <c r="T462" i="43"/>
  <c r="W462" i="43" s="1"/>
  <c r="U93" i="43"/>
  <c r="U95" i="43" s="1"/>
  <c r="T93" i="43"/>
  <c r="T95" i="43" s="1"/>
  <c r="U239" i="43"/>
  <c r="U255" i="43"/>
  <c r="T255" i="43"/>
  <c r="V293" i="43"/>
  <c r="L329" i="43"/>
  <c r="W372" i="43"/>
  <c r="W381" i="43"/>
  <c r="U387" i="43"/>
  <c r="T387" i="43"/>
  <c r="T392" i="43" s="1"/>
  <c r="U194" i="43"/>
  <c r="V203" i="43"/>
  <c r="V239" i="43"/>
  <c r="W255" i="43"/>
  <c r="N255" i="43"/>
  <c r="L356" i="43"/>
  <c r="N408" i="43"/>
  <c r="W408" i="43"/>
  <c r="W448" i="43"/>
  <c r="W116" i="43"/>
  <c r="W156" i="43"/>
  <c r="W160" i="43"/>
  <c r="N169" i="43"/>
  <c r="N261" i="43"/>
  <c r="W261" i="43" s="1"/>
  <c r="W309" i="43"/>
  <c r="U359" i="43"/>
  <c r="T359" i="43"/>
  <c r="T365" i="43" s="1"/>
  <c r="U397" i="43"/>
  <c r="T397" i="43"/>
  <c r="V446" i="43"/>
  <c r="V466" i="43" s="1"/>
  <c r="U450" i="43"/>
  <c r="U455" i="43" s="1"/>
  <c r="T450" i="43"/>
  <c r="T455" i="43" s="1"/>
  <c r="W457" i="43"/>
  <c r="L464" i="43"/>
  <c r="W463" i="43"/>
  <c r="U243" i="43"/>
  <c r="T243" i="43"/>
  <c r="T248" i="43" s="1"/>
  <c r="U287" i="43"/>
  <c r="U293" i="43" s="1"/>
  <c r="T287" i="43"/>
  <c r="W287" i="43" s="1"/>
  <c r="U334" i="43"/>
  <c r="U338" i="43" s="1"/>
  <c r="T334" i="43"/>
  <c r="T338" i="43" s="1"/>
  <c r="W341" i="43"/>
  <c r="N350" i="43"/>
  <c r="N356" i="43" s="1"/>
  <c r="N359" i="43"/>
  <c r="W359" i="43" s="1"/>
  <c r="T381" i="43"/>
  <c r="U406" i="43"/>
  <c r="T406" i="43"/>
  <c r="T410" i="43" s="1"/>
  <c r="N448" i="43"/>
  <c r="N455" i="43" s="1"/>
  <c r="N464" i="43"/>
  <c r="W191" i="43"/>
  <c r="N219" i="43"/>
  <c r="W219" i="43" s="1"/>
  <c r="U248" i="43"/>
  <c r="T256" i="43"/>
  <c r="W256" i="43" s="1"/>
  <c r="U256" i="43"/>
  <c r="U259" i="43"/>
  <c r="U266" i="43" s="1"/>
  <c r="T259" i="43"/>
  <c r="T266" i="43" s="1"/>
  <c r="T316" i="43"/>
  <c r="W316" i="43" s="1"/>
  <c r="W318" i="43"/>
  <c r="N395" i="43"/>
  <c r="W395" i="43" s="1"/>
  <c r="U416" i="43"/>
  <c r="N434" i="43"/>
  <c r="W434" i="43" s="1"/>
  <c r="T457" i="43"/>
  <c r="T464" i="43" s="1"/>
  <c r="U268" i="43"/>
  <c r="U275" i="43" s="1"/>
  <c r="T268" i="43"/>
  <c r="T275" i="43" s="1"/>
  <c r="N296" i="43"/>
  <c r="W296" i="43" s="1"/>
  <c r="V311" i="43"/>
  <c r="N343" i="43"/>
  <c r="W343" i="43" s="1"/>
  <c r="U418" i="43"/>
  <c r="T418" i="43"/>
  <c r="U428" i="43"/>
  <c r="U453" i="43"/>
  <c r="T453" i="43"/>
  <c r="U347" i="43"/>
  <c r="L293" i="43"/>
  <c r="V410" i="43"/>
  <c r="W445" i="43"/>
  <c r="S466" i="43"/>
  <c r="N128" i="42"/>
  <c r="N135" i="42"/>
  <c r="W135" i="42" s="1"/>
  <c r="N282" i="42"/>
  <c r="W282" i="42" s="1"/>
  <c r="N46" i="42"/>
  <c r="W46" i="42" s="1"/>
  <c r="L212" i="42"/>
  <c r="N205" i="42"/>
  <c r="L86" i="42"/>
  <c r="T41" i="42"/>
  <c r="W56" i="42"/>
  <c r="W58" i="42"/>
  <c r="U67" i="42"/>
  <c r="T67" i="42"/>
  <c r="W67" i="42" s="1"/>
  <c r="U77" i="42"/>
  <c r="T97" i="42"/>
  <c r="U97" i="42"/>
  <c r="T115" i="42"/>
  <c r="U115" i="42"/>
  <c r="U122" i="42" s="1"/>
  <c r="N152" i="42"/>
  <c r="W152" i="42" s="1"/>
  <c r="U169" i="42"/>
  <c r="T169" i="42"/>
  <c r="N180" i="42"/>
  <c r="W180" i="42"/>
  <c r="W209" i="42"/>
  <c r="L284" i="42"/>
  <c r="N308" i="42"/>
  <c r="W310" i="42"/>
  <c r="N347" i="42"/>
  <c r="W377" i="42"/>
  <c r="W406" i="42"/>
  <c r="N406" i="42"/>
  <c r="L50" i="42"/>
  <c r="N43" i="42"/>
  <c r="W43" i="42" s="1"/>
  <c r="N56" i="42"/>
  <c r="N58" i="42"/>
  <c r="V77" i="42"/>
  <c r="W94" i="42"/>
  <c r="N102" i="42"/>
  <c r="W102" i="42" s="1"/>
  <c r="W109" i="42"/>
  <c r="W115" i="42"/>
  <c r="N115" i="42"/>
  <c r="U152" i="42"/>
  <c r="T152" i="42"/>
  <c r="T158" i="42" s="1"/>
  <c r="N161" i="42"/>
  <c r="L176" i="42"/>
  <c r="N169" i="42"/>
  <c r="W182" i="42"/>
  <c r="N188" i="42"/>
  <c r="W188" i="42" s="1"/>
  <c r="N211" i="42"/>
  <c r="W211" i="42" s="1"/>
  <c r="U220" i="42"/>
  <c r="T220" i="42"/>
  <c r="N233" i="42"/>
  <c r="N239" i="42" s="1"/>
  <c r="L239" i="42"/>
  <c r="N270" i="42"/>
  <c r="W270" i="42" s="1"/>
  <c r="W295" i="42"/>
  <c r="L302" i="42"/>
  <c r="N295" i="42"/>
  <c r="W306" i="42"/>
  <c r="N310" i="42"/>
  <c r="N369" i="42"/>
  <c r="L374" i="42"/>
  <c r="N377" i="42"/>
  <c r="N379" i="42"/>
  <c r="W379" i="42" s="1"/>
  <c r="N400" i="42"/>
  <c r="W400" i="42" s="1"/>
  <c r="W404" i="42"/>
  <c r="N404" i="42"/>
  <c r="V41" i="42"/>
  <c r="W89" i="42"/>
  <c r="L95" i="42"/>
  <c r="N89" i="42"/>
  <c r="T120" i="42"/>
  <c r="W147" i="42"/>
  <c r="N157" i="42"/>
  <c r="W157" i="42" s="1"/>
  <c r="N178" i="42"/>
  <c r="N185" i="42" s="1"/>
  <c r="L185" i="42"/>
  <c r="W207" i="42"/>
  <c r="N209" i="42"/>
  <c r="U211" i="42"/>
  <c r="T211" i="42"/>
  <c r="L248" i="42"/>
  <c r="W243" i="42"/>
  <c r="U256" i="42"/>
  <c r="T256" i="42"/>
  <c r="W256" i="42" s="1"/>
  <c r="W268" i="42"/>
  <c r="L275" i="42"/>
  <c r="W289" i="42"/>
  <c r="N291" i="42"/>
  <c r="W291" i="42" s="1"/>
  <c r="T295" i="42"/>
  <c r="U295" i="42"/>
  <c r="N304" i="42"/>
  <c r="N311" i="42" s="1"/>
  <c r="L311" i="42"/>
  <c r="N306" i="42"/>
  <c r="U308" i="42"/>
  <c r="U311" i="42" s="1"/>
  <c r="W317" i="42"/>
  <c r="N367" i="42"/>
  <c r="N35" i="42"/>
  <c r="W35" i="42" s="1"/>
  <c r="W48" i="42"/>
  <c r="N48" i="42"/>
  <c r="N81" i="42"/>
  <c r="W81" i="42"/>
  <c r="W100" i="42"/>
  <c r="N112" i="42"/>
  <c r="W112" i="42"/>
  <c r="W220" i="42"/>
  <c r="N287" i="42"/>
  <c r="W287" i="42"/>
  <c r="L293" i="42"/>
  <c r="U291" i="42"/>
  <c r="T291" i="42"/>
  <c r="N360" i="42"/>
  <c r="W360" i="42" s="1"/>
  <c r="N424" i="42"/>
  <c r="W424" i="42" s="1"/>
  <c r="U32" i="42"/>
  <c r="W63" i="42"/>
  <c r="N65" i="42"/>
  <c r="W65" i="42" s="1"/>
  <c r="U73" i="42"/>
  <c r="T73" i="42"/>
  <c r="U81" i="42"/>
  <c r="U86" i="42" s="1"/>
  <c r="T81" i="42"/>
  <c r="N100" i="42"/>
  <c r="U128" i="42"/>
  <c r="U131" i="42" s="1"/>
  <c r="T128" i="42"/>
  <c r="W128" i="42" s="1"/>
  <c r="N139" i="42"/>
  <c r="W139" i="42"/>
  <c r="W164" i="42"/>
  <c r="N166" i="42"/>
  <c r="W166" i="42" s="1"/>
  <c r="U175" i="42"/>
  <c r="T175" i="42"/>
  <c r="W199" i="42"/>
  <c r="U205" i="42"/>
  <c r="T205" i="42"/>
  <c r="U248" i="42"/>
  <c r="W241" i="42"/>
  <c r="U254" i="42"/>
  <c r="T254" i="42"/>
  <c r="W254" i="42" s="1"/>
  <c r="T275" i="42"/>
  <c r="T331" i="42"/>
  <c r="T334" i="42"/>
  <c r="U334" i="42"/>
  <c r="N337" i="42"/>
  <c r="T370" i="42"/>
  <c r="U370" i="42"/>
  <c r="W370" i="42" s="1"/>
  <c r="U454" i="42"/>
  <c r="T454" i="42"/>
  <c r="T455" i="42" s="1"/>
  <c r="T48" i="42"/>
  <c r="T65" i="42"/>
  <c r="U65" i="42"/>
  <c r="N71" i="42"/>
  <c r="W71" i="42" s="1"/>
  <c r="N79" i="42"/>
  <c r="W79" i="42" s="1"/>
  <c r="W86" i="42" s="1"/>
  <c r="W92" i="42"/>
  <c r="N106" i="42"/>
  <c r="L113" i="42"/>
  <c r="N164" i="42"/>
  <c r="U275" i="42"/>
  <c r="W292" i="42"/>
  <c r="N292" i="42"/>
  <c r="N364" i="42"/>
  <c r="W364" i="42" s="1"/>
  <c r="T390" i="42"/>
  <c r="W390" i="42" s="1"/>
  <c r="U390" i="42"/>
  <c r="N413" i="42"/>
  <c r="W413" i="42" s="1"/>
  <c r="N38" i="42"/>
  <c r="W38" i="42" s="1"/>
  <c r="U46" i="42"/>
  <c r="T46" i="42"/>
  <c r="T50" i="42" s="1"/>
  <c r="N63" i="42"/>
  <c r="T71" i="42"/>
  <c r="N92" i="42"/>
  <c r="N119" i="42"/>
  <c r="W119" i="42" s="1"/>
  <c r="N131" i="42"/>
  <c r="U137" i="42"/>
  <c r="T137" i="42"/>
  <c r="N175" i="42"/>
  <c r="W175" i="42" s="1"/>
  <c r="U183" i="42"/>
  <c r="T183" i="42"/>
  <c r="N215" i="42"/>
  <c r="W215" i="42" s="1"/>
  <c r="N218" i="42"/>
  <c r="N252" i="42"/>
  <c r="W252" i="42"/>
  <c r="N254" i="42"/>
  <c r="N265" i="42"/>
  <c r="W265" i="42" s="1"/>
  <c r="V275" i="42"/>
  <c r="N299" i="42"/>
  <c r="N301" i="42"/>
  <c r="W301" i="42" s="1"/>
  <c r="N390" i="42"/>
  <c r="N394" i="42"/>
  <c r="L401" i="42"/>
  <c r="N444" i="42"/>
  <c r="W444" i="42" s="1"/>
  <c r="N20" i="42"/>
  <c r="W20" i="42" s="1"/>
  <c r="V32" i="42"/>
  <c r="U38" i="42"/>
  <c r="T38" i="42"/>
  <c r="N49" i="42"/>
  <c r="W49" i="42" s="1"/>
  <c r="V59" i="42"/>
  <c r="N55" i="42"/>
  <c r="W55" i="42" s="1"/>
  <c r="N101" i="42"/>
  <c r="W101" i="42" s="1"/>
  <c r="N110" i="42"/>
  <c r="N129" i="42"/>
  <c r="W129" i="42"/>
  <c r="T135" i="42"/>
  <c r="U135" i="42"/>
  <c r="W137" i="42"/>
  <c r="N137" i="42"/>
  <c r="N145" i="42"/>
  <c r="W145" i="42" s="1"/>
  <c r="N192" i="42"/>
  <c r="W192" i="42" s="1"/>
  <c r="N202" i="42"/>
  <c r="W202" i="42" s="1"/>
  <c r="U299" i="42"/>
  <c r="W299" i="42" s="1"/>
  <c r="U301" i="42"/>
  <c r="N328" i="42"/>
  <c r="N386" i="42"/>
  <c r="N392" i="42" s="1"/>
  <c r="W386" i="42"/>
  <c r="T419" i="42"/>
  <c r="N422" i="42"/>
  <c r="O466" i="42"/>
  <c r="N18" i="42"/>
  <c r="N23" i="42" s="1"/>
  <c r="U20" i="42"/>
  <c r="T20" i="42"/>
  <c r="W28" i="42"/>
  <c r="N30" i="42"/>
  <c r="W30" i="42" s="1"/>
  <c r="T61" i="42"/>
  <c r="U61" i="42"/>
  <c r="N76" i="42"/>
  <c r="W76" i="42" s="1"/>
  <c r="U110" i="42"/>
  <c r="U113" i="42" s="1"/>
  <c r="T145" i="42"/>
  <c r="T149" i="42" s="1"/>
  <c r="U145" i="42"/>
  <c r="U149" i="42" s="1"/>
  <c r="V167" i="42"/>
  <c r="N165" i="42"/>
  <c r="W165" i="42"/>
  <c r="N173" i="42"/>
  <c r="N190" i="42"/>
  <c r="W190" i="42" s="1"/>
  <c r="W277" i="42"/>
  <c r="U297" i="42"/>
  <c r="T297" i="42"/>
  <c r="L383" i="42"/>
  <c r="N397" i="42"/>
  <c r="W397" i="42" s="1"/>
  <c r="W433" i="42"/>
  <c r="L23" i="42"/>
  <c r="W16" i="42"/>
  <c r="T18" i="42"/>
  <c r="T23" i="42" s="1"/>
  <c r="T30" i="42"/>
  <c r="U30" i="42"/>
  <c r="U36" i="42"/>
  <c r="U41" i="42" s="1"/>
  <c r="T36" i="42"/>
  <c r="V50" i="42"/>
  <c r="U53" i="42"/>
  <c r="U59" i="42" s="1"/>
  <c r="T53" i="42"/>
  <c r="L68" i="42"/>
  <c r="N61" i="42"/>
  <c r="W61" i="42"/>
  <c r="N70" i="42"/>
  <c r="W84" i="42"/>
  <c r="N117" i="42"/>
  <c r="V131" i="42"/>
  <c r="N171" i="42"/>
  <c r="W171" i="42"/>
  <c r="T173" i="42"/>
  <c r="U173" i="42"/>
  <c r="W173" i="42" s="1"/>
  <c r="W183" i="42"/>
  <c r="T190" i="42"/>
  <c r="W234" i="42"/>
  <c r="W250" i="42"/>
  <c r="L257" i="42"/>
  <c r="N250" i="42"/>
  <c r="U282" i="42"/>
  <c r="W297" i="42"/>
  <c r="N313" i="42"/>
  <c r="L320" i="42"/>
  <c r="N316" i="42"/>
  <c r="W316" i="42" s="1"/>
  <c r="L329" i="42"/>
  <c r="W322" i="42"/>
  <c r="W324" i="42"/>
  <c r="N433" i="42"/>
  <c r="T26" i="42"/>
  <c r="U26" i="42"/>
  <c r="W36" i="42"/>
  <c r="N53" i="42"/>
  <c r="W53" i="42" s="1"/>
  <c r="W85" i="42"/>
  <c r="N91" i="42"/>
  <c r="W91" i="42" s="1"/>
  <c r="N93" i="42"/>
  <c r="W93" i="42" s="1"/>
  <c r="W106" i="42"/>
  <c r="N111" i="42"/>
  <c r="L122" i="42"/>
  <c r="W124" i="42"/>
  <c r="L140" i="42"/>
  <c r="N133" i="42"/>
  <c r="N140" i="42" s="1"/>
  <c r="W143" i="42"/>
  <c r="W146" i="42"/>
  <c r="N146" i="42"/>
  <c r="V158" i="42"/>
  <c r="N154" i="42"/>
  <c r="W154" i="42" s="1"/>
  <c r="L167" i="42"/>
  <c r="N160" i="42"/>
  <c r="N184" i="42"/>
  <c r="W184" i="42" s="1"/>
  <c r="L203" i="42"/>
  <c r="W208" i="42"/>
  <c r="U223" i="42"/>
  <c r="U230" i="42" s="1"/>
  <c r="T223" i="42"/>
  <c r="T230" i="42" s="1"/>
  <c r="N326" i="42"/>
  <c r="W326" i="42" s="1"/>
  <c r="U346" i="42"/>
  <c r="T346" i="42"/>
  <c r="N381" i="42"/>
  <c r="W381" i="42"/>
  <c r="U410" i="42"/>
  <c r="N73" i="42"/>
  <c r="W73" i="42" s="1"/>
  <c r="N34" i="42"/>
  <c r="W34" i="42" s="1"/>
  <c r="L41" i="42"/>
  <c r="N36" i="42"/>
  <c r="U58" i="42"/>
  <c r="T58" i="42"/>
  <c r="L77" i="42"/>
  <c r="N97" i="42"/>
  <c r="N107" i="42"/>
  <c r="W107" i="42" s="1"/>
  <c r="W120" i="42"/>
  <c r="W130" i="42"/>
  <c r="N143" i="42"/>
  <c r="U188" i="42"/>
  <c r="T188" i="42"/>
  <c r="T194" i="42" s="1"/>
  <c r="N198" i="42"/>
  <c r="W198" i="42"/>
  <c r="W203" i="42" s="1"/>
  <c r="N223" i="42"/>
  <c r="N230" i="42" s="1"/>
  <c r="W247" i="42"/>
  <c r="W319" i="42"/>
  <c r="W341" i="42"/>
  <c r="L347" i="42"/>
  <c r="N344" i="42"/>
  <c r="U379" i="42"/>
  <c r="U383" i="42" s="1"/>
  <c r="T379" i="42"/>
  <c r="U381" i="42"/>
  <c r="T381" i="42"/>
  <c r="L428" i="42"/>
  <c r="W83" i="42"/>
  <c r="U139" i="42"/>
  <c r="T139" i="42"/>
  <c r="U178" i="42"/>
  <c r="T178" i="42"/>
  <c r="T192" i="42"/>
  <c r="U192" i="42"/>
  <c r="L221" i="42"/>
  <c r="T218" i="42"/>
  <c r="U218" i="42"/>
  <c r="N228" i="42"/>
  <c r="W228" i="42" s="1"/>
  <c r="U233" i="42"/>
  <c r="U239" i="42" s="1"/>
  <c r="T233" i="42"/>
  <c r="T239" i="42" s="1"/>
  <c r="N280" i="42"/>
  <c r="W280" i="42"/>
  <c r="U326" i="42"/>
  <c r="U329" i="42" s="1"/>
  <c r="T326" i="42"/>
  <c r="U332" i="42"/>
  <c r="U338" i="42" s="1"/>
  <c r="T332" i="42"/>
  <c r="W332" i="42" s="1"/>
  <c r="U344" i="42"/>
  <c r="T344" i="42"/>
  <c r="T347" i="42" s="1"/>
  <c r="N350" i="42"/>
  <c r="N358" i="42"/>
  <c r="N365" i="42" s="1"/>
  <c r="L365" i="42"/>
  <c r="U404" i="42"/>
  <c r="T404" i="42"/>
  <c r="N414" i="42"/>
  <c r="W414" i="42" s="1"/>
  <c r="V23" i="42"/>
  <c r="N40" i="42"/>
  <c r="W40" i="42"/>
  <c r="N67" i="42"/>
  <c r="U75" i="42"/>
  <c r="T75" i="42"/>
  <c r="N83" i="42"/>
  <c r="L266" i="42"/>
  <c r="N278" i="42"/>
  <c r="T293" i="42"/>
  <c r="U350" i="42"/>
  <c r="U356" i="42" s="1"/>
  <c r="T350" i="42"/>
  <c r="T356" i="42" s="1"/>
  <c r="U358" i="42"/>
  <c r="T358" i="42"/>
  <c r="V464" i="42"/>
  <c r="T40" i="42"/>
  <c r="N85" i="42"/>
  <c r="T101" i="42"/>
  <c r="U101" i="42"/>
  <c r="N109" i="42"/>
  <c r="T117" i="42"/>
  <c r="W117" i="42" s="1"/>
  <c r="N125" i="42"/>
  <c r="W125" i="42" s="1"/>
  <c r="L131" i="42"/>
  <c r="T154" i="42"/>
  <c r="N182" i="42"/>
  <c r="N199" i="42"/>
  <c r="N216" i="42"/>
  <c r="W216" i="42" s="1"/>
  <c r="T228" i="42"/>
  <c r="N244" i="42"/>
  <c r="N248" i="42" s="1"/>
  <c r="N246" i="42"/>
  <c r="W246" i="42" s="1"/>
  <c r="N260" i="42"/>
  <c r="N264" i="42"/>
  <c r="W264" i="42" s="1"/>
  <c r="N283" i="42"/>
  <c r="W283" i="42" s="1"/>
  <c r="N332" i="42"/>
  <c r="V383" i="42"/>
  <c r="V410" i="42"/>
  <c r="U422" i="42"/>
  <c r="T422" i="42"/>
  <c r="N432" i="42"/>
  <c r="N437" i="42" s="1"/>
  <c r="U463" i="42"/>
  <c r="T463" i="42"/>
  <c r="L32" i="42"/>
  <c r="U43" i="42"/>
  <c r="U50" i="42" s="1"/>
  <c r="U85" i="42"/>
  <c r="U93" i="42"/>
  <c r="T93" i="42"/>
  <c r="V104" i="42"/>
  <c r="N99" i="42"/>
  <c r="W99" i="42" s="1"/>
  <c r="U156" i="42"/>
  <c r="U161" i="42"/>
  <c r="N163" i="42"/>
  <c r="W163" i="42" s="1"/>
  <c r="W187" i="42"/>
  <c r="U206" i="42"/>
  <c r="T206" i="42"/>
  <c r="W206" i="42" s="1"/>
  <c r="T216" i="42"/>
  <c r="N224" i="42"/>
  <c r="W224" i="42" s="1"/>
  <c r="N226" i="42"/>
  <c r="W226" i="42" s="1"/>
  <c r="W242" i="42"/>
  <c r="U260" i="42"/>
  <c r="U262" i="42"/>
  <c r="T262" i="42"/>
  <c r="T266" i="42" s="1"/>
  <c r="W298" i="42"/>
  <c r="N298" i="42"/>
  <c r="U318" i="42"/>
  <c r="U320" i="42" s="1"/>
  <c r="T318" i="42"/>
  <c r="U337" i="42"/>
  <c r="T337" i="42"/>
  <c r="W337" i="42" s="1"/>
  <c r="N355" i="42"/>
  <c r="W355" i="42"/>
  <c r="N368" i="42"/>
  <c r="W368" i="42"/>
  <c r="T391" i="42"/>
  <c r="U397" i="42"/>
  <c r="T397" i="42"/>
  <c r="N399" i="42"/>
  <c r="W399" i="42" s="1"/>
  <c r="T409" i="42"/>
  <c r="W409" i="42" s="1"/>
  <c r="U409" i="42"/>
  <c r="V419" i="42"/>
  <c r="N417" i="42"/>
  <c r="W417" i="42" s="1"/>
  <c r="U446" i="42"/>
  <c r="N453" i="42"/>
  <c r="W453" i="42" s="1"/>
  <c r="N459" i="42"/>
  <c r="W459" i="42" s="1"/>
  <c r="U17" i="42"/>
  <c r="U23" i="42" s="1"/>
  <c r="T17" i="42"/>
  <c r="W17" i="42" s="1"/>
  <c r="N25" i="42"/>
  <c r="T55" i="42"/>
  <c r="W75" i="42"/>
  <c r="W88" i="42"/>
  <c r="T99" i="42"/>
  <c r="T111" i="42"/>
  <c r="T163" i="42"/>
  <c r="T184" i="42"/>
  <c r="V203" i="42"/>
  <c r="N219" i="42"/>
  <c r="W219" i="42" s="1"/>
  <c r="T224" i="42"/>
  <c r="T226" i="42"/>
  <c r="T244" i="42"/>
  <c r="T248" i="42" s="1"/>
  <c r="U253" i="42"/>
  <c r="U257" i="42" s="1"/>
  <c r="T253" i="42"/>
  <c r="U293" i="42"/>
  <c r="N314" i="42"/>
  <c r="W314" i="42" s="1"/>
  <c r="T316" i="42"/>
  <c r="T320" i="42" s="1"/>
  <c r="N318" i="42"/>
  <c r="W318" i="42" s="1"/>
  <c r="N335" i="42"/>
  <c r="W335" i="42" s="1"/>
  <c r="W345" i="42"/>
  <c r="U353" i="42"/>
  <c r="T353" i="42"/>
  <c r="W353" i="42" s="1"/>
  <c r="W363" i="42"/>
  <c r="W371" i="42"/>
  <c r="N371" i="42"/>
  <c r="T387" i="42"/>
  <c r="W389" i="42"/>
  <c r="N395" i="42"/>
  <c r="W395" i="42" s="1"/>
  <c r="U459" i="42"/>
  <c r="T459" i="42"/>
  <c r="W463" i="42"/>
  <c r="T32" i="42"/>
  <c r="W52" i="42"/>
  <c r="L59" i="42"/>
  <c r="N52" i="42"/>
  <c r="N59" i="42" s="1"/>
  <c r="N95" i="42"/>
  <c r="N134" i="42"/>
  <c r="W134" i="42" s="1"/>
  <c r="V149" i="42"/>
  <c r="N148" i="42"/>
  <c r="W148" i="42" s="1"/>
  <c r="L158" i="42"/>
  <c r="N151" i="42"/>
  <c r="U174" i="42"/>
  <c r="T174" i="42"/>
  <c r="U189" i="42"/>
  <c r="U194" i="42" s="1"/>
  <c r="T189" i="42"/>
  <c r="W214" i="42"/>
  <c r="W269" i="42"/>
  <c r="U274" i="42"/>
  <c r="T274" i="42"/>
  <c r="N281" i="42"/>
  <c r="W281" i="42" s="1"/>
  <c r="V293" i="42"/>
  <c r="N296" i="42"/>
  <c r="W296" i="42"/>
  <c r="T314" i="42"/>
  <c r="T333" i="42"/>
  <c r="U333" i="42"/>
  <c r="W333" i="42" s="1"/>
  <c r="T335" i="42"/>
  <c r="W351" i="42"/>
  <c r="U457" i="42"/>
  <c r="U464" i="42" s="1"/>
  <c r="T457" i="42"/>
  <c r="W22" i="42"/>
  <c r="W27" i="42"/>
  <c r="W64" i="42"/>
  <c r="U66" i="42"/>
  <c r="T66" i="42"/>
  <c r="W66" i="42" s="1"/>
  <c r="T82" i="42"/>
  <c r="W82" i="42" s="1"/>
  <c r="U90" i="42"/>
  <c r="U95" i="42" s="1"/>
  <c r="T90" i="42"/>
  <c r="W108" i="42"/>
  <c r="W126" i="42"/>
  <c r="W142" i="42"/>
  <c r="W149" i="42" s="1"/>
  <c r="W172" i="42"/>
  <c r="N174" i="42"/>
  <c r="W174" i="42" s="1"/>
  <c r="W181" i="42"/>
  <c r="U219" i="42"/>
  <c r="V230" i="42"/>
  <c r="W236" i="42"/>
  <c r="W238" i="42"/>
  <c r="N251" i="42"/>
  <c r="W251" i="42" s="1"/>
  <c r="N253" i="42"/>
  <c r="W255" i="42"/>
  <c r="N272" i="42"/>
  <c r="W272" i="42" s="1"/>
  <c r="W274" i="42"/>
  <c r="U281" i="42"/>
  <c r="U284" i="42" s="1"/>
  <c r="T281" i="42"/>
  <c r="T284" i="42" s="1"/>
  <c r="L356" i="42"/>
  <c r="W349" i="42"/>
  <c r="N351" i="42"/>
  <c r="L410" i="42"/>
  <c r="N403" i="42"/>
  <c r="N415" i="42"/>
  <c r="W415" i="42" s="1"/>
  <c r="U423" i="42"/>
  <c r="T423" i="42"/>
  <c r="W423" i="42" s="1"/>
  <c r="W435" i="42"/>
  <c r="W442" i="42"/>
  <c r="L464" i="42"/>
  <c r="N457" i="42"/>
  <c r="N29" i="42"/>
  <c r="W29" i="42"/>
  <c r="U160" i="42"/>
  <c r="T160" i="42"/>
  <c r="T167" i="42" s="1"/>
  <c r="N203" i="42"/>
  <c r="U217" i="42"/>
  <c r="T217" i="42"/>
  <c r="V320" i="42"/>
  <c r="L338" i="42"/>
  <c r="N331" i="42"/>
  <c r="W331" i="42"/>
  <c r="U369" i="42"/>
  <c r="U374" i="42" s="1"/>
  <c r="T369" i="42"/>
  <c r="T374" i="42" s="1"/>
  <c r="U392" i="42"/>
  <c r="W407" i="42"/>
  <c r="U415" i="42"/>
  <c r="U419" i="42" s="1"/>
  <c r="U437" i="42"/>
  <c r="L437" i="42"/>
  <c r="T444" i="42"/>
  <c r="U444" i="42"/>
  <c r="U296" i="42"/>
  <c r="T296" i="42"/>
  <c r="V401" i="42"/>
  <c r="N454" i="42"/>
  <c r="Q466" i="42"/>
  <c r="V194" i="42"/>
  <c r="T225" i="42"/>
  <c r="W225" i="42" s="1"/>
  <c r="T271" i="42"/>
  <c r="U283" i="42"/>
  <c r="W286" i="42"/>
  <c r="N300" i="42"/>
  <c r="W300" i="42" s="1"/>
  <c r="V365" i="42"/>
  <c r="W373" i="42"/>
  <c r="N428" i="42"/>
  <c r="S466" i="42"/>
  <c r="U208" i="42"/>
  <c r="T208" i="42"/>
  <c r="N259" i="42"/>
  <c r="W259" i="42" s="1"/>
  <c r="U288" i="42"/>
  <c r="T288" i="42"/>
  <c r="W288" i="42" s="1"/>
  <c r="W315" i="42"/>
  <c r="U342" i="42"/>
  <c r="W342" i="42" s="1"/>
  <c r="V356" i="42"/>
  <c r="U355" i="42"/>
  <c r="N376" i="42"/>
  <c r="L419" i="42"/>
  <c r="W412" i="42"/>
  <c r="W430" i="42"/>
  <c r="N434" i="42"/>
  <c r="W434" i="42"/>
  <c r="L446" i="42"/>
  <c r="N439" i="42"/>
  <c r="N446" i="42" s="1"/>
  <c r="W460" i="42"/>
  <c r="W229" i="42"/>
  <c r="N229" i="42"/>
  <c r="W307" i="42"/>
  <c r="W309" i="42"/>
  <c r="U315" i="42"/>
  <c r="T315" i="42"/>
  <c r="W346" i="42"/>
  <c r="W382" i="42"/>
  <c r="W385" i="42"/>
  <c r="L392" i="42"/>
  <c r="W391" i="42"/>
  <c r="U394" i="42"/>
  <c r="U401" i="42" s="1"/>
  <c r="T394" i="42"/>
  <c r="U416" i="42"/>
  <c r="T416" i="42"/>
  <c r="W416" i="42" s="1"/>
  <c r="U434" i="42"/>
  <c r="T434" i="42"/>
  <c r="T441" i="42"/>
  <c r="T446" i="42" s="1"/>
  <c r="U441" i="42"/>
  <c r="N448" i="42"/>
  <c r="W448" i="42"/>
  <c r="L455" i="42"/>
  <c r="U450" i="42"/>
  <c r="U455" i="42" s="1"/>
  <c r="T450" i="42"/>
  <c r="U462" i="42"/>
  <c r="T462" i="42"/>
  <c r="T437" i="42"/>
  <c r="N441" i="42"/>
  <c r="W441" i="42" s="1"/>
  <c r="W462" i="42"/>
  <c r="W388" i="42"/>
  <c r="V437" i="42"/>
  <c r="W271" i="42"/>
  <c r="N271" i="42"/>
  <c r="V347" i="42"/>
  <c r="U362" i="42"/>
  <c r="T362" i="42"/>
  <c r="T406" i="42"/>
  <c r="U406" i="42"/>
  <c r="V428" i="42"/>
  <c r="W449" i="42"/>
  <c r="W362" i="42"/>
  <c r="W372" i="42"/>
  <c r="T329" i="42"/>
  <c r="V455" i="42"/>
  <c r="N452" i="42"/>
  <c r="W452" i="42" s="1"/>
  <c r="N64" i="41"/>
  <c r="N145" i="41"/>
  <c r="W145" i="41"/>
  <c r="L149" i="41"/>
  <c r="T284" i="41"/>
  <c r="N410" i="41"/>
  <c r="W82" i="41"/>
  <c r="N92" i="41"/>
  <c r="W92" i="41" s="1"/>
  <c r="W407" i="41"/>
  <c r="U20" i="41"/>
  <c r="T20" i="41"/>
  <c r="L59" i="41"/>
  <c r="N52" i="41"/>
  <c r="N59" i="41" s="1"/>
  <c r="T86" i="41"/>
  <c r="N101" i="41"/>
  <c r="W101" i="41"/>
  <c r="U129" i="41"/>
  <c r="T129" i="41"/>
  <c r="W129" i="41" s="1"/>
  <c r="U139" i="41"/>
  <c r="T139" i="41"/>
  <c r="U149" i="41"/>
  <c r="T206" i="41"/>
  <c r="U206" i="41"/>
  <c r="U291" i="41"/>
  <c r="T291" i="41"/>
  <c r="W291" i="41" s="1"/>
  <c r="T320" i="41"/>
  <c r="W341" i="41"/>
  <c r="N341" i="41"/>
  <c r="N344" i="41"/>
  <c r="W344" i="41" s="1"/>
  <c r="N372" i="41"/>
  <c r="W372" i="41" s="1"/>
  <c r="W26" i="41"/>
  <c r="N34" i="41"/>
  <c r="L41" i="41"/>
  <c r="W34" i="41"/>
  <c r="U64" i="41"/>
  <c r="U68" i="41" s="1"/>
  <c r="T64" i="41"/>
  <c r="T68" i="41" s="1"/>
  <c r="U86" i="41"/>
  <c r="U92" i="41"/>
  <c r="T92" i="41"/>
  <c r="N167" i="41"/>
  <c r="W198" i="41"/>
  <c r="N198" i="41"/>
  <c r="N233" i="41"/>
  <c r="W233" i="41" s="1"/>
  <c r="L257" i="41"/>
  <c r="N250" i="41"/>
  <c r="N257" i="41" s="1"/>
  <c r="U23" i="41"/>
  <c r="L104" i="41"/>
  <c r="T119" i="41"/>
  <c r="W157" i="41"/>
  <c r="N157" i="41"/>
  <c r="N181" i="41"/>
  <c r="W181" i="41" s="1"/>
  <c r="N295" i="41"/>
  <c r="L302" i="41"/>
  <c r="W295" i="41"/>
  <c r="N322" i="41"/>
  <c r="L329" i="41"/>
  <c r="W322" i="41"/>
  <c r="N115" i="41"/>
  <c r="L122" i="41"/>
  <c r="U125" i="41"/>
  <c r="U131" i="41" s="1"/>
  <c r="T125" i="41"/>
  <c r="T131" i="41" s="1"/>
  <c r="W147" i="41"/>
  <c r="N147" i="41"/>
  <c r="U173" i="41"/>
  <c r="T173" i="41"/>
  <c r="U201" i="41"/>
  <c r="W201" i="41" s="1"/>
  <c r="T201" i="41"/>
  <c r="W218" i="41"/>
  <c r="N218" i="41"/>
  <c r="N236" i="41"/>
  <c r="W236" i="41" s="1"/>
  <c r="N287" i="41"/>
  <c r="W287" i="41" s="1"/>
  <c r="W306" i="41"/>
  <c r="U365" i="41"/>
  <c r="W16" i="41"/>
  <c r="T32" i="41"/>
  <c r="N29" i="41"/>
  <c r="W29" i="41" s="1"/>
  <c r="T49" i="41"/>
  <c r="W53" i="41"/>
  <c r="W67" i="41"/>
  <c r="T70" i="41"/>
  <c r="T77" i="41" s="1"/>
  <c r="U70" i="41"/>
  <c r="U77" i="41" s="1"/>
  <c r="L77" i="41"/>
  <c r="N82" i="41"/>
  <c r="N84" i="41"/>
  <c r="W84" i="41" s="1"/>
  <c r="T88" i="41"/>
  <c r="U88" i="41"/>
  <c r="U95" i="41" s="1"/>
  <c r="W102" i="41"/>
  <c r="U107" i="41"/>
  <c r="T107" i="41"/>
  <c r="N125" i="41"/>
  <c r="W125" i="41" s="1"/>
  <c r="U137" i="41"/>
  <c r="T137" i="41"/>
  <c r="T140" i="41" s="1"/>
  <c r="U147" i="41"/>
  <c r="T147" i="41"/>
  <c r="N155" i="41"/>
  <c r="W173" i="41"/>
  <c r="L221" i="41"/>
  <c r="N216" i="41"/>
  <c r="W216" i="41" s="1"/>
  <c r="L239" i="41"/>
  <c r="T263" i="41"/>
  <c r="W263" i="41" s="1"/>
  <c r="U263" i="41"/>
  <c r="N298" i="41"/>
  <c r="W298" i="41" s="1"/>
  <c r="U311" i="41"/>
  <c r="N306" i="41"/>
  <c r="N396" i="41"/>
  <c r="N21" i="41"/>
  <c r="N23" i="41" s="1"/>
  <c r="L23" i="41"/>
  <c r="W27" i="41"/>
  <c r="V41" i="41"/>
  <c r="N37" i="41"/>
  <c r="W37" i="41"/>
  <c r="W47" i="41"/>
  <c r="U55" i="41"/>
  <c r="T55" i="41"/>
  <c r="N70" i="41"/>
  <c r="N77" i="41" s="1"/>
  <c r="L95" i="41"/>
  <c r="N88" i="41"/>
  <c r="W100" i="41"/>
  <c r="N102" i="41"/>
  <c r="N112" i="41"/>
  <c r="W112" i="41" s="1"/>
  <c r="T135" i="41"/>
  <c r="U135" i="41"/>
  <c r="U140" i="41" s="1"/>
  <c r="W143" i="41"/>
  <c r="W149" i="41" s="1"/>
  <c r="U145" i="41"/>
  <c r="T145" i="41"/>
  <c r="U155" i="41"/>
  <c r="T155" i="41"/>
  <c r="W155" i="41" s="1"/>
  <c r="N161" i="41"/>
  <c r="W161" i="41" s="1"/>
  <c r="L176" i="41"/>
  <c r="N169" i="41"/>
  <c r="W169" i="41"/>
  <c r="N171" i="41"/>
  <c r="W171" i="41"/>
  <c r="W304" i="41"/>
  <c r="L338" i="41"/>
  <c r="N331" i="41"/>
  <c r="N338" i="41" s="1"/>
  <c r="N351" i="41"/>
  <c r="W351" i="41" s="1"/>
  <c r="W380" i="41"/>
  <c r="U17" i="41"/>
  <c r="T17" i="41"/>
  <c r="W17" i="41" s="1"/>
  <c r="U39" i="41"/>
  <c r="W39" i="41" s="1"/>
  <c r="L50" i="41"/>
  <c r="N43" i="41"/>
  <c r="N53" i="41"/>
  <c r="N67" i="41"/>
  <c r="V122" i="41"/>
  <c r="L140" i="41"/>
  <c r="N133" i="41"/>
  <c r="W133" i="41"/>
  <c r="N135" i="41"/>
  <c r="W135" i="41" s="1"/>
  <c r="N143" i="41"/>
  <c r="T182" i="41"/>
  <c r="U182" i="41"/>
  <c r="N199" i="41"/>
  <c r="W199" i="41"/>
  <c r="W205" i="41"/>
  <c r="N205" i="41"/>
  <c r="L212" i="41"/>
  <c r="W210" i="41"/>
  <c r="U214" i="41"/>
  <c r="T214" i="41"/>
  <c r="T221" i="41" s="1"/>
  <c r="N224" i="41"/>
  <c r="N230" i="41" s="1"/>
  <c r="N232" i="41"/>
  <c r="N264" i="41"/>
  <c r="W264" i="41" s="1"/>
  <c r="L266" i="41"/>
  <c r="N273" i="41"/>
  <c r="W273" i="41" s="1"/>
  <c r="N317" i="41"/>
  <c r="W317" i="41"/>
  <c r="N325" i="41"/>
  <c r="W325" i="41" s="1"/>
  <c r="N334" i="41"/>
  <c r="W415" i="41"/>
  <c r="N418" i="41"/>
  <c r="W418" i="41"/>
  <c r="U463" i="41"/>
  <c r="T463" i="41"/>
  <c r="U35" i="41"/>
  <c r="T35" i="41"/>
  <c r="T41" i="41" s="1"/>
  <c r="U45" i="41"/>
  <c r="U50" i="41" s="1"/>
  <c r="T45" i="41"/>
  <c r="T50" i="41" s="1"/>
  <c r="W55" i="41"/>
  <c r="N61" i="41"/>
  <c r="L68" i="41"/>
  <c r="N85" i="41"/>
  <c r="W85" i="41" s="1"/>
  <c r="N108" i="41"/>
  <c r="W108" i="41" s="1"/>
  <c r="W116" i="41"/>
  <c r="N138" i="41"/>
  <c r="W138" i="41" s="1"/>
  <c r="L158" i="41"/>
  <c r="W151" i="41"/>
  <c r="T153" i="41"/>
  <c r="U153" i="41"/>
  <c r="U158" i="41" s="1"/>
  <c r="N190" i="41"/>
  <c r="W190" i="41" s="1"/>
  <c r="W208" i="41"/>
  <c r="N268" i="41"/>
  <c r="L275" i="41"/>
  <c r="W270" i="41"/>
  <c r="U280" i="41"/>
  <c r="U284" i="41" s="1"/>
  <c r="T280" i="41"/>
  <c r="N301" i="41"/>
  <c r="W301" i="41" s="1"/>
  <c r="T368" i="41"/>
  <c r="U368" i="41"/>
  <c r="W388" i="41"/>
  <c r="W394" i="41"/>
  <c r="L410" i="41"/>
  <c r="N458" i="41"/>
  <c r="W458" i="41" s="1"/>
  <c r="L464" i="41"/>
  <c r="N238" i="41"/>
  <c r="W238" i="41" s="1"/>
  <c r="L32" i="41"/>
  <c r="W25" i="41"/>
  <c r="N25" i="41"/>
  <c r="N45" i="41"/>
  <c r="W45" i="41" s="1"/>
  <c r="N153" i="41"/>
  <c r="W153" i="41" s="1"/>
  <c r="W182" i="41"/>
  <c r="W184" i="41"/>
  <c r="N188" i="41"/>
  <c r="W188" i="41" s="1"/>
  <c r="N266" i="41"/>
  <c r="N271" i="41"/>
  <c r="N299" i="41"/>
  <c r="W299" i="41" s="1"/>
  <c r="N349" i="41"/>
  <c r="L356" i="41"/>
  <c r="W349" i="41"/>
  <c r="U445" i="41"/>
  <c r="T445" i="41"/>
  <c r="N127" i="41"/>
  <c r="W127" i="41"/>
  <c r="U164" i="41"/>
  <c r="U167" i="41" s="1"/>
  <c r="T164" i="41"/>
  <c r="W164" i="41" s="1"/>
  <c r="U36" i="41"/>
  <c r="W36" i="41" s="1"/>
  <c r="N57" i="41"/>
  <c r="W57" i="41"/>
  <c r="U58" i="41"/>
  <c r="T58" i="41"/>
  <c r="W58" i="41" s="1"/>
  <c r="W73" i="41"/>
  <c r="W93" i="41"/>
  <c r="U108" i="41"/>
  <c r="T108" i="41"/>
  <c r="T113" i="41" s="1"/>
  <c r="U118" i="41"/>
  <c r="U122" i="41" s="1"/>
  <c r="T118" i="41"/>
  <c r="T122" i="41" s="1"/>
  <c r="W124" i="41"/>
  <c r="L131" i="41"/>
  <c r="W18" i="41"/>
  <c r="N28" i="41"/>
  <c r="W28" i="41" s="1"/>
  <c r="N35" i="41"/>
  <c r="W35" i="41" s="1"/>
  <c r="N40" i="41"/>
  <c r="W40" i="41" s="1"/>
  <c r="N63" i="41"/>
  <c r="W63" i="41"/>
  <c r="U75" i="41"/>
  <c r="T75" i="41"/>
  <c r="W79" i="41"/>
  <c r="L86" i="41"/>
  <c r="W99" i="41"/>
  <c r="W104" i="41" s="1"/>
  <c r="L113" i="41"/>
  <c r="N118" i="41"/>
  <c r="W118" i="41" s="1"/>
  <c r="W128" i="41"/>
  <c r="U166" i="41"/>
  <c r="T166" i="41"/>
  <c r="W172" i="41"/>
  <c r="N172" i="41"/>
  <c r="W175" i="41"/>
  <c r="T178" i="41"/>
  <c r="T185" i="41" s="1"/>
  <c r="U178" i="41"/>
  <c r="U185" i="41" s="1"/>
  <c r="N197" i="41"/>
  <c r="W197" i="41" s="1"/>
  <c r="N225" i="41"/>
  <c r="W225" i="41" s="1"/>
  <c r="N227" i="41"/>
  <c r="W227" i="41"/>
  <c r="W282" i="41"/>
  <c r="L293" i="41"/>
  <c r="U52" i="41"/>
  <c r="T52" i="41"/>
  <c r="W119" i="41"/>
  <c r="W289" i="41"/>
  <c r="N289" i="41"/>
  <c r="N49" i="41"/>
  <c r="W49" i="41" s="1"/>
  <c r="W62" i="41"/>
  <c r="N244" i="41"/>
  <c r="W244" i="41" s="1"/>
  <c r="N46" i="41"/>
  <c r="W46" i="41" s="1"/>
  <c r="W144" i="41"/>
  <c r="T158" i="41"/>
  <c r="L185" i="41"/>
  <c r="W178" i="41"/>
  <c r="N178" i="41"/>
  <c r="N217" i="41"/>
  <c r="W217" i="41"/>
  <c r="N256" i="41"/>
  <c r="W256" i="41" s="1"/>
  <c r="U297" i="41"/>
  <c r="T297" i="41"/>
  <c r="U315" i="41"/>
  <c r="U320" i="41" s="1"/>
  <c r="T315" i="41"/>
  <c r="W315" i="41" s="1"/>
  <c r="W377" i="41"/>
  <c r="W38" i="41"/>
  <c r="N48" i="41"/>
  <c r="W48" i="41" s="1"/>
  <c r="N183" i="41"/>
  <c r="W183" i="41" s="1"/>
  <c r="T76" i="41"/>
  <c r="W76" i="41" s="1"/>
  <c r="U76" i="41"/>
  <c r="N209" i="41"/>
  <c r="W209" i="41" s="1"/>
  <c r="U347" i="41"/>
  <c r="N355" i="41"/>
  <c r="W355" i="41" s="1"/>
  <c r="W31" i="41"/>
  <c r="L203" i="41"/>
  <c r="V50" i="41"/>
  <c r="W75" i="41"/>
  <c r="N75" i="41"/>
  <c r="U81" i="41"/>
  <c r="T81" i="41"/>
  <c r="N113" i="41"/>
  <c r="N131" i="41"/>
  <c r="T149" i="41"/>
  <c r="W146" i="41"/>
  <c r="N254" i="41"/>
  <c r="W254" i="41"/>
  <c r="W30" i="41"/>
  <c r="T38" i="41"/>
  <c r="U38" i="41"/>
  <c r="U41" i="41" s="1"/>
  <c r="U48" i="41"/>
  <c r="T48" i="41"/>
  <c r="W54" i="41"/>
  <c r="U56" i="41"/>
  <c r="W56" i="41" s="1"/>
  <c r="N81" i="41"/>
  <c r="N86" i="41" s="1"/>
  <c r="N99" i="41"/>
  <c r="N104" i="41" s="1"/>
  <c r="U101" i="41"/>
  <c r="U104" i="41" s="1"/>
  <c r="T101" i="41"/>
  <c r="U109" i="41"/>
  <c r="T109" i="41"/>
  <c r="W109" i="41" s="1"/>
  <c r="N121" i="41"/>
  <c r="W121" i="41" s="1"/>
  <c r="N139" i="41"/>
  <c r="W139" i="41" s="1"/>
  <c r="N146" i="41"/>
  <c r="N175" i="41"/>
  <c r="U197" i="41"/>
  <c r="N206" i="41"/>
  <c r="W206" i="41" s="1"/>
  <c r="U211" i="41"/>
  <c r="T211" i="41"/>
  <c r="W237" i="41"/>
  <c r="V239" i="41"/>
  <c r="N269" i="41"/>
  <c r="W269" i="41" s="1"/>
  <c r="W310" i="41"/>
  <c r="N313" i="41"/>
  <c r="L320" i="41"/>
  <c r="N346" i="41"/>
  <c r="W346" i="41" s="1"/>
  <c r="N363" i="41"/>
  <c r="W363" i="41" s="1"/>
  <c r="L374" i="41"/>
  <c r="N376" i="41"/>
  <c r="N383" i="41" s="1"/>
  <c r="N413" i="41"/>
  <c r="W413" i="41" s="1"/>
  <c r="N434" i="41"/>
  <c r="W434" i="41" s="1"/>
  <c r="W445" i="41"/>
  <c r="N445" i="41"/>
  <c r="U259" i="41"/>
  <c r="T259" i="41"/>
  <c r="W278" i="41"/>
  <c r="N359" i="41"/>
  <c r="W359" i="41"/>
  <c r="T371" i="41"/>
  <c r="U371" i="41"/>
  <c r="N378" i="41"/>
  <c r="W378" i="41"/>
  <c r="L383" i="41"/>
  <c r="W391" i="41"/>
  <c r="N391" i="41"/>
  <c r="L428" i="41"/>
  <c r="N421" i="41"/>
  <c r="N428" i="41" s="1"/>
  <c r="W421" i="41"/>
  <c r="T426" i="41"/>
  <c r="U426" i="41"/>
  <c r="O466" i="41"/>
  <c r="W80" i="41"/>
  <c r="T104" i="41"/>
  <c r="N119" i="41"/>
  <c r="W134" i="41"/>
  <c r="W154" i="41"/>
  <c r="W228" i="41"/>
  <c r="W252" i="41"/>
  <c r="L311" i="41"/>
  <c r="W353" i="41"/>
  <c r="V383" i="41"/>
  <c r="T391" i="41"/>
  <c r="U391" i="41"/>
  <c r="W405" i="41"/>
  <c r="N424" i="41"/>
  <c r="W424" i="41" s="1"/>
  <c r="N426" i="41"/>
  <c r="W426" i="41" s="1"/>
  <c r="T180" i="41"/>
  <c r="U180" i="41"/>
  <c r="N207" i="41"/>
  <c r="W207" i="41" s="1"/>
  <c r="U220" i="41"/>
  <c r="W220" i="41" s="1"/>
  <c r="T220" i="41"/>
  <c r="U250" i="41"/>
  <c r="U257" i="41" s="1"/>
  <c r="T250" i="41"/>
  <c r="T257" i="41" s="1"/>
  <c r="T295" i="41"/>
  <c r="T302" i="41" s="1"/>
  <c r="U295" i="41"/>
  <c r="U302" i="41" s="1"/>
  <c r="T311" i="41"/>
  <c r="N354" i="41"/>
  <c r="W354" i="41"/>
  <c r="U367" i="41"/>
  <c r="T367" i="41"/>
  <c r="N400" i="41"/>
  <c r="W400" i="41" s="1"/>
  <c r="N416" i="41"/>
  <c r="W416" i="41"/>
  <c r="N180" i="41"/>
  <c r="W180" i="41" s="1"/>
  <c r="N220" i="41"/>
  <c r="T230" i="41"/>
  <c r="T273" i="41"/>
  <c r="U293" i="41"/>
  <c r="N290" i="41"/>
  <c r="W290" i="41"/>
  <c r="N377" i="41"/>
  <c r="N379" i="41"/>
  <c r="U387" i="41"/>
  <c r="T387" i="41"/>
  <c r="U408" i="41"/>
  <c r="T408" i="41"/>
  <c r="W408" i="41" s="1"/>
  <c r="W450" i="41"/>
  <c r="W452" i="41"/>
  <c r="N452" i="41"/>
  <c r="T165" i="41"/>
  <c r="N187" i="41"/>
  <c r="L194" i="41"/>
  <c r="N196" i="41"/>
  <c r="W196" i="41" s="1"/>
  <c r="T234" i="41"/>
  <c r="T239" i="41" s="1"/>
  <c r="W245" i="41"/>
  <c r="V257" i="41"/>
  <c r="T271" i="41"/>
  <c r="W271" i="41" s="1"/>
  <c r="N292" i="41"/>
  <c r="W292" i="41" s="1"/>
  <c r="W307" i="41"/>
  <c r="T327" i="41"/>
  <c r="W327" i="41" s="1"/>
  <c r="N332" i="41"/>
  <c r="W332" i="41" s="1"/>
  <c r="T342" i="41"/>
  <c r="U342" i="41"/>
  <c r="W342" i="41" s="1"/>
  <c r="U379" i="41"/>
  <c r="U400" i="41"/>
  <c r="L455" i="41"/>
  <c r="W336" i="41"/>
  <c r="U200" i="41"/>
  <c r="U203" i="41" s="1"/>
  <c r="W223" i="41"/>
  <c r="T247" i="41"/>
  <c r="U247" i="41"/>
  <c r="U248" i="41" s="1"/>
  <c r="U264" i="41"/>
  <c r="U269" i="41"/>
  <c r="L284" i="41"/>
  <c r="T279" i="41"/>
  <c r="U279" i="41"/>
  <c r="N293" i="41"/>
  <c r="W309" i="41"/>
  <c r="N309" i="41"/>
  <c r="U323" i="41"/>
  <c r="T323" i="41"/>
  <c r="W323" i="41" s="1"/>
  <c r="U332" i="41"/>
  <c r="U338" i="41" s="1"/>
  <c r="N342" i="41"/>
  <c r="W358" i="41"/>
  <c r="L365" i="41"/>
  <c r="N364" i="41"/>
  <c r="W364" i="41" s="1"/>
  <c r="V374" i="41"/>
  <c r="U370" i="41"/>
  <c r="T370" i="41"/>
  <c r="W370" i="41" s="1"/>
  <c r="U425" i="41"/>
  <c r="T425" i="41"/>
  <c r="W425" i="41" s="1"/>
  <c r="N436" i="41"/>
  <c r="W436" i="41" s="1"/>
  <c r="N450" i="41"/>
  <c r="U459" i="41"/>
  <c r="U464" i="41" s="1"/>
  <c r="T459" i="41"/>
  <c r="N221" i="41"/>
  <c r="T356" i="41"/>
  <c r="T27" i="41"/>
  <c r="T30" i="41"/>
  <c r="T72" i="41"/>
  <c r="W72" i="41" s="1"/>
  <c r="T89" i="41"/>
  <c r="W89" i="41" s="1"/>
  <c r="W111" i="41"/>
  <c r="T120" i="41"/>
  <c r="W120" i="41" s="1"/>
  <c r="T174" i="41"/>
  <c r="T176" i="41" s="1"/>
  <c r="U174" i="41"/>
  <c r="U176" i="41" s="1"/>
  <c r="T187" i="41"/>
  <c r="N189" i="41"/>
  <c r="W189" i="41"/>
  <c r="W191" i="41"/>
  <c r="N193" i="41"/>
  <c r="T196" i="41"/>
  <c r="T203" i="41" s="1"/>
  <c r="U212" i="41"/>
  <c r="U236" i="41"/>
  <c r="U239" i="41" s="1"/>
  <c r="T241" i="41"/>
  <c r="T248" i="41" s="1"/>
  <c r="N243" i="41"/>
  <c r="W243" i="41" s="1"/>
  <c r="N247" i="41"/>
  <c r="W247" i="41" s="1"/>
  <c r="V284" i="41"/>
  <c r="U283" i="41"/>
  <c r="W283" i="41" s="1"/>
  <c r="T286" i="41"/>
  <c r="W337" i="41"/>
  <c r="T350" i="41"/>
  <c r="U350" i="41"/>
  <c r="U356" i="41" s="1"/>
  <c r="W362" i="41"/>
  <c r="N362" i="41"/>
  <c r="U390" i="41"/>
  <c r="T390" i="41"/>
  <c r="U396" i="41"/>
  <c r="T396" i="41"/>
  <c r="W396" i="41" s="1"/>
  <c r="N398" i="41"/>
  <c r="N401" i="41" s="1"/>
  <c r="W398" i="41"/>
  <c r="N453" i="41"/>
  <c r="W453" i="41"/>
  <c r="N459" i="41"/>
  <c r="W459" i="41" s="1"/>
  <c r="W107" i="41"/>
  <c r="W156" i="41"/>
  <c r="W166" i="41"/>
  <c r="N174" i="41"/>
  <c r="W174" i="41" s="1"/>
  <c r="T193" i="41"/>
  <c r="W193" i="41" s="1"/>
  <c r="V212" i="41"/>
  <c r="N226" i="41"/>
  <c r="W226" i="41"/>
  <c r="L230" i="41"/>
  <c r="W234" i="41"/>
  <c r="W253" i="41"/>
  <c r="N253" i="41"/>
  <c r="U274" i="41"/>
  <c r="T274" i="41"/>
  <c r="N277" i="41"/>
  <c r="N284" i="41" s="1"/>
  <c r="W333" i="41"/>
  <c r="T347" i="41"/>
  <c r="N358" i="41"/>
  <c r="N368" i="41"/>
  <c r="N382" i="41"/>
  <c r="W382" i="41" s="1"/>
  <c r="W390" i="41"/>
  <c r="S466" i="41"/>
  <c r="N215" i="41"/>
  <c r="W215" i="41"/>
  <c r="U230" i="41"/>
  <c r="T298" i="41"/>
  <c r="U298" i="41"/>
  <c r="U326" i="41"/>
  <c r="T326" i="41"/>
  <c r="W326" i="41" s="1"/>
  <c r="T333" i="41"/>
  <c r="U333" i="41"/>
  <c r="N340" i="41"/>
  <c r="W340" i="41"/>
  <c r="L347" i="41"/>
  <c r="U381" i="41"/>
  <c r="T381" i="41"/>
  <c r="W381" i="41" s="1"/>
  <c r="N389" i="41"/>
  <c r="W389" i="41" s="1"/>
  <c r="W414" i="41"/>
  <c r="N432" i="41"/>
  <c r="W432" i="41" s="1"/>
  <c r="N451" i="41"/>
  <c r="W451" i="41" s="1"/>
  <c r="N412" i="41"/>
  <c r="W412" i="41"/>
  <c r="N435" i="41"/>
  <c r="W435" i="41"/>
  <c r="U443" i="41"/>
  <c r="T443" i="41"/>
  <c r="W443" i="41" s="1"/>
  <c r="V149" i="41"/>
  <c r="W165" i="41"/>
  <c r="W235" i="41"/>
  <c r="W242" i="41"/>
  <c r="N263" i="41"/>
  <c r="W272" i="41"/>
  <c r="W274" i="41"/>
  <c r="N305" i="41"/>
  <c r="N311" i="41" s="1"/>
  <c r="W305" i="41"/>
  <c r="N319" i="41"/>
  <c r="W319" i="41"/>
  <c r="T329" i="41"/>
  <c r="T331" i="41"/>
  <c r="W361" i="41"/>
  <c r="W369" i="41"/>
  <c r="N462" i="41"/>
  <c r="W462" i="41" s="1"/>
  <c r="T419" i="41"/>
  <c r="L419" i="41"/>
  <c r="U437" i="41"/>
  <c r="U439" i="41"/>
  <c r="T439" i="41"/>
  <c r="Q466" i="41"/>
  <c r="W460" i="41"/>
  <c r="N460" i="41"/>
  <c r="T462" i="41"/>
  <c r="N211" i="41"/>
  <c r="W211" i="41"/>
  <c r="W229" i="41"/>
  <c r="T334" i="41"/>
  <c r="W334" i="41" s="1"/>
  <c r="U334" i="41"/>
  <c r="T343" i="41"/>
  <c r="U343" i="41"/>
  <c r="W352" i="41"/>
  <c r="W373" i="41"/>
  <c r="T385" i="41"/>
  <c r="T392" i="41" s="1"/>
  <c r="U385" i="41"/>
  <c r="U392" i="41" s="1"/>
  <c r="N387" i="41"/>
  <c r="N392" i="41" s="1"/>
  <c r="W387" i="41"/>
  <c r="U399" i="41"/>
  <c r="T399" i="41"/>
  <c r="T401" i="41" s="1"/>
  <c r="U419" i="41"/>
  <c r="T417" i="41"/>
  <c r="U417" i="41"/>
  <c r="L446" i="41"/>
  <c r="N439" i="41"/>
  <c r="W439" i="41" s="1"/>
  <c r="N441" i="41"/>
  <c r="W441" i="41" s="1"/>
  <c r="U455" i="41"/>
  <c r="T457" i="41"/>
  <c r="W297" i="41"/>
  <c r="W328" i="41"/>
  <c r="T403" i="41"/>
  <c r="T410" i="41" s="1"/>
  <c r="U403" i="41"/>
  <c r="U407" i="41"/>
  <c r="T407" i="41"/>
  <c r="W409" i="41"/>
  <c r="U431" i="41"/>
  <c r="T431" i="41"/>
  <c r="W431" i="41" s="1"/>
  <c r="V401" i="41"/>
  <c r="W417" i="41"/>
  <c r="U422" i="41"/>
  <c r="U428" i="41" s="1"/>
  <c r="T422" i="41"/>
  <c r="U427" i="41"/>
  <c r="T427" i="41"/>
  <c r="W427" i="41" s="1"/>
  <c r="N430" i="41"/>
  <c r="N437" i="41" s="1"/>
  <c r="L437" i="41"/>
  <c r="N449" i="41"/>
  <c r="N455" i="41" s="1"/>
  <c r="W461" i="41"/>
  <c r="V194" i="41"/>
  <c r="V203" i="41"/>
  <c r="L248" i="41"/>
  <c r="N241" i="41"/>
  <c r="W324" i="41"/>
  <c r="V365" i="41"/>
  <c r="V410" i="41"/>
  <c r="N406" i="41"/>
  <c r="W406" i="41" s="1"/>
  <c r="T437" i="41"/>
  <c r="U432" i="41"/>
  <c r="U442" i="41"/>
  <c r="T442" i="41"/>
  <c r="W442" i="41" s="1"/>
  <c r="N444" i="41"/>
  <c r="W444" i="41" s="1"/>
  <c r="L401" i="41"/>
  <c r="T458" i="41"/>
  <c r="U458" i="41"/>
  <c r="V320" i="41"/>
  <c r="U404" i="41"/>
  <c r="T404" i="41"/>
  <c r="V455" i="41"/>
  <c r="V466" i="41" s="1"/>
  <c r="W395" i="41"/>
  <c r="V437" i="41"/>
  <c r="T448" i="41"/>
  <c r="K16" i="1"/>
  <c r="B8" i="1"/>
  <c r="B5" i="1"/>
  <c r="V28" i="1"/>
  <c r="W347" i="49" l="1"/>
  <c r="W239" i="49"/>
  <c r="W194" i="49"/>
  <c r="N131" i="49"/>
  <c r="W124" i="49"/>
  <c r="W131" i="49" s="1"/>
  <c r="W365" i="49"/>
  <c r="W23" i="49"/>
  <c r="N203" i="49"/>
  <c r="W248" i="49"/>
  <c r="U104" i="49"/>
  <c r="T59" i="49"/>
  <c r="W52" i="49"/>
  <c r="W59" i="49" s="1"/>
  <c r="W455" i="49"/>
  <c r="U266" i="49"/>
  <c r="W66" i="49"/>
  <c r="T338" i="49"/>
  <c r="W331" i="49"/>
  <c r="W338" i="49" s="1"/>
  <c r="T446" i="49"/>
  <c r="T293" i="49"/>
  <c r="N257" i="49"/>
  <c r="N392" i="49"/>
  <c r="W324" i="49"/>
  <c r="W329" i="49" s="1"/>
  <c r="W43" i="49"/>
  <c r="W50" i="49" s="1"/>
  <c r="L466" i="49"/>
  <c r="T329" i="49"/>
  <c r="U338" i="49"/>
  <c r="W272" i="49"/>
  <c r="W176" i="49"/>
  <c r="N113" i="49"/>
  <c r="W376" i="49"/>
  <c r="W383" i="49" s="1"/>
  <c r="U293" i="49"/>
  <c r="W386" i="49"/>
  <c r="T248" i="49"/>
  <c r="T41" i="49"/>
  <c r="T167" i="49"/>
  <c r="W464" i="49"/>
  <c r="W25" i="49"/>
  <c r="W32" i="49" s="1"/>
  <c r="W107" i="49"/>
  <c r="W113" i="49" s="1"/>
  <c r="T311" i="49"/>
  <c r="W304" i="49"/>
  <c r="W311" i="49" s="1"/>
  <c r="W401" i="49"/>
  <c r="W250" i="49"/>
  <c r="W257" i="49" s="1"/>
  <c r="W104" i="49"/>
  <c r="N122" i="49"/>
  <c r="W115" i="49"/>
  <c r="W122" i="49" s="1"/>
  <c r="U374" i="49"/>
  <c r="N410" i="49"/>
  <c r="N311" i="49"/>
  <c r="T86" i="49"/>
  <c r="N230" i="49"/>
  <c r="W89" i="49"/>
  <c r="W95" i="49" s="1"/>
  <c r="W68" i="49"/>
  <c r="W254" i="49"/>
  <c r="W35" i="49"/>
  <c r="W41" i="49" s="1"/>
  <c r="W295" i="49"/>
  <c r="W302" i="49" s="1"/>
  <c r="W225" i="49"/>
  <c r="U410" i="49"/>
  <c r="T365" i="49"/>
  <c r="T419" i="49"/>
  <c r="W412" i="49"/>
  <c r="W419" i="49" s="1"/>
  <c r="W286" i="49"/>
  <c r="W293" i="49" s="1"/>
  <c r="N86" i="49"/>
  <c r="N104" i="49"/>
  <c r="N320" i="49"/>
  <c r="N437" i="49"/>
  <c r="T131" i="49"/>
  <c r="U239" i="49"/>
  <c r="N275" i="49"/>
  <c r="U365" i="49"/>
  <c r="N464" i="49"/>
  <c r="W242" i="49"/>
  <c r="W79" i="49"/>
  <c r="W86" i="49" s="1"/>
  <c r="W356" i="49"/>
  <c r="W313" i="49"/>
  <c r="W320" i="49" s="1"/>
  <c r="W404" i="49"/>
  <c r="W410" i="49" s="1"/>
  <c r="W275" i="49"/>
  <c r="T464" i="49"/>
  <c r="T392" i="49"/>
  <c r="W385" i="49"/>
  <c r="W167" i="49"/>
  <c r="T275" i="49"/>
  <c r="N185" i="49"/>
  <c r="W421" i="49"/>
  <c r="W428" i="49" s="1"/>
  <c r="N347" i="49"/>
  <c r="U392" i="49"/>
  <c r="W155" i="49"/>
  <c r="W158" i="49" s="1"/>
  <c r="T158" i="49"/>
  <c r="W374" i="49"/>
  <c r="U275" i="49"/>
  <c r="T23" i="49"/>
  <c r="N149" i="49"/>
  <c r="W223" i="49"/>
  <c r="N194" i="49"/>
  <c r="T221" i="49"/>
  <c r="W214" i="49"/>
  <c r="W221" i="49" s="1"/>
  <c r="W203" i="49"/>
  <c r="N140" i="49"/>
  <c r="W178" i="49"/>
  <c r="W185" i="49" s="1"/>
  <c r="T437" i="49"/>
  <c r="W212" i="49"/>
  <c r="W260" i="49"/>
  <c r="W266" i="49" s="1"/>
  <c r="W140" i="49"/>
  <c r="N239" i="49"/>
  <c r="W70" i="49"/>
  <c r="W77" i="49" s="1"/>
  <c r="N212" i="49"/>
  <c r="T104" i="49"/>
  <c r="N284" i="49"/>
  <c r="W277" i="49"/>
  <c r="W284" i="49" s="1"/>
  <c r="T122" i="49"/>
  <c r="N176" i="49"/>
  <c r="N374" i="49"/>
  <c r="N293" i="49"/>
  <c r="W142" i="49"/>
  <c r="W149" i="49" s="1"/>
  <c r="U455" i="49"/>
  <c r="U466" i="49" s="1"/>
  <c r="W431" i="49"/>
  <c r="W437" i="49" s="1"/>
  <c r="U185" i="49"/>
  <c r="W439" i="49"/>
  <c r="W446" i="49" s="1"/>
  <c r="W230" i="48"/>
  <c r="W122" i="48"/>
  <c r="W194" i="48"/>
  <c r="W410" i="48"/>
  <c r="W347" i="48"/>
  <c r="W329" i="48"/>
  <c r="W178" i="48"/>
  <c r="W185" i="48" s="1"/>
  <c r="T365" i="48"/>
  <c r="N167" i="48"/>
  <c r="T257" i="48"/>
  <c r="W250" i="48"/>
  <c r="W257" i="48" s="1"/>
  <c r="N302" i="48"/>
  <c r="U455" i="48"/>
  <c r="T41" i="48"/>
  <c r="N293" i="48"/>
  <c r="W50" i="48"/>
  <c r="N203" i="48"/>
  <c r="N86" i="48"/>
  <c r="N185" i="48"/>
  <c r="W243" i="48"/>
  <c r="W385" i="48"/>
  <c r="W392" i="48" s="1"/>
  <c r="W396" i="48"/>
  <c r="W158" i="48"/>
  <c r="W311" i="48"/>
  <c r="W32" i="48"/>
  <c r="U374" i="48"/>
  <c r="W367" i="48"/>
  <c r="W383" i="48"/>
  <c r="T311" i="48"/>
  <c r="W449" i="48"/>
  <c r="W171" i="48"/>
  <c r="W176" i="48" s="1"/>
  <c r="W214" i="48"/>
  <c r="W221" i="48" s="1"/>
  <c r="N221" i="48"/>
  <c r="U311" i="48"/>
  <c r="T302" i="48"/>
  <c r="W17" i="48"/>
  <c r="W23" i="48" s="1"/>
  <c r="T59" i="48"/>
  <c r="W54" i="48"/>
  <c r="N275" i="48"/>
  <c r="T77" i="48"/>
  <c r="W59" i="48"/>
  <c r="N410" i="48"/>
  <c r="N437" i="48"/>
  <c r="N257" i="48"/>
  <c r="W395" i="48"/>
  <c r="W401" i="48" s="1"/>
  <c r="T455" i="48"/>
  <c r="T466" i="48" s="1"/>
  <c r="W448" i="48"/>
  <c r="T437" i="48"/>
  <c r="U365" i="48"/>
  <c r="U257" i="48"/>
  <c r="W295" i="48"/>
  <c r="W302" i="48" s="1"/>
  <c r="W458" i="48"/>
  <c r="U41" i="48"/>
  <c r="W79" i="48"/>
  <c r="W86" i="48" s="1"/>
  <c r="N230" i="48"/>
  <c r="U446" i="48"/>
  <c r="U466" i="48" s="1"/>
  <c r="N149" i="48"/>
  <c r="W266" i="48"/>
  <c r="W365" i="48"/>
  <c r="N77" i="48"/>
  <c r="W379" i="48"/>
  <c r="U302" i="48"/>
  <c r="W97" i="48"/>
  <c r="W104" i="48" s="1"/>
  <c r="W439" i="48"/>
  <c r="W446" i="48" s="1"/>
  <c r="N374" i="48"/>
  <c r="N311" i="48"/>
  <c r="W437" i="48"/>
  <c r="N122" i="48"/>
  <c r="N419" i="48"/>
  <c r="W349" i="48"/>
  <c r="W356" i="48" s="1"/>
  <c r="N329" i="48"/>
  <c r="W268" i="48"/>
  <c r="W275" i="48" s="1"/>
  <c r="N239" i="48"/>
  <c r="W107" i="48"/>
  <c r="W113" i="48" s="1"/>
  <c r="W95" i="48"/>
  <c r="N50" i="48"/>
  <c r="W242" i="48"/>
  <c r="L466" i="48"/>
  <c r="T329" i="48"/>
  <c r="W130" i="48"/>
  <c r="N338" i="48"/>
  <c r="T320" i="48"/>
  <c r="W370" i="48"/>
  <c r="W286" i="48"/>
  <c r="W293" i="48" s="1"/>
  <c r="W196" i="48"/>
  <c r="T104" i="48"/>
  <c r="W320" i="48"/>
  <c r="W142" i="48"/>
  <c r="W149" i="48" s="1"/>
  <c r="W457" i="48"/>
  <c r="W464" i="48" s="1"/>
  <c r="N464" i="48"/>
  <c r="T419" i="48"/>
  <c r="W412" i="48"/>
  <c r="W419" i="48" s="1"/>
  <c r="W70" i="48"/>
  <c r="W77" i="48" s="1"/>
  <c r="U410" i="48"/>
  <c r="N212" i="48"/>
  <c r="N158" i="48"/>
  <c r="N347" i="48"/>
  <c r="U383" i="48"/>
  <c r="T338" i="48"/>
  <c r="W198" i="48"/>
  <c r="T203" i="48"/>
  <c r="T284" i="48"/>
  <c r="T410" i="48"/>
  <c r="T293" i="48"/>
  <c r="T167" i="48"/>
  <c r="N68" i="48"/>
  <c r="W140" i="48"/>
  <c r="N41" i="48"/>
  <c r="W152" i="48"/>
  <c r="N428" i="48"/>
  <c r="W421" i="48"/>
  <c r="W428" i="48" s="1"/>
  <c r="N284" i="48"/>
  <c r="W277" i="48"/>
  <c r="W284" i="48" s="1"/>
  <c r="T131" i="48"/>
  <c r="W124" i="48"/>
  <c r="T86" i="48"/>
  <c r="U338" i="48"/>
  <c r="W160" i="48"/>
  <c r="W167" i="48" s="1"/>
  <c r="W212" i="48"/>
  <c r="U293" i="48"/>
  <c r="N365" i="48"/>
  <c r="W34" i="48"/>
  <c r="W41" i="48" s="1"/>
  <c r="N131" i="48"/>
  <c r="W68" i="47"/>
  <c r="W365" i="47"/>
  <c r="W275" i="47"/>
  <c r="T419" i="47"/>
  <c r="T466" i="47" s="1"/>
  <c r="W419" i="47"/>
  <c r="W297" i="47"/>
  <c r="W32" i="47"/>
  <c r="W277" i="47"/>
  <c r="W284" i="47" s="1"/>
  <c r="N302" i="47"/>
  <c r="W329" i="47"/>
  <c r="N347" i="47"/>
  <c r="N293" i="47"/>
  <c r="N374" i="47"/>
  <c r="W158" i="47"/>
  <c r="T77" i="47"/>
  <c r="U212" i="47"/>
  <c r="U23" i="47"/>
  <c r="W16" i="47"/>
  <c r="W23" i="47" s="1"/>
  <c r="W368" i="47"/>
  <c r="W374" i="47" s="1"/>
  <c r="T23" i="47"/>
  <c r="W167" i="47"/>
  <c r="N446" i="47"/>
  <c r="W347" i="47"/>
  <c r="N50" i="47"/>
  <c r="W43" i="47"/>
  <c r="W50" i="47" s="1"/>
  <c r="N158" i="47"/>
  <c r="W464" i="47"/>
  <c r="W455" i="47"/>
  <c r="W203" i="47"/>
  <c r="N257" i="47"/>
  <c r="N194" i="47"/>
  <c r="W187" i="47"/>
  <c r="W194" i="47" s="1"/>
  <c r="W325" i="47"/>
  <c r="W270" i="47"/>
  <c r="W86" i="47"/>
  <c r="L466" i="47"/>
  <c r="W233" i="47"/>
  <c r="W239" i="47" s="1"/>
  <c r="W260" i="47"/>
  <c r="W266" i="47" s="1"/>
  <c r="N383" i="47"/>
  <c r="W205" i="47"/>
  <c r="W212" i="47" s="1"/>
  <c r="T59" i="47"/>
  <c r="W230" i="47"/>
  <c r="N401" i="47"/>
  <c r="T131" i="47"/>
  <c r="N392" i="47"/>
  <c r="N86" i="47"/>
  <c r="W428" i="47"/>
  <c r="W169" i="47"/>
  <c r="W176" i="47" s="1"/>
  <c r="W286" i="47"/>
  <c r="W293" i="47" s="1"/>
  <c r="W72" i="47"/>
  <c r="W77" i="47" s="1"/>
  <c r="W102" i="47"/>
  <c r="W104" i="47" s="1"/>
  <c r="W385" i="47"/>
  <c r="W392" i="47" s="1"/>
  <c r="T239" i="47"/>
  <c r="W383" i="47"/>
  <c r="N59" i="47"/>
  <c r="N428" i="47"/>
  <c r="N140" i="47"/>
  <c r="N410" i="47"/>
  <c r="W349" i="47"/>
  <c r="W356" i="47" s="1"/>
  <c r="N77" i="47"/>
  <c r="U230" i="47"/>
  <c r="W226" i="47"/>
  <c r="U203" i="47"/>
  <c r="N230" i="47"/>
  <c r="N185" i="47"/>
  <c r="W142" i="47"/>
  <c r="W149" i="47" s="1"/>
  <c r="W35" i="47"/>
  <c r="W41" i="47" s="1"/>
  <c r="W295" i="47"/>
  <c r="W124" i="47"/>
  <c r="W131" i="47" s="1"/>
  <c r="W52" i="47"/>
  <c r="W59" i="47" s="1"/>
  <c r="W133" i="47"/>
  <c r="W140" i="47" s="1"/>
  <c r="N176" i="47"/>
  <c r="W403" i="47"/>
  <c r="W410" i="47" s="1"/>
  <c r="N203" i="47"/>
  <c r="N122" i="47"/>
  <c r="W115" i="47"/>
  <c r="W122" i="47" s="1"/>
  <c r="N221" i="47"/>
  <c r="W178" i="47"/>
  <c r="W185" i="47" s="1"/>
  <c r="W106" i="47"/>
  <c r="W113" i="47" s="1"/>
  <c r="W214" i="47"/>
  <c r="T221" i="47"/>
  <c r="W89" i="47"/>
  <c r="W95" i="47" s="1"/>
  <c r="N464" i="47"/>
  <c r="W248" i="47"/>
  <c r="T149" i="47"/>
  <c r="T347" i="47"/>
  <c r="T203" i="47"/>
  <c r="N167" i="47"/>
  <c r="N320" i="47"/>
  <c r="T140" i="47"/>
  <c r="N41" i="47"/>
  <c r="W313" i="47"/>
  <c r="W320" i="47" s="1"/>
  <c r="W395" i="47"/>
  <c r="W401" i="47" s="1"/>
  <c r="U221" i="47"/>
  <c r="N338" i="47"/>
  <c r="T392" i="47"/>
  <c r="N275" i="47"/>
  <c r="U149" i="47"/>
  <c r="W305" i="47"/>
  <c r="W311" i="47" s="1"/>
  <c r="U464" i="47"/>
  <c r="U466" i="47" s="1"/>
  <c r="W439" i="47"/>
  <c r="W446" i="47" s="1"/>
  <c r="T320" i="47"/>
  <c r="U140" i="47"/>
  <c r="T68" i="47"/>
  <c r="W215" i="47"/>
  <c r="T185" i="47"/>
  <c r="W373" i="47"/>
  <c r="N104" i="47"/>
  <c r="W331" i="47"/>
  <c r="W338" i="47" s="1"/>
  <c r="U392" i="47"/>
  <c r="W250" i="47"/>
  <c r="W257" i="47" s="1"/>
  <c r="N365" i="47"/>
  <c r="U131" i="47"/>
  <c r="W437" i="47"/>
  <c r="U365" i="47"/>
  <c r="U68" i="47"/>
  <c r="N23" i="47"/>
  <c r="U185" i="47"/>
  <c r="N248" i="47"/>
  <c r="N32" i="47"/>
  <c r="N68" i="47"/>
  <c r="W275" i="46"/>
  <c r="W284" i="46"/>
  <c r="W293" i="46"/>
  <c r="W32" i="46"/>
  <c r="W392" i="46"/>
  <c r="W418" i="46"/>
  <c r="W419" i="46" s="1"/>
  <c r="N194" i="46"/>
  <c r="W187" i="46"/>
  <c r="W194" i="46" s="1"/>
  <c r="T203" i="46"/>
  <c r="W178" i="46"/>
  <c r="U32" i="46"/>
  <c r="T113" i="46"/>
  <c r="W199" i="46"/>
  <c r="W203" i="46" s="1"/>
  <c r="W35" i="46"/>
  <c r="N167" i="46"/>
  <c r="N212" i="46"/>
  <c r="W205" i="46"/>
  <c r="W212" i="46" s="1"/>
  <c r="W176" i="46"/>
  <c r="N464" i="46"/>
  <c r="W239" i="46"/>
  <c r="N446" i="46"/>
  <c r="W230" i="46"/>
  <c r="N104" i="46"/>
  <c r="N140" i="46"/>
  <c r="W439" i="46"/>
  <c r="W446" i="46" s="1"/>
  <c r="W221" i="46"/>
  <c r="U401" i="46"/>
  <c r="T86" i="46"/>
  <c r="N86" i="46"/>
  <c r="W305" i="46"/>
  <c r="N410" i="46"/>
  <c r="W403" i="46"/>
  <c r="W410" i="46" s="1"/>
  <c r="N428" i="46"/>
  <c r="W340" i="46"/>
  <c r="W347" i="46" s="1"/>
  <c r="N365" i="46"/>
  <c r="T347" i="46"/>
  <c r="T23" i="46"/>
  <c r="N221" i="46"/>
  <c r="T410" i="46"/>
  <c r="U59" i="46"/>
  <c r="T77" i="46"/>
  <c r="U275" i="46"/>
  <c r="N131" i="46"/>
  <c r="N50" i="46"/>
  <c r="T239" i="46"/>
  <c r="U257" i="46"/>
  <c r="W250" i="46"/>
  <c r="W257" i="46" s="1"/>
  <c r="W281" i="46"/>
  <c r="U212" i="46"/>
  <c r="W167" i="46"/>
  <c r="W455" i="46"/>
  <c r="W79" i="46"/>
  <c r="W86" i="46" s="1"/>
  <c r="U410" i="46"/>
  <c r="N59" i="46"/>
  <c r="N230" i="46"/>
  <c r="N68" i="46"/>
  <c r="W43" i="46"/>
  <c r="W50" i="46" s="1"/>
  <c r="T68" i="46"/>
  <c r="W333" i="46"/>
  <c r="W338" i="46" s="1"/>
  <c r="T338" i="46"/>
  <c r="W184" i="46"/>
  <c r="N275" i="46"/>
  <c r="W143" i="46"/>
  <c r="W149" i="46" s="1"/>
  <c r="T50" i="46"/>
  <c r="U203" i="46"/>
  <c r="N185" i="46"/>
  <c r="N374" i="46"/>
  <c r="W61" i="46"/>
  <c r="W68" i="46" s="1"/>
  <c r="T41" i="46"/>
  <c r="W151" i="46"/>
  <c r="W158" i="46" s="1"/>
  <c r="W41" i="46"/>
  <c r="N320" i="46"/>
  <c r="W313" i="46"/>
  <c r="W320" i="46" s="1"/>
  <c r="N302" i="46"/>
  <c r="T383" i="46"/>
  <c r="W379" i="46"/>
  <c r="N122" i="46"/>
  <c r="U68" i="46"/>
  <c r="W266" i="46"/>
  <c r="N401" i="46"/>
  <c r="V466" i="46"/>
  <c r="N284" i="46"/>
  <c r="T275" i="46"/>
  <c r="T464" i="46"/>
  <c r="W122" i="46"/>
  <c r="W181" i="46"/>
  <c r="W401" i="46"/>
  <c r="N32" i="46"/>
  <c r="W124" i="46"/>
  <c r="W131" i="46" s="1"/>
  <c r="T302" i="46"/>
  <c r="U419" i="46"/>
  <c r="U466" i="46" s="1"/>
  <c r="T131" i="46"/>
  <c r="N77" i="46"/>
  <c r="N23" i="46"/>
  <c r="N392" i="46"/>
  <c r="N149" i="46"/>
  <c r="W16" i="46"/>
  <c r="W23" i="46" s="1"/>
  <c r="N356" i="46"/>
  <c r="W337" i="46"/>
  <c r="W113" i="46"/>
  <c r="W374" i="46"/>
  <c r="W311" i="46"/>
  <c r="N293" i="46"/>
  <c r="W248" i="46"/>
  <c r="T167" i="46"/>
  <c r="W349" i="46"/>
  <c r="W356" i="46" s="1"/>
  <c r="W457" i="46"/>
  <c r="W464" i="46" s="1"/>
  <c r="W431" i="46"/>
  <c r="W437" i="46" s="1"/>
  <c r="N437" i="46"/>
  <c r="L466" i="46"/>
  <c r="W59" i="46"/>
  <c r="W97" i="46"/>
  <c r="W104" i="46" s="1"/>
  <c r="T329" i="46"/>
  <c r="W322" i="46"/>
  <c r="W329" i="46" s="1"/>
  <c r="W421" i="46"/>
  <c r="W428" i="46" s="1"/>
  <c r="U329" i="46"/>
  <c r="W358" i="46"/>
  <c r="W365" i="46" s="1"/>
  <c r="N419" i="46"/>
  <c r="N383" i="46"/>
  <c r="W376" i="46"/>
  <c r="U365" i="46"/>
  <c r="N176" i="46"/>
  <c r="U131" i="46"/>
  <c r="N95" i="46"/>
  <c r="W70" i="46"/>
  <c r="W77" i="46" s="1"/>
  <c r="N239" i="46"/>
  <c r="W133" i="46"/>
  <c r="W140" i="46" s="1"/>
  <c r="W320" i="45"/>
  <c r="W374" i="45"/>
  <c r="W431" i="45"/>
  <c r="W437" i="45" s="1"/>
  <c r="N185" i="45"/>
  <c r="W178" i="45"/>
  <c r="W185" i="45" s="1"/>
  <c r="N266" i="45"/>
  <c r="W259" i="45"/>
  <c r="W266" i="45" s="1"/>
  <c r="T59" i="45"/>
  <c r="W149" i="45"/>
  <c r="U329" i="45"/>
  <c r="W415" i="45"/>
  <c r="U23" i="45"/>
  <c r="W248" i="45"/>
  <c r="T185" i="45"/>
  <c r="W464" i="45"/>
  <c r="W304" i="45"/>
  <c r="W311" i="45" s="1"/>
  <c r="W50" i="45"/>
  <c r="W257" i="45"/>
  <c r="U203" i="45"/>
  <c r="W167" i="45"/>
  <c r="N50" i="45"/>
  <c r="W392" i="45"/>
  <c r="W328" i="45"/>
  <c r="W131" i="45"/>
  <c r="T401" i="45"/>
  <c r="W77" i="45"/>
  <c r="N419" i="45"/>
  <c r="T356" i="45"/>
  <c r="T293" i="45"/>
  <c r="N167" i="45"/>
  <c r="N293" i="45"/>
  <c r="N464" i="45"/>
  <c r="N248" i="45"/>
  <c r="U185" i="45"/>
  <c r="U41" i="45"/>
  <c r="T122" i="45"/>
  <c r="N77" i="45"/>
  <c r="W95" i="45"/>
  <c r="W365" i="45"/>
  <c r="W108" i="45"/>
  <c r="W113" i="45" s="1"/>
  <c r="T428" i="45"/>
  <c r="N257" i="45"/>
  <c r="W347" i="45"/>
  <c r="N212" i="45"/>
  <c r="W151" i="45"/>
  <c r="W158" i="45" s="1"/>
  <c r="L466" i="45"/>
  <c r="N275" i="45"/>
  <c r="W378" i="45"/>
  <c r="W356" i="45"/>
  <c r="W251" i="45"/>
  <c r="W229" i="45"/>
  <c r="N446" i="45"/>
  <c r="N392" i="45"/>
  <c r="U77" i="45"/>
  <c r="W97" i="45"/>
  <c r="W104" i="45" s="1"/>
  <c r="N41" i="45"/>
  <c r="W206" i="45"/>
  <c r="T140" i="45"/>
  <c r="W323" i="45"/>
  <c r="W449" i="45"/>
  <c r="W331" i="45"/>
  <c r="W338" i="45" s="1"/>
  <c r="W386" i="45"/>
  <c r="T104" i="45"/>
  <c r="W277" i="45"/>
  <c r="W284" i="45" s="1"/>
  <c r="W268" i="45"/>
  <c r="W275" i="45" s="1"/>
  <c r="W68" i="45"/>
  <c r="W419" i="45"/>
  <c r="W344" i="45"/>
  <c r="N374" i="45"/>
  <c r="W302" i="45"/>
  <c r="W194" i="45"/>
  <c r="N230" i="45"/>
  <c r="W223" i="45"/>
  <c r="N383" i="45"/>
  <c r="W41" i="45"/>
  <c r="N122" i="45"/>
  <c r="W271" i="45"/>
  <c r="U338" i="45"/>
  <c r="W376" i="45"/>
  <c r="W383" i="45" s="1"/>
  <c r="W203" i="45"/>
  <c r="N32" i="45"/>
  <c r="W176" i="45"/>
  <c r="W86" i="45"/>
  <c r="U356" i="45"/>
  <c r="W446" i="45"/>
  <c r="N221" i="45"/>
  <c r="W219" i="45"/>
  <c r="W221" i="45" s="1"/>
  <c r="T311" i="45"/>
  <c r="W212" i="45"/>
  <c r="N86" i="45"/>
  <c r="U455" i="45"/>
  <c r="U466" i="45" s="1"/>
  <c r="W329" i="45"/>
  <c r="U275" i="45"/>
  <c r="N365" i="45"/>
  <c r="W401" i="45"/>
  <c r="T86" i="45"/>
  <c r="N203" i="45"/>
  <c r="T455" i="45"/>
  <c r="T466" i="45" s="1"/>
  <c r="W448" i="45"/>
  <c r="W455" i="45" s="1"/>
  <c r="T365" i="45"/>
  <c r="T239" i="45"/>
  <c r="W396" i="45"/>
  <c r="U194" i="45"/>
  <c r="W421" i="45"/>
  <c r="W428" i="45" s="1"/>
  <c r="N410" i="45"/>
  <c r="T32" i="45"/>
  <c r="U140" i="45"/>
  <c r="W25" i="45"/>
  <c r="W32" i="45" s="1"/>
  <c r="W115" i="45"/>
  <c r="W122" i="45" s="1"/>
  <c r="N113" i="45"/>
  <c r="W16" i="45"/>
  <c r="W23" i="45" s="1"/>
  <c r="N59" i="45"/>
  <c r="T437" i="45"/>
  <c r="U365" i="45"/>
  <c r="N239" i="45"/>
  <c r="W232" i="45"/>
  <c r="W239" i="45" s="1"/>
  <c r="W410" i="45"/>
  <c r="N320" i="45"/>
  <c r="W133" i="45"/>
  <c r="W140" i="45" s="1"/>
  <c r="N68" i="45"/>
  <c r="W52" i="45"/>
  <c r="W59" i="45" s="1"/>
  <c r="W122" i="44"/>
  <c r="W293" i="44"/>
  <c r="W401" i="44"/>
  <c r="W221" i="44"/>
  <c r="W167" i="44"/>
  <c r="W311" i="44"/>
  <c r="W313" i="44"/>
  <c r="W320" i="44" s="1"/>
  <c r="W448" i="44"/>
  <c r="W455" i="44" s="1"/>
  <c r="N86" i="44"/>
  <c r="W79" i="44"/>
  <c r="W86" i="44" s="1"/>
  <c r="T302" i="44"/>
  <c r="T95" i="44"/>
  <c r="T383" i="44"/>
  <c r="W365" i="44"/>
  <c r="W275" i="44"/>
  <c r="N284" i="44"/>
  <c r="N59" i="44"/>
  <c r="W230" i="44"/>
  <c r="T32" i="44"/>
  <c r="W259" i="44"/>
  <c r="W266" i="44" s="1"/>
  <c r="T266" i="44"/>
  <c r="W101" i="44"/>
  <c r="W104" i="44" s="1"/>
  <c r="W178" i="44"/>
  <c r="W185" i="44" s="1"/>
  <c r="W254" i="44"/>
  <c r="W110" i="44"/>
  <c r="U149" i="44"/>
  <c r="T419" i="44"/>
  <c r="W198" i="44"/>
  <c r="W203" i="44" s="1"/>
  <c r="N311" i="44"/>
  <c r="W437" i="44"/>
  <c r="N365" i="44"/>
  <c r="W243" i="44"/>
  <c r="T68" i="44"/>
  <c r="T374" i="44"/>
  <c r="W367" i="44"/>
  <c r="W374" i="44" s="1"/>
  <c r="W95" i="44"/>
  <c r="W419" i="44"/>
  <c r="T437" i="44"/>
  <c r="T194" i="44"/>
  <c r="N23" i="44"/>
  <c r="W16" i="44"/>
  <c r="W23" i="44" s="1"/>
  <c r="T464" i="44"/>
  <c r="W386" i="44"/>
  <c r="W392" i="44" s="1"/>
  <c r="W337" i="44"/>
  <c r="W207" i="44"/>
  <c r="N167" i="44"/>
  <c r="U374" i="44"/>
  <c r="W224" i="44"/>
  <c r="W199" i="44"/>
  <c r="W322" i="44"/>
  <c r="W329" i="44" s="1"/>
  <c r="W212" i="44"/>
  <c r="W154" i="44"/>
  <c r="W158" i="44" s="1"/>
  <c r="W70" i="44"/>
  <c r="W77" i="44" s="1"/>
  <c r="W149" i="44"/>
  <c r="W464" i="44"/>
  <c r="N212" i="44"/>
  <c r="T410" i="44"/>
  <c r="U320" i="44"/>
  <c r="N149" i="44"/>
  <c r="W233" i="44"/>
  <c r="W239" i="44" s="1"/>
  <c r="N122" i="44"/>
  <c r="W241" i="44"/>
  <c r="W248" i="44" s="1"/>
  <c r="W428" i="44"/>
  <c r="N293" i="44"/>
  <c r="W338" i="44"/>
  <c r="U428" i="44"/>
  <c r="U466" i="44" s="1"/>
  <c r="W356" i="44"/>
  <c r="W461" i="44"/>
  <c r="N302" i="44"/>
  <c r="W124" i="44"/>
  <c r="W131" i="44" s="1"/>
  <c r="T275" i="44"/>
  <c r="N176" i="44"/>
  <c r="U230" i="44"/>
  <c r="T446" i="44"/>
  <c r="W439" i="44"/>
  <c r="W446" i="44" s="1"/>
  <c r="N68" i="44"/>
  <c r="N338" i="44"/>
  <c r="W405" i="44"/>
  <c r="N266" i="44"/>
  <c r="T131" i="44"/>
  <c r="U275" i="44"/>
  <c r="N419" i="44"/>
  <c r="U446" i="44"/>
  <c r="T185" i="44"/>
  <c r="U185" i="44"/>
  <c r="W376" i="44"/>
  <c r="W383" i="44" s="1"/>
  <c r="N455" i="44"/>
  <c r="N466" i="44" s="1"/>
  <c r="N275" i="44"/>
  <c r="W37" i="44"/>
  <c r="W41" i="44" s="1"/>
  <c r="N50" i="44"/>
  <c r="T428" i="44"/>
  <c r="N437" i="44"/>
  <c r="U410" i="44"/>
  <c r="W403" i="44"/>
  <c r="W334" i="44"/>
  <c r="W54" i="44"/>
  <c r="T140" i="44"/>
  <c r="N32" i="44"/>
  <c r="N194" i="44"/>
  <c r="W61" i="44"/>
  <c r="W68" i="44" s="1"/>
  <c r="T392" i="44"/>
  <c r="W444" i="44"/>
  <c r="U158" i="44"/>
  <c r="W250" i="44"/>
  <c r="W257" i="44" s="1"/>
  <c r="W98" i="44"/>
  <c r="W133" i="44"/>
  <c r="W140" i="44" s="1"/>
  <c r="U131" i="44"/>
  <c r="T356" i="44"/>
  <c r="T347" i="44"/>
  <c r="T221" i="44"/>
  <c r="T203" i="44"/>
  <c r="W170" i="44"/>
  <c r="W176" i="44" s="1"/>
  <c r="W52" i="44"/>
  <c r="W422" i="44"/>
  <c r="T77" i="44"/>
  <c r="N401" i="44"/>
  <c r="U140" i="44"/>
  <c r="N221" i="44"/>
  <c r="W302" i="44"/>
  <c r="W25" i="44"/>
  <c r="W32" i="44" s="1"/>
  <c r="T149" i="44"/>
  <c r="W194" i="44"/>
  <c r="W113" i="44"/>
  <c r="W305" i="44"/>
  <c r="W437" i="43"/>
  <c r="W122" i="43"/>
  <c r="W104" i="43"/>
  <c r="W347" i="43"/>
  <c r="W284" i="43"/>
  <c r="W464" i="43"/>
  <c r="W167" i="43"/>
  <c r="W320" i="43"/>
  <c r="W446" i="43"/>
  <c r="N311" i="43"/>
  <c r="T167" i="43"/>
  <c r="W214" i="43"/>
  <c r="W221" i="43" s="1"/>
  <c r="T176" i="43"/>
  <c r="T374" i="43"/>
  <c r="W385" i="43"/>
  <c r="W392" i="43" s="1"/>
  <c r="W331" i="43"/>
  <c r="W338" i="43" s="1"/>
  <c r="N131" i="43"/>
  <c r="T23" i="43"/>
  <c r="N466" i="43"/>
  <c r="W455" i="43"/>
  <c r="W259" i="43"/>
  <c r="W266" i="43" s="1"/>
  <c r="W346" i="43"/>
  <c r="W325" i="43"/>
  <c r="W302" i="43"/>
  <c r="T185" i="43"/>
  <c r="W131" i="43"/>
  <c r="W170" i="43"/>
  <c r="N401" i="43"/>
  <c r="W239" i="43"/>
  <c r="W290" i="43"/>
  <c r="W293" i="43" s="1"/>
  <c r="W383" i="43"/>
  <c r="W248" i="43"/>
  <c r="W70" i="43"/>
  <c r="W77" i="43" s="1"/>
  <c r="N59" i="43"/>
  <c r="U257" i="43"/>
  <c r="U185" i="43"/>
  <c r="W164" i="43"/>
  <c r="W394" i="43"/>
  <c r="W401" i="43" s="1"/>
  <c r="T329" i="43"/>
  <c r="W207" i="43"/>
  <c r="N419" i="43"/>
  <c r="W412" i="43"/>
  <c r="W419" i="43" s="1"/>
  <c r="T194" i="43"/>
  <c r="W65" i="43"/>
  <c r="T239" i="43"/>
  <c r="N302" i="43"/>
  <c r="U329" i="43"/>
  <c r="T113" i="43"/>
  <c r="N365" i="43"/>
  <c r="W25" i="43"/>
  <c r="W32" i="43" s="1"/>
  <c r="W52" i="43"/>
  <c r="W59" i="43" s="1"/>
  <c r="W230" i="43"/>
  <c r="N275" i="43"/>
  <c r="U104" i="43"/>
  <c r="N248" i="43"/>
  <c r="W250" i="43"/>
  <c r="W257" i="43" s="1"/>
  <c r="N149" i="43"/>
  <c r="W142" i="43"/>
  <c r="W149" i="43" s="1"/>
  <c r="N203" i="43"/>
  <c r="W363" i="43"/>
  <c r="N158" i="43"/>
  <c r="W365" i="43"/>
  <c r="T104" i="43"/>
  <c r="N23" i="43"/>
  <c r="W178" i="43"/>
  <c r="W185" i="43" s="1"/>
  <c r="N239" i="43"/>
  <c r="W351" i="43"/>
  <c r="W23" i="43"/>
  <c r="W350" i="43"/>
  <c r="W322" i="43"/>
  <c r="W329" i="43" s="1"/>
  <c r="T419" i="43"/>
  <c r="T466" i="43" s="1"/>
  <c r="W201" i="43"/>
  <c r="N446" i="43"/>
  <c r="W138" i="43"/>
  <c r="W79" i="43"/>
  <c r="W86" i="43" s="1"/>
  <c r="W356" i="43"/>
  <c r="N41" i="43"/>
  <c r="W34" i="43"/>
  <c r="W41" i="43" s="1"/>
  <c r="W121" i="43"/>
  <c r="T230" i="43"/>
  <c r="W179" i="43"/>
  <c r="W268" i="43"/>
  <c r="W275" i="43" s="1"/>
  <c r="U419" i="43"/>
  <c r="T158" i="43"/>
  <c r="T293" i="43"/>
  <c r="N347" i="43"/>
  <c r="W203" i="43"/>
  <c r="U230" i="43"/>
  <c r="U466" i="43" s="1"/>
  <c r="N428" i="43"/>
  <c r="W205" i="43"/>
  <c r="N113" i="43"/>
  <c r="N95" i="43"/>
  <c r="U392" i="43"/>
  <c r="W410" i="43"/>
  <c r="N284" i="43"/>
  <c r="W61" i="43"/>
  <c r="W68" i="43" s="1"/>
  <c r="U131" i="43"/>
  <c r="N194" i="43"/>
  <c r="W304" i="43"/>
  <c r="W311" i="43" s="1"/>
  <c r="W154" i="43"/>
  <c r="W158" i="43" s="1"/>
  <c r="N320" i="43"/>
  <c r="N221" i="43"/>
  <c r="W422" i="43"/>
  <c r="W428" i="43" s="1"/>
  <c r="W106" i="43"/>
  <c r="W113" i="43" s="1"/>
  <c r="L466" i="43"/>
  <c r="N176" i="43"/>
  <c r="W169" i="43"/>
  <c r="N410" i="43"/>
  <c r="U50" i="43"/>
  <c r="W43" i="43"/>
  <c r="W50" i="43" s="1"/>
  <c r="N374" i="43"/>
  <c r="W367" i="43"/>
  <c r="W374" i="43" s="1"/>
  <c r="W228" i="43"/>
  <c r="W252" i="43"/>
  <c r="W133" i="43"/>
  <c r="W188" i="43"/>
  <c r="W194" i="43" s="1"/>
  <c r="N104" i="43"/>
  <c r="W59" i="42"/>
  <c r="U428" i="42"/>
  <c r="W68" i="42"/>
  <c r="W50" i="42"/>
  <c r="N455" i="42"/>
  <c r="N194" i="42"/>
  <c r="U266" i="42"/>
  <c r="U466" i="42" s="1"/>
  <c r="W344" i="42"/>
  <c r="N68" i="42"/>
  <c r="W422" i="42"/>
  <c r="W428" i="42" s="1"/>
  <c r="U140" i="42"/>
  <c r="W302" i="42"/>
  <c r="W161" i="42"/>
  <c r="T176" i="42"/>
  <c r="N275" i="42"/>
  <c r="U176" i="42"/>
  <c r="W454" i="42"/>
  <c r="W455" i="42" s="1"/>
  <c r="N104" i="42"/>
  <c r="W111" i="42"/>
  <c r="T113" i="42"/>
  <c r="W97" i="42"/>
  <c r="W104" i="42" s="1"/>
  <c r="U68" i="42"/>
  <c r="W328" i="42"/>
  <c r="N329" i="42"/>
  <c r="W122" i="42"/>
  <c r="N320" i="42"/>
  <c r="W313" i="42"/>
  <c r="W320" i="42" s="1"/>
  <c r="T68" i="42"/>
  <c r="W178" i="42"/>
  <c r="W185" i="42" s="1"/>
  <c r="W262" i="42"/>
  <c r="W95" i="42"/>
  <c r="W223" i="42"/>
  <c r="W230" i="42" s="1"/>
  <c r="W394" i="42"/>
  <c r="W401" i="42" s="1"/>
  <c r="N293" i="42"/>
  <c r="N374" i="42"/>
  <c r="W367" i="42"/>
  <c r="T464" i="42"/>
  <c r="W457" i="42"/>
  <c r="W464" i="42" s="1"/>
  <c r="T257" i="42"/>
  <c r="W133" i="42"/>
  <c r="W140" i="42" s="1"/>
  <c r="W260" i="42"/>
  <c r="W266" i="42" s="1"/>
  <c r="W369" i="42"/>
  <c r="W347" i="42"/>
  <c r="W244" i="42"/>
  <c r="W350" i="42"/>
  <c r="N419" i="42"/>
  <c r="U347" i="42"/>
  <c r="T221" i="42"/>
  <c r="W217" i="42"/>
  <c r="W221" i="42" s="1"/>
  <c r="W432" i="42"/>
  <c r="W437" i="42" s="1"/>
  <c r="W218" i="42"/>
  <c r="N77" i="42"/>
  <c r="W439" i="42"/>
  <c r="W446" i="42" s="1"/>
  <c r="U221" i="42"/>
  <c r="W253" i="42"/>
  <c r="W189" i="42"/>
  <c r="W156" i="42"/>
  <c r="U158" i="42"/>
  <c r="T428" i="42"/>
  <c r="T383" i="42"/>
  <c r="W41" i="42"/>
  <c r="W70" i="42"/>
  <c r="W77" i="42" s="1"/>
  <c r="N176" i="42"/>
  <c r="W169" i="42"/>
  <c r="W176" i="42" s="1"/>
  <c r="N284" i="42"/>
  <c r="T140" i="42"/>
  <c r="W275" i="42"/>
  <c r="N158" i="42"/>
  <c r="W151" i="42"/>
  <c r="W158" i="42" s="1"/>
  <c r="W25" i="42"/>
  <c r="N32" i="42"/>
  <c r="T410" i="42"/>
  <c r="W131" i="42"/>
  <c r="T59" i="42"/>
  <c r="W248" i="42"/>
  <c r="W293" i="42"/>
  <c r="W338" i="42"/>
  <c r="T185" i="42"/>
  <c r="N167" i="42"/>
  <c r="W160" i="42"/>
  <c r="W167" i="42" s="1"/>
  <c r="W233" i="42"/>
  <c r="W239" i="42" s="1"/>
  <c r="W308" i="42"/>
  <c r="N338" i="42"/>
  <c r="N464" i="42"/>
  <c r="T95" i="42"/>
  <c r="N221" i="42"/>
  <c r="W358" i="42"/>
  <c r="W365" i="42" s="1"/>
  <c r="U185" i="42"/>
  <c r="N149" i="42"/>
  <c r="W26" i="42"/>
  <c r="N257" i="42"/>
  <c r="T212" i="42"/>
  <c r="T86" i="42"/>
  <c r="W304" i="42"/>
  <c r="W311" i="42" s="1"/>
  <c r="W419" i="42"/>
  <c r="L466" i="42"/>
  <c r="W356" i="42"/>
  <c r="V466" i="42"/>
  <c r="T131" i="42"/>
  <c r="N356" i="42"/>
  <c r="T77" i="42"/>
  <c r="N113" i="42"/>
  <c r="U212" i="42"/>
  <c r="T122" i="42"/>
  <c r="N410" i="42"/>
  <c r="W403" i="42"/>
  <c r="W410" i="42" s="1"/>
  <c r="N266" i="42"/>
  <c r="N41" i="42"/>
  <c r="W257" i="42"/>
  <c r="W284" i="42"/>
  <c r="W110" i="42"/>
  <c r="W113" i="42" s="1"/>
  <c r="N50" i="42"/>
  <c r="N212" i="42"/>
  <c r="T365" i="42"/>
  <c r="W329" i="42"/>
  <c r="W90" i="42"/>
  <c r="N86" i="42"/>
  <c r="W334" i="42"/>
  <c r="U302" i="42"/>
  <c r="U104" i="42"/>
  <c r="U167" i="42"/>
  <c r="N401" i="42"/>
  <c r="N383" i="42"/>
  <c r="W450" i="42"/>
  <c r="T401" i="42"/>
  <c r="W376" i="42"/>
  <c r="W383" i="42" s="1"/>
  <c r="W387" i="42"/>
  <c r="W392" i="42" s="1"/>
  <c r="T392" i="42"/>
  <c r="W278" i="42"/>
  <c r="W194" i="42"/>
  <c r="U365" i="42"/>
  <c r="W18" i="42"/>
  <c r="W23" i="42" s="1"/>
  <c r="T338" i="42"/>
  <c r="T302" i="42"/>
  <c r="N302" i="42"/>
  <c r="N122" i="42"/>
  <c r="T104" i="42"/>
  <c r="W205" i="42"/>
  <c r="W212" i="42" s="1"/>
  <c r="W167" i="41"/>
  <c r="W113" i="41"/>
  <c r="W446" i="41"/>
  <c r="U374" i="41"/>
  <c r="T275" i="41"/>
  <c r="T383" i="41"/>
  <c r="W52" i="41"/>
  <c r="W59" i="41" s="1"/>
  <c r="N374" i="41"/>
  <c r="W350" i="41"/>
  <c r="W356" i="41" s="1"/>
  <c r="N194" i="41"/>
  <c r="W187" i="41"/>
  <c r="W194" i="41" s="1"/>
  <c r="N158" i="41"/>
  <c r="T95" i="41"/>
  <c r="T167" i="41"/>
  <c r="W343" i="41"/>
  <c r="T446" i="41"/>
  <c r="W368" i="41"/>
  <c r="U329" i="41"/>
  <c r="N320" i="41"/>
  <c r="N68" i="41"/>
  <c r="N239" i="41"/>
  <c r="N50" i="41"/>
  <c r="W311" i="41"/>
  <c r="W21" i="41"/>
  <c r="N248" i="41"/>
  <c r="W241" i="41"/>
  <c r="W248" i="41" s="1"/>
  <c r="U410" i="41"/>
  <c r="U446" i="41"/>
  <c r="U466" i="41" s="1"/>
  <c r="N365" i="41"/>
  <c r="T293" i="41"/>
  <c r="W286" i="41"/>
  <c r="W293" i="41" s="1"/>
  <c r="W371" i="41"/>
  <c r="W313" i="41"/>
  <c r="W320" i="41" s="1"/>
  <c r="N185" i="41"/>
  <c r="L466" i="41"/>
  <c r="W158" i="41"/>
  <c r="W61" i="41"/>
  <c r="W232" i="41"/>
  <c r="W239" i="41" s="1"/>
  <c r="W43" i="41"/>
  <c r="W50" i="41" s="1"/>
  <c r="W280" i="41"/>
  <c r="N356" i="41"/>
  <c r="U401" i="41"/>
  <c r="U59" i="41"/>
  <c r="N275" i="41"/>
  <c r="W137" i="41"/>
  <c r="W140" i="41" s="1"/>
  <c r="W399" i="41"/>
  <c r="U266" i="41"/>
  <c r="T23" i="41"/>
  <c r="W401" i="41"/>
  <c r="W268" i="41"/>
  <c r="W275" i="41" s="1"/>
  <c r="N140" i="41"/>
  <c r="N176" i="41"/>
  <c r="N122" i="41"/>
  <c r="W422" i="41"/>
  <c r="W428" i="41" s="1"/>
  <c r="T428" i="41"/>
  <c r="U221" i="41"/>
  <c r="T464" i="41"/>
  <c r="W200" i="41"/>
  <c r="W203" i="41" s="1"/>
  <c r="W279" i="41"/>
  <c r="W376" i="41"/>
  <c r="W302" i="41"/>
  <c r="W250" i="41"/>
  <c r="W257" i="41" s="1"/>
  <c r="W41" i="41"/>
  <c r="W385" i="41"/>
  <c r="W392" i="41" s="1"/>
  <c r="W419" i="41"/>
  <c r="W347" i="41"/>
  <c r="W457" i="41"/>
  <c r="W449" i="41"/>
  <c r="N464" i="41"/>
  <c r="N419" i="41"/>
  <c r="N347" i="41"/>
  <c r="W365" i="41"/>
  <c r="W277" i="41"/>
  <c r="W86" i="41"/>
  <c r="W131" i="41"/>
  <c r="W214" i="41"/>
  <c r="W221" i="41" s="1"/>
  <c r="W463" i="41"/>
  <c r="N212" i="41"/>
  <c r="W115" i="41"/>
  <c r="W122" i="41" s="1"/>
  <c r="N302" i="41"/>
  <c r="N41" i="41"/>
  <c r="T212" i="41"/>
  <c r="W20" i="41"/>
  <c r="W23" i="41" s="1"/>
  <c r="W185" i="41"/>
  <c r="W224" i="41"/>
  <c r="W230" i="41" s="1"/>
  <c r="W81" i="41"/>
  <c r="W176" i="41"/>
  <c r="W430" i="41"/>
  <c r="W437" i="41" s="1"/>
  <c r="U275" i="41"/>
  <c r="N32" i="41"/>
  <c r="W88" i="41"/>
  <c r="W95" i="41" s="1"/>
  <c r="W212" i="41"/>
  <c r="N95" i="41"/>
  <c r="U113" i="41"/>
  <c r="N149" i="41"/>
  <c r="W329" i="41"/>
  <c r="T374" i="41"/>
  <c r="W367" i="41"/>
  <c r="T455" i="41"/>
  <c r="W448" i="41"/>
  <c r="W455" i="41" s="1"/>
  <c r="T194" i="41"/>
  <c r="T59" i="41"/>
  <c r="W403" i="41"/>
  <c r="W410" i="41" s="1"/>
  <c r="N329" i="41"/>
  <c r="T266" i="41"/>
  <c r="W404" i="41"/>
  <c r="N446" i="41"/>
  <c r="T338" i="41"/>
  <c r="U383" i="41"/>
  <c r="N203" i="41"/>
  <c r="W379" i="41"/>
  <c r="W259" i="41"/>
  <c r="W266" i="41" s="1"/>
  <c r="W32" i="41"/>
  <c r="W331" i="41"/>
  <c r="W338" i="41" s="1"/>
  <c r="W70" i="41"/>
  <c r="W77" i="41" s="1"/>
  <c r="W64" i="41"/>
  <c r="V460" i="1"/>
  <c r="K460" i="1"/>
  <c r="U460" i="1" s="1"/>
  <c r="I460" i="1"/>
  <c r="L460" i="1" s="1"/>
  <c r="V451" i="1"/>
  <c r="K451" i="1"/>
  <c r="U451" i="1" s="1"/>
  <c r="I451" i="1"/>
  <c r="L451" i="1" s="1"/>
  <c r="V441" i="1"/>
  <c r="K441" i="1"/>
  <c r="U441" i="1" s="1"/>
  <c r="I441" i="1"/>
  <c r="L441" i="1" s="1"/>
  <c r="V433" i="1"/>
  <c r="K433" i="1"/>
  <c r="U433" i="1" s="1"/>
  <c r="I433" i="1"/>
  <c r="L433" i="1" s="1"/>
  <c r="V424" i="1"/>
  <c r="K424" i="1"/>
  <c r="U424" i="1" s="1"/>
  <c r="I424" i="1"/>
  <c r="L424" i="1" s="1"/>
  <c r="V415" i="1"/>
  <c r="K415" i="1"/>
  <c r="U415" i="1" s="1"/>
  <c r="I415" i="1"/>
  <c r="L415" i="1" s="1"/>
  <c r="V406" i="1"/>
  <c r="K406" i="1"/>
  <c r="U406" i="1" s="1"/>
  <c r="I406" i="1"/>
  <c r="L406" i="1" s="1"/>
  <c r="V397" i="1"/>
  <c r="K397" i="1"/>
  <c r="U397" i="1" s="1"/>
  <c r="I397" i="1"/>
  <c r="L397" i="1" s="1"/>
  <c r="V388" i="1"/>
  <c r="K388" i="1"/>
  <c r="U388" i="1" s="1"/>
  <c r="I388" i="1"/>
  <c r="L388" i="1" s="1"/>
  <c r="V379" i="1"/>
  <c r="K379" i="1"/>
  <c r="U379" i="1" s="1"/>
  <c r="I379" i="1"/>
  <c r="L379" i="1" s="1"/>
  <c r="V370" i="1"/>
  <c r="K370" i="1"/>
  <c r="T370" i="1" s="1"/>
  <c r="I370" i="1"/>
  <c r="L370" i="1" s="1"/>
  <c r="V361" i="1"/>
  <c r="K361" i="1"/>
  <c r="U361" i="1" s="1"/>
  <c r="I361" i="1"/>
  <c r="L361" i="1" s="1"/>
  <c r="V352" i="1"/>
  <c r="K352" i="1"/>
  <c r="U352" i="1" s="1"/>
  <c r="I352" i="1"/>
  <c r="L352" i="1" s="1"/>
  <c r="V343" i="1"/>
  <c r="K343" i="1"/>
  <c r="U343" i="1" s="1"/>
  <c r="I343" i="1"/>
  <c r="L343" i="1" s="1"/>
  <c r="V333" i="1"/>
  <c r="K333" i="1"/>
  <c r="U333" i="1" s="1"/>
  <c r="I333" i="1"/>
  <c r="L333" i="1" s="1"/>
  <c r="V325" i="1"/>
  <c r="K325" i="1"/>
  <c r="U325" i="1" s="1"/>
  <c r="I325" i="1"/>
  <c r="L325" i="1" s="1"/>
  <c r="V316" i="1"/>
  <c r="K316" i="1"/>
  <c r="U316" i="1" s="1"/>
  <c r="I316" i="1"/>
  <c r="L316" i="1" s="1"/>
  <c r="V307" i="1"/>
  <c r="K307" i="1"/>
  <c r="U307" i="1" s="1"/>
  <c r="I307" i="1"/>
  <c r="L307" i="1" s="1"/>
  <c r="V298" i="1"/>
  <c r="K298" i="1"/>
  <c r="U298" i="1" s="1"/>
  <c r="I298" i="1"/>
  <c r="L298" i="1" s="1"/>
  <c r="I299" i="1"/>
  <c r="L299" i="1" s="1"/>
  <c r="N299" i="1" s="1"/>
  <c r="K299" i="1"/>
  <c r="U299" i="1" s="1"/>
  <c r="V299" i="1"/>
  <c r="V289" i="1"/>
  <c r="K289" i="1"/>
  <c r="U289" i="1" s="1"/>
  <c r="I289" i="1"/>
  <c r="L289" i="1" s="1"/>
  <c r="V280" i="1"/>
  <c r="K280" i="1"/>
  <c r="U280" i="1" s="1"/>
  <c r="I280" i="1"/>
  <c r="L280" i="1" s="1"/>
  <c r="V271" i="1"/>
  <c r="K271" i="1"/>
  <c r="U271" i="1" s="1"/>
  <c r="I271" i="1"/>
  <c r="L271" i="1" s="1"/>
  <c r="V261" i="1"/>
  <c r="K261" i="1"/>
  <c r="U261" i="1" s="1"/>
  <c r="I261" i="1"/>
  <c r="L261" i="1" s="1"/>
  <c r="V253" i="1"/>
  <c r="K253" i="1"/>
  <c r="U253" i="1" s="1"/>
  <c r="I253" i="1"/>
  <c r="L253" i="1" s="1"/>
  <c r="V244" i="1"/>
  <c r="K244" i="1"/>
  <c r="U244" i="1" s="1"/>
  <c r="I244" i="1"/>
  <c r="L244" i="1" s="1"/>
  <c r="V235" i="1"/>
  <c r="K235" i="1"/>
  <c r="U235" i="1" s="1"/>
  <c r="I235" i="1"/>
  <c r="L235" i="1" s="1"/>
  <c r="V226" i="1"/>
  <c r="K226" i="1"/>
  <c r="U226" i="1" s="1"/>
  <c r="I226" i="1"/>
  <c r="L226" i="1" s="1"/>
  <c r="V216" i="1"/>
  <c r="K216" i="1"/>
  <c r="U216" i="1" s="1"/>
  <c r="I216" i="1"/>
  <c r="L216" i="1" s="1"/>
  <c r="V208" i="1"/>
  <c r="K208" i="1"/>
  <c r="U208" i="1" s="1"/>
  <c r="I208" i="1"/>
  <c r="L208" i="1" s="1"/>
  <c r="V199" i="1"/>
  <c r="K199" i="1"/>
  <c r="U199" i="1" s="1"/>
  <c r="I199" i="1"/>
  <c r="L199" i="1" s="1"/>
  <c r="V190" i="1"/>
  <c r="K190" i="1"/>
  <c r="U190" i="1" s="1"/>
  <c r="I190" i="1"/>
  <c r="L190" i="1" s="1"/>
  <c r="V179" i="1"/>
  <c r="K179" i="1"/>
  <c r="U179" i="1" s="1"/>
  <c r="I179" i="1"/>
  <c r="L179" i="1" s="1"/>
  <c r="V172" i="1"/>
  <c r="K172" i="1"/>
  <c r="U172" i="1" s="1"/>
  <c r="I172" i="1"/>
  <c r="L172" i="1" s="1"/>
  <c r="V163" i="1"/>
  <c r="K163" i="1"/>
  <c r="U163" i="1" s="1"/>
  <c r="I163" i="1"/>
  <c r="L163" i="1" s="1"/>
  <c r="V155" i="1"/>
  <c r="K155" i="1"/>
  <c r="U155" i="1" s="1"/>
  <c r="I155" i="1"/>
  <c r="L155" i="1" s="1"/>
  <c r="V144" i="1"/>
  <c r="K144" i="1"/>
  <c r="U144" i="1" s="1"/>
  <c r="I144" i="1"/>
  <c r="L144" i="1" s="1"/>
  <c r="V137" i="1"/>
  <c r="K137" i="1"/>
  <c r="U137" i="1" s="1"/>
  <c r="I137" i="1"/>
  <c r="L137" i="1" s="1"/>
  <c r="V127" i="1"/>
  <c r="K127" i="1"/>
  <c r="U127" i="1" s="1"/>
  <c r="I127" i="1"/>
  <c r="L127" i="1" s="1"/>
  <c r="V118" i="1"/>
  <c r="K118" i="1"/>
  <c r="U118" i="1" s="1"/>
  <c r="I118" i="1"/>
  <c r="L118" i="1" s="1"/>
  <c r="V109" i="1"/>
  <c r="K109" i="1"/>
  <c r="U109" i="1" s="1"/>
  <c r="I109" i="1"/>
  <c r="L109" i="1" s="1"/>
  <c r="V99" i="1"/>
  <c r="K99" i="1"/>
  <c r="U99" i="1" s="1"/>
  <c r="I99" i="1"/>
  <c r="L99" i="1" s="1"/>
  <c r="I100" i="1"/>
  <c r="L100" i="1" s="1"/>
  <c r="N100" i="1" s="1"/>
  <c r="K100" i="1"/>
  <c r="U100" i="1" s="1"/>
  <c r="V100" i="1"/>
  <c r="I98" i="1"/>
  <c r="L98" i="1" s="1"/>
  <c r="N98" i="1" s="1"/>
  <c r="K98" i="1"/>
  <c r="U98" i="1" s="1"/>
  <c r="V98" i="1"/>
  <c r="V92" i="1"/>
  <c r="K92" i="1"/>
  <c r="U92" i="1" s="1"/>
  <c r="I92" i="1"/>
  <c r="L92" i="1" s="1"/>
  <c r="I89" i="1"/>
  <c r="L89" i="1" s="1"/>
  <c r="N89" i="1" s="1"/>
  <c r="K89" i="1"/>
  <c r="U89" i="1" s="1"/>
  <c r="V89" i="1"/>
  <c r="V83" i="1"/>
  <c r="K83" i="1"/>
  <c r="T83" i="1" s="1"/>
  <c r="I83" i="1"/>
  <c r="L83" i="1" s="1"/>
  <c r="V74" i="1"/>
  <c r="K74" i="1"/>
  <c r="U74" i="1" s="1"/>
  <c r="I74" i="1"/>
  <c r="L74" i="1" s="1"/>
  <c r="V65" i="1"/>
  <c r="K65" i="1"/>
  <c r="U65" i="1" s="1"/>
  <c r="I65" i="1"/>
  <c r="L65" i="1" s="1"/>
  <c r="V55" i="1"/>
  <c r="K55" i="1"/>
  <c r="U55" i="1" s="1"/>
  <c r="I55" i="1"/>
  <c r="L55" i="1" s="1"/>
  <c r="V46" i="1"/>
  <c r="K46" i="1"/>
  <c r="U46" i="1" s="1"/>
  <c r="I46" i="1"/>
  <c r="L46" i="1" s="1"/>
  <c r="I44" i="1"/>
  <c r="L44" i="1" s="1"/>
  <c r="N44" i="1" s="1"/>
  <c r="K44" i="1"/>
  <c r="T44" i="1" s="1"/>
  <c r="V44" i="1"/>
  <c r="V37" i="1"/>
  <c r="K37" i="1"/>
  <c r="U37" i="1" s="1"/>
  <c r="I37" i="1"/>
  <c r="L37" i="1" s="1"/>
  <c r="V38" i="1"/>
  <c r="K38" i="1"/>
  <c r="U38" i="1" s="1"/>
  <c r="I38" i="1"/>
  <c r="L38" i="1" s="1"/>
  <c r="V26" i="1"/>
  <c r="K26" i="1"/>
  <c r="U26" i="1" s="1"/>
  <c r="I26" i="1"/>
  <c r="L26" i="1" s="1"/>
  <c r="V19" i="1"/>
  <c r="K19" i="1"/>
  <c r="U19" i="1" s="1"/>
  <c r="I19" i="1"/>
  <c r="L19" i="1" s="1"/>
  <c r="W392" i="49" l="1"/>
  <c r="W466" i="49" s="1"/>
  <c r="T466" i="49"/>
  <c r="W230" i="49"/>
  <c r="N466" i="49"/>
  <c r="N466" i="48"/>
  <c r="W131" i="48"/>
  <c r="W248" i="48"/>
  <c r="W203" i="48"/>
  <c r="W374" i="48"/>
  <c r="W455" i="48"/>
  <c r="W466" i="48" s="1"/>
  <c r="N466" i="47"/>
  <c r="W221" i="47"/>
  <c r="W302" i="47"/>
  <c r="W466" i="47" s="1"/>
  <c r="N466" i="46"/>
  <c r="W383" i="46"/>
  <c r="T466" i="46"/>
  <c r="W466" i="46"/>
  <c r="W185" i="46"/>
  <c r="N466" i="45"/>
  <c r="W230" i="45"/>
  <c r="W466" i="45"/>
  <c r="W59" i="44"/>
  <c r="T466" i="44"/>
  <c r="W410" i="44"/>
  <c r="W466" i="44" s="1"/>
  <c r="W140" i="43"/>
  <c r="W212" i="43"/>
  <c r="W176" i="43"/>
  <c r="W466" i="43"/>
  <c r="N466" i="42"/>
  <c r="T466" i="42"/>
  <c r="W374" i="42"/>
  <c r="W466" i="42" s="1"/>
  <c r="W32" i="42"/>
  <c r="W374" i="41"/>
  <c r="W284" i="41"/>
  <c r="W68" i="41"/>
  <c r="N466" i="41"/>
  <c r="T466" i="41"/>
  <c r="W383" i="41"/>
  <c r="W464" i="41"/>
  <c r="W466" i="41" s="1"/>
  <c r="T190" i="1"/>
  <c r="T316" i="1"/>
  <c r="T253" i="1"/>
  <c r="T343" i="1"/>
  <c r="T98" i="1"/>
  <c r="W98" i="1" s="1"/>
  <c r="T235" i="1"/>
  <c r="T280" i="1"/>
  <c r="T299" i="1"/>
  <c r="W299" i="1" s="1"/>
  <c r="T298" i="1"/>
  <c r="T361" i="1"/>
  <c r="T424" i="1"/>
  <c r="T271" i="1"/>
  <c r="T415" i="1"/>
  <c r="T163" i="1"/>
  <c r="T144" i="1"/>
  <c r="T208" i="1"/>
  <c r="T55" i="1"/>
  <c r="T89" i="1"/>
  <c r="T406" i="1"/>
  <c r="T100" i="1"/>
  <c r="W100" i="1" s="1"/>
  <c r="N460" i="1"/>
  <c r="T460" i="1"/>
  <c r="N451" i="1"/>
  <c r="T451" i="1"/>
  <c r="W451" i="1" s="1"/>
  <c r="N441" i="1"/>
  <c r="T441" i="1"/>
  <c r="N433" i="1"/>
  <c r="T433" i="1"/>
  <c r="N424" i="1"/>
  <c r="N415" i="1"/>
  <c r="N406" i="1"/>
  <c r="W406" i="1" s="1"/>
  <c r="N397" i="1"/>
  <c r="T397" i="1"/>
  <c r="N388" i="1"/>
  <c r="T388" i="1"/>
  <c r="N379" i="1"/>
  <c r="T379" i="1"/>
  <c r="N370" i="1"/>
  <c r="U370" i="1"/>
  <c r="N361" i="1"/>
  <c r="N352" i="1"/>
  <c r="T352" i="1"/>
  <c r="N343" i="1"/>
  <c r="N333" i="1"/>
  <c r="T333" i="1"/>
  <c r="N325" i="1"/>
  <c r="T325" i="1"/>
  <c r="N316" i="1"/>
  <c r="W316" i="1" s="1"/>
  <c r="N307" i="1"/>
  <c r="T307" i="1"/>
  <c r="N298" i="1"/>
  <c r="N289" i="1"/>
  <c r="T289" i="1"/>
  <c r="N280" i="1"/>
  <c r="W280" i="1" s="1"/>
  <c r="N271" i="1"/>
  <c r="N261" i="1"/>
  <c r="T261" i="1"/>
  <c r="N253" i="1"/>
  <c r="W253" i="1" s="1"/>
  <c r="N244" i="1"/>
  <c r="T244" i="1"/>
  <c r="N235" i="1"/>
  <c r="N226" i="1"/>
  <c r="T226" i="1"/>
  <c r="N216" i="1"/>
  <c r="T216" i="1"/>
  <c r="N208" i="1"/>
  <c r="N199" i="1"/>
  <c r="T199" i="1"/>
  <c r="N190" i="1"/>
  <c r="W190" i="1" s="1"/>
  <c r="N179" i="1"/>
  <c r="T179" i="1"/>
  <c r="N172" i="1"/>
  <c r="T172" i="1"/>
  <c r="N163" i="1"/>
  <c r="N155" i="1"/>
  <c r="T155" i="1"/>
  <c r="N144" i="1"/>
  <c r="N137" i="1"/>
  <c r="T137" i="1"/>
  <c r="N127" i="1"/>
  <c r="T127" i="1"/>
  <c r="N118" i="1"/>
  <c r="T118" i="1"/>
  <c r="N109" i="1"/>
  <c r="T109" i="1"/>
  <c r="N99" i="1"/>
  <c r="T99" i="1"/>
  <c r="N92" i="1"/>
  <c r="W89" i="1"/>
  <c r="T92" i="1"/>
  <c r="N83" i="1"/>
  <c r="U83" i="1"/>
  <c r="U44" i="1"/>
  <c r="W44" i="1" s="1"/>
  <c r="N74" i="1"/>
  <c r="T74" i="1"/>
  <c r="N65" i="1"/>
  <c r="T65" i="1"/>
  <c r="N55" i="1"/>
  <c r="N46" i="1"/>
  <c r="T46" i="1"/>
  <c r="N37" i="1"/>
  <c r="T37" i="1"/>
  <c r="N38" i="1"/>
  <c r="T38" i="1"/>
  <c r="T26" i="1"/>
  <c r="N26" i="1"/>
  <c r="N19" i="1"/>
  <c r="T19" i="1"/>
  <c r="W325" i="1" l="1"/>
  <c r="W55" i="1"/>
  <c r="W235" i="1"/>
  <c r="W343" i="1"/>
  <c r="W307" i="1"/>
  <c r="W441" i="1"/>
  <c r="W99" i="1"/>
  <c r="W83" i="1"/>
  <c r="W361" i="1"/>
  <c r="W271" i="1"/>
  <c r="W144" i="1"/>
  <c r="W333" i="1"/>
  <c r="W46" i="1"/>
  <c r="W298" i="1"/>
  <c r="W127" i="1"/>
  <c r="W163" i="1"/>
  <c r="W26" i="1"/>
  <c r="W433" i="1"/>
  <c r="W92" i="1"/>
  <c r="W415" i="1"/>
  <c r="W38" i="1"/>
  <c r="W179" i="1"/>
  <c r="W208" i="1"/>
  <c r="W424" i="1"/>
  <c r="W19" i="1"/>
  <c r="W74" i="1"/>
  <c r="W226" i="1"/>
  <c r="W109" i="1"/>
  <c r="W137" i="1"/>
  <c r="W172" i="1"/>
  <c r="W199" i="1"/>
  <c r="W261" i="1"/>
  <c r="W289" i="1"/>
  <c r="W370" i="1"/>
  <c r="W397" i="1"/>
  <c r="W460" i="1"/>
  <c r="W352" i="1"/>
  <c r="W37" i="1"/>
  <c r="W118" i="1"/>
  <c r="W379" i="1"/>
  <c r="W65" i="1"/>
  <c r="W155" i="1"/>
  <c r="W216" i="1"/>
  <c r="W244" i="1"/>
  <c r="W388" i="1"/>
  <c r="S464" i="1"/>
  <c r="Q464" i="1"/>
  <c r="O464" i="1"/>
  <c r="V463" i="1"/>
  <c r="K463" i="1"/>
  <c r="U463" i="1" s="1"/>
  <c r="I463" i="1"/>
  <c r="L463" i="1" s="1"/>
  <c r="V462" i="1"/>
  <c r="K462" i="1"/>
  <c r="U462" i="1" s="1"/>
  <c r="I462" i="1"/>
  <c r="L462" i="1" s="1"/>
  <c r="V461" i="1"/>
  <c r="K461" i="1"/>
  <c r="U461" i="1" s="1"/>
  <c r="I461" i="1"/>
  <c r="L461" i="1" s="1"/>
  <c r="V459" i="1"/>
  <c r="K459" i="1"/>
  <c r="U459" i="1" s="1"/>
  <c r="I459" i="1"/>
  <c r="L459" i="1" s="1"/>
  <c r="V458" i="1"/>
  <c r="K458" i="1"/>
  <c r="U458" i="1" s="1"/>
  <c r="I458" i="1"/>
  <c r="L458" i="1" s="1"/>
  <c r="V457" i="1"/>
  <c r="K457" i="1"/>
  <c r="U457" i="1" s="1"/>
  <c r="I457" i="1"/>
  <c r="L457" i="1" s="1"/>
  <c r="S455" i="1"/>
  <c r="Q455" i="1"/>
  <c r="O455" i="1"/>
  <c r="V454" i="1"/>
  <c r="K454" i="1"/>
  <c r="U454" i="1" s="1"/>
  <c r="I454" i="1"/>
  <c r="L454" i="1" s="1"/>
  <c r="V453" i="1"/>
  <c r="K453" i="1"/>
  <c r="U453" i="1" s="1"/>
  <c r="I453" i="1"/>
  <c r="L453" i="1" s="1"/>
  <c r="V452" i="1"/>
  <c r="K452" i="1"/>
  <c r="U452" i="1" s="1"/>
  <c r="I452" i="1"/>
  <c r="L452" i="1" s="1"/>
  <c r="V450" i="1"/>
  <c r="K450" i="1"/>
  <c r="U450" i="1" s="1"/>
  <c r="I450" i="1"/>
  <c r="L450" i="1" s="1"/>
  <c r="V449" i="1"/>
  <c r="K449" i="1"/>
  <c r="U449" i="1" s="1"/>
  <c r="I449" i="1"/>
  <c r="L449" i="1" s="1"/>
  <c r="V448" i="1"/>
  <c r="K448" i="1"/>
  <c r="U448" i="1" s="1"/>
  <c r="I448" i="1"/>
  <c r="L448" i="1" s="1"/>
  <c r="S446" i="1"/>
  <c r="Q446" i="1"/>
  <c r="O446" i="1"/>
  <c r="V445" i="1"/>
  <c r="K445" i="1"/>
  <c r="U445" i="1" s="1"/>
  <c r="I445" i="1"/>
  <c r="L445" i="1" s="1"/>
  <c r="V444" i="1"/>
  <c r="K444" i="1"/>
  <c r="U444" i="1" s="1"/>
  <c r="I444" i="1"/>
  <c r="L444" i="1" s="1"/>
  <c r="V443" i="1"/>
  <c r="K443" i="1"/>
  <c r="U443" i="1" s="1"/>
  <c r="I443" i="1"/>
  <c r="L443" i="1" s="1"/>
  <c r="V442" i="1"/>
  <c r="K442" i="1"/>
  <c r="U442" i="1" s="1"/>
  <c r="I442" i="1"/>
  <c r="L442" i="1" s="1"/>
  <c r="V440" i="1"/>
  <c r="K440" i="1"/>
  <c r="U440" i="1" s="1"/>
  <c r="I440" i="1"/>
  <c r="L440" i="1" s="1"/>
  <c r="V439" i="1"/>
  <c r="K439" i="1"/>
  <c r="U439" i="1" s="1"/>
  <c r="I439" i="1"/>
  <c r="L439" i="1" s="1"/>
  <c r="S437" i="1"/>
  <c r="Q437" i="1"/>
  <c r="O437" i="1"/>
  <c r="V436" i="1"/>
  <c r="K436" i="1"/>
  <c r="U436" i="1" s="1"/>
  <c r="I436" i="1"/>
  <c r="L436" i="1" s="1"/>
  <c r="V435" i="1"/>
  <c r="K435" i="1"/>
  <c r="U435" i="1" s="1"/>
  <c r="I435" i="1"/>
  <c r="L435" i="1" s="1"/>
  <c r="V434" i="1"/>
  <c r="K434" i="1"/>
  <c r="U434" i="1" s="1"/>
  <c r="I434" i="1"/>
  <c r="L434" i="1" s="1"/>
  <c r="V432" i="1"/>
  <c r="K432" i="1"/>
  <c r="U432" i="1" s="1"/>
  <c r="I432" i="1"/>
  <c r="L432" i="1" s="1"/>
  <c r="V431" i="1"/>
  <c r="K431" i="1"/>
  <c r="U431" i="1" s="1"/>
  <c r="I431" i="1"/>
  <c r="L431" i="1" s="1"/>
  <c r="V430" i="1"/>
  <c r="K430" i="1"/>
  <c r="U430" i="1" s="1"/>
  <c r="I430" i="1"/>
  <c r="L430" i="1" s="1"/>
  <c r="S428" i="1"/>
  <c r="Q428" i="1"/>
  <c r="O428" i="1"/>
  <c r="V427" i="1"/>
  <c r="K427" i="1"/>
  <c r="U427" i="1" s="1"/>
  <c r="I427" i="1"/>
  <c r="L427" i="1" s="1"/>
  <c r="V426" i="1"/>
  <c r="K426" i="1"/>
  <c r="U426" i="1" s="1"/>
  <c r="I426" i="1"/>
  <c r="L426" i="1" s="1"/>
  <c r="V425" i="1"/>
  <c r="K425" i="1"/>
  <c r="U425" i="1" s="1"/>
  <c r="I425" i="1"/>
  <c r="L425" i="1" s="1"/>
  <c r="V423" i="1"/>
  <c r="K423" i="1"/>
  <c r="U423" i="1" s="1"/>
  <c r="I423" i="1"/>
  <c r="L423" i="1" s="1"/>
  <c r="V422" i="1"/>
  <c r="K422" i="1"/>
  <c r="U422" i="1" s="1"/>
  <c r="I422" i="1"/>
  <c r="L422" i="1" s="1"/>
  <c r="V421" i="1"/>
  <c r="K421" i="1"/>
  <c r="U421" i="1" s="1"/>
  <c r="I421" i="1"/>
  <c r="L421" i="1" s="1"/>
  <c r="S419" i="1"/>
  <c r="Q419" i="1"/>
  <c r="O419" i="1"/>
  <c r="V418" i="1"/>
  <c r="K418" i="1"/>
  <c r="I418" i="1"/>
  <c r="L418" i="1" s="1"/>
  <c r="V417" i="1"/>
  <c r="K417" i="1"/>
  <c r="U417" i="1" s="1"/>
  <c r="I417" i="1"/>
  <c r="L417" i="1" s="1"/>
  <c r="V416" i="1"/>
  <c r="K416" i="1"/>
  <c r="U416" i="1" s="1"/>
  <c r="I416" i="1"/>
  <c r="L416" i="1" s="1"/>
  <c r="V414" i="1"/>
  <c r="K414" i="1"/>
  <c r="I414" i="1"/>
  <c r="L414" i="1" s="1"/>
  <c r="V413" i="1"/>
  <c r="K413" i="1"/>
  <c r="U413" i="1" s="1"/>
  <c r="I413" i="1"/>
  <c r="L413" i="1" s="1"/>
  <c r="V412" i="1"/>
  <c r="K412" i="1"/>
  <c r="U412" i="1" s="1"/>
  <c r="I412" i="1"/>
  <c r="L412" i="1" s="1"/>
  <c r="S410" i="1"/>
  <c r="Q410" i="1"/>
  <c r="O410" i="1"/>
  <c r="V409" i="1"/>
  <c r="K409" i="1"/>
  <c r="U409" i="1" s="1"/>
  <c r="I409" i="1"/>
  <c r="L409" i="1" s="1"/>
  <c r="V408" i="1"/>
  <c r="K408" i="1"/>
  <c r="U408" i="1" s="1"/>
  <c r="I408" i="1"/>
  <c r="L408" i="1" s="1"/>
  <c r="V407" i="1"/>
  <c r="K407" i="1"/>
  <c r="U407" i="1" s="1"/>
  <c r="I407" i="1"/>
  <c r="L407" i="1" s="1"/>
  <c r="V405" i="1"/>
  <c r="K405" i="1"/>
  <c r="U405" i="1" s="1"/>
  <c r="I405" i="1"/>
  <c r="L405" i="1" s="1"/>
  <c r="V404" i="1"/>
  <c r="K404" i="1"/>
  <c r="U404" i="1" s="1"/>
  <c r="I404" i="1"/>
  <c r="L404" i="1" s="1"/>
  <c r="V403" i="1"/>
  <c r="K403" i="1"/>
  <c r="U403" i="1" s="1"/>
  <c r="I403" i="1"/>
  <c r="L403" i="1" s="1"/>
  <c r="S401" i="1"/>
  <c r="Q401" i="1"/>
  <c r="O401" i="1"/>
  <c r="V400" i="1"/>
  <c r="K400" i="1"/>
  <c r="U400" i="1" s="1"/>
  <c r="I400" i="1"/>
  <c r="L400" i="1" s="1"/>
  <c r="V399" i="1"/>
  <c r="K399" i="1"/>
  <c r="U399" i="1" s="1"/>
  <c r="I399" i="1"/>
  <c r="L399" i="1" s="1"/>
  <c r="V398" i="1"/>
  <c r="K398" i="1"/>
  <c r="U398" i="1" s="1"/>
  <c r="I398" i="1"/>
  <c r="L398" i="1" s="1"/>
  <c r="V396" i="1"/>
  <c r="K396" i="1"/>
  <c r="U396" i="1" s="1"/>
  <c r="I396" i="1"/>
  <c r="L396" i="1" s="1"/>
  <c r="V395" i="1"/>
  <c r="K395" i="1"/>
  <c r="U395" i="1" s="1"/>
  <c r="I395" i="1"/>
  <c r="L395" i="1" s="1"/>
  <c r="V394" i="1"/>
  <c r="K394" i="1"/>
  <c r="U394" i="1" s="1"/>
  <c r="I394" i="1"/>
  <c r="L394" i="1" s="1"/>
  <c r="S392" i="1"/>
  <c r="Q392" i="1"/>
  <c r="O392" i="1"/>
  <c r="V391" i="1"/>
  <c r="K391" i="1"/>
  <c r="U391" i="1" s="1"/>
  <c r="I391" i="1"/>
  <c r="L391" i="1" s="1"/>
  <c r="V390" i="1"/>
  <c r="K390" i="1"/>
  <c r="U390" i="1" s="1"/>
  <c r="I390" i="1"/>
  <c r="L390" i="1" s="1"/>
  <c r="V389" i="1"/>
  <c r="K389" i="1"/>
  <c r="U389" i="1" s="1"/>
  <c r="I389" i="1"/>
  <c r="L389" i="1" s="1"/>
  <c r="V387" i="1"/>
  <c r="K387" i="1"/>
  <c r="U387" i="1" s="1"/>
  <c r="I387" i="1"/>
  <c r="L387" i="1" s="1"/>
  <c r="V386" i="1"/>
  <c r="K386" i="1"/>
  <c r="T386" i="1" s="1"/>
  <c r="I386" i="1"/>
  <c r="L386" i="1" s="1"/>
  <c r="V385" i="1"/>
  <c r="K385" i="1"/>
  <c r="T385" i="1" s="1"/>
  <c r="I385" i="1"/>
  <c r="L385" i="1" s="1"/>
  <c r="S383" i="1"/>
  <c r="Q383" i="1"/>
  <c r="O383" i="1"/>
  <c r="V382" i="1"/>
  <c r="K382" i="1"/>
  <c r="U382" i="1" s="1"/>
  <c r="I382" i="1"/>
  <c r="L382" i="1" s="1"/>
  <c r="V381" i="1"/>
  <c r="K381" i="1"/>
  <c r="I381" i="1"/>
  <c r="L381" i="1" s="1"/>
  <c r="V380" i="1"/>
  <c r="K380" i="1"/>
  <c r="U380" i="1" s="1"/>
  <c r="I380" i="1"/>
  <c r="L380" i="1" s="1"/>
  <c r="V378" i="1"/>
  <c r="K378" i="1"/>
  <c r="U378" i="1" s="1"/>
  <c r="I378" i="1"/>
  <c r="L378" i="1" s="1"/>
  <c r="V377" i="1"/>
  <c r="K377" i="1"/>
  <c r="I377" i="1"/>
  <c r="L377" i="1" s="1"/>
  <c r="V376" i="1"/>
  <c r="K376" i="1"/>
  <c r="U376" i="1" s="1"/>
  <c r="I376" i="1"/>
  <c r="L376" i="1" s="1"/>
  <c r="S374" i="1"/>
  <c r="Q374" i="1"/>
  <c r="O374" i="1"/>
  <c r="V373" i="1"/>
  <c r="K373" i="1"/>
  <c r="U373" i="1" s="1"/>
  <c r="I373" i="1"/>
  <c r="L373" i="1" s="1"/>
  <c r="V372" i="1"/>
  <c r="K372" i="1"/>
  <c r="U372" i="1" s="1"/>
  <c r="I372" i="1"/>
  <c r="L372" i="1" s="1"/>
  <c r="V371" i="1"/>
  <c r="K371" i="1"/>
  <c r="U371" i="1" s="1"/>
  <c r="I371" i="1"/>
  <c r="L371" i="1" s="1"/>
  <c r="V369" i="1"/>
  <c r="K369" i="1"/>
  <c r="U369" i="1" s="1"/>
  <c r="I369" i="1"/>
  <c r="L369" i="1" s="1"/>
  <c r="V368" i="1"/>
  <c r="K368" i="1"/>
  <c r="U368" i="1" s="1"/>
  <c r="I368" i="1"/>
  <c r="L368" i="1" s="1"/>
  <c r="V367" i="1"/>
  <c r="K367" i="1"/>
  <c r="U367" i="1" s="1"/>
  <c r="I367" i="1"/>
  <c r="L367" i="1" s="1"/>
  <c r="S365" i="1"/>
  <c r="Q365" i="1"/>
  <c r="O365" i="1"/>
  <c r="V364" i="1"/>
  <c r="K364" i="1"/>
  <c r="U364" i="1" s="1"/>
  <c r="I364" i="1"/>
  <c r="L364" i="1" s="1"/>
  <c r="V363" i="1"/>
  <c r="K363" i="1"/>
  <c r="U363" i="1" s="1"/>
  <c r="I363" i="1"/>
  <c r="L363" i="1" s="1"/>
  <c r="V362" i="1"/>
  <c r="K362" i="1"/>
  <c r="U362" i="1" s="1"/>
  <c r="I362" i="1"/>
  <c r="L362" i="1" s="1"/>
  <c r="V360" i="1"/>
  <c r="K360" i="1"/>
  <c r="U360" i="1" s="1"/>
  <c r="I360" i="1"/>
  <c r="L360" i="1" s="1"/>
  <c r="V359" i="1"/>
  <c r="K359" i="1"/>
  <c r="U359" i="1" s="1"/>
  <c r="I359" i="1"/>
  <c r="L359" i="1" s="1"/>
  <c r="V358" i="1"/>
  <c r="K358" i="1"/>
  <c r="U358" i="1" s="1"/>
  <c r="I358" i="1"/>
  <c r="L358" i="1" s="1"/>
  <c r="S356" i="1"/>
  <c r="Q356" i="1"/>
  <c r="O356" i="1"/>
  <c r="V355" i="1"/>
  <c r="K355" i="1"/>
  <c r="I355" i="1"/>
  <c r="L355" i="1" s="1"/>
  <c r="V354" i="1"/>
  <c r="K354" i="1"/>
  <c r="U354" i="1" s="1"/>
  <c r="I354" i="1"/>
  <c r="L354" i="1" s="1"/>
  <c r="V353" i="1"/>
  <c r="K353" i="1"/>
  <c r="U353" i="1" s="1"/>
  <c r="I353" i="1"/>
  <c r="L353" i="1" s="1"/>
  <c r="V351" i="1"/>
  <c r="K351" i="1"/>
  <c r="I351" i="1"/>
  <c r="L351" i="1" s="1"/>
  <c r="V350" i="1"/>
  <c r="K350" i="1"/>
  <c r="U350" i="1" s="1"/>
  <c r="I350" i="1"/>
  <c r="L350" i="1" s="1"/>
  <c r="V349" i="1"/>
  <c r="K349" i="1"/>
  <c r="U349" i="1" s="1"/>
  <c r="I349" i="1"/>
  <c r="L349" i="1" s="1"/>
  <c r="S347" i="1"/>
  <c r="Q347" i="1"/>
  <c r="O347" i="1"/>
  <c r="V346" i="1"/>
  <c r="K346" i="1"/>
  <c r="U346" i="1" s="1"/>
  <c r="I346" i="1"/>
  <c r="L346" i="1" s="1"/>
  <c r="V345" i="1"/>
  <c r="K345" i="1"/>
  <c r="U345" i="1" s="1"/>
  <c r="I345" i="1"/>
  <c r="L345" i="1" s="1"/>
  <c r="V344" i="1"/>
  <c r="K344" i="1"/>
  <c r="U344" i="1" s="1"/>
  <c r="I344" i="1"/>
  <c r="L344" i="1" s="1"/>
  <c r="V342" i="1"/>
  <c r="K342" i="1"/>
  <c r="U342" i="1" s="1"/>
  <c r="I342" i="1"/>
  <c r="L342" i="1" s="1"/>
  <c r="V341" i="1"/>
  <c r="K341" i="1"/>
  <c r="U341" i="1" s="1"/>
  <c r="I341" i="1"/>
  <c r="L341" i="1" s="1"/>
  <c r="V340" i="1"/>
  <c r="K340" i="1"/>
  <c r="U340" i="1" s="1"/>
  <c r="I340" i="1"/>
  <c r="L340" i="1" s="1"/>
  <c r="S338" i="1"/>
  <c r="Q338" i="1"/>
  <c r="O338" i="1"/>
  <c r="V337" i="1"/>
  <c r="K337" i="1"/>
  <c r="I337" i="1"/>
  <c r="L337" i="1" s="1"/>
  <c r="V336" i="1"/>
  <c r="K336" i="1"/>
  <c r="U336" i="1" s="1"/>
  <c r="I336" i="1"/>
  <c r="L336" i="1" s="1"/>
  <c r="V335" i="1"/>
  <c r="K335" i="1"/>
  <c r="U335" i="1" s="1"/>
  <c r="I335" i="1"/>
  <c r="L335" i="1" s="1"/>
  <c r="V334" i="1"/>
  <c r="K334" i="1"/>
  <c r="U334" i="1" s="1"/>
  <c r="I334" i="1"/>
  <c r="L334" i="1" s="1"/>
  <c r="V332" i="1"/>
  <c r="K332" i="1"/>
  <c r="U332" i="1" s="1"/>
  <c r="I332" i="1"/>
  <c r="L332" i="1" s="1"/>
  <c r="V331" i="1"/>
  <c r="K331" i="1"/>
  <c r="U331" i="1" s="1"/>
  <c r="I331" i="1"/>
  <c r="L331" i="1" s="1"/>
  <c r="S329" i="1"/>
  <c r="Q329" i="1"/>
  <c r="O329" i="1"/>
  <c r="V328" i="1"/>
  <c r="K328" i="1"/>
  <c r="I328" i="1"/>
  <c r="L328" i="1" s="1"/>
  <c r="V327" i="1"/>
  <c r="K327" i="1"/>
  <c r="U327" i="1" s="1"/>
  <c r="I327" i="1"/>
  <c r="L327" i="1" s="1"/>
  <c r="V326" i="1"/>
  <c r="K326" i="1"/>
  <c r="U326" i="1" s="1"/>
  <c r="I326" i="1"/>
  <c r="L326" i="1" s="1"/>
  <c r="V324" i="1"/>
  <c r="K324" i="1"/>
  <c r="I324" i="1"/>
  <c r="L324" i="1" s="1"/>
  <c r="V323" i="1"/>
  <c r="K323" i="1"/>
  <c r="U323" i="1" s="1"/>
  <c r="I323" i="1"/>
  <c r="L323" i="1" s="1"/>
  <c r="V322" i="1"/>
  <c r="K322" i="1"/>
  <c r="U322" i="1" s="1"/>
  <c r="I322" i="1"/>
  <c r="L322" i="1" s="1"/>
  <c r="S320" i="1"/>
  <c r="Q320" i="1"/>
  <c r="O320" i="1"/>
  <c r="V319" i="1"/>
  <c r="K319" i="1"/>
  <c r="U319" i="1" s="1"/>
  <c r="I319" i="1"/>
  <c r="L319" i="1" s="1"/>
  <c r="V318" i="1"/>
  <c r="K318" i="1"/>
  <c r="U318" i="1" s="1"/>
  <c r="I318" i="1"/>
  <c r="L318" i="1" s="1"/>
  <c r="V317" i="1"/>
  <c r="K317" i="1"/>
  <c r="U317" i="1" s="1"/>
  <c r="I317" i="1"/>
  <c r="L317" i="1" s="1"/>
  <c r="V315" i="1"/>
  <c r="K315" i="1"/>
  <c r="U315" i="1" s="1"/>
  <c r="I315" i="1"/>
  <c r="L315" i="1" s="1"/>
  <c r="V314" i="1"/>
  <c r="K314" i="1"/>
  <c r="U314" i="1" s="1"/>
  <c r="I314" i="1"/>
  <c r="L314" i="1" s="1"/>
  <c r="V313" i="1"/>
  <c r="K313" i="1"/>
  <c r="U313" i="1" s="1"/>
  <c r="I313" i="1"/>
  <c r="L313" i="1" s="1"/>
  <c r="S311" i="1"/>
  <c r="Q311" i="1"/>
  <c r="O311" i="1"/>
  <c r="V310" i="1"/>
  <c r="K310" i="1"/>
  <c r="T310" i="1" s="1"/>
  <c r="I310" i="1"/>
  <c r="L310" i="1" s="1"/>
  <c r="V309" i="1"/>
  <c r="K309" i="1"/>
  <c r="U309" i="1" s="1"/>
  <c r="I309" i="1"/>
  <c r="L309" i="1" s="1"/>
  <c r="V308" i="1"/>
  <c r="K308" i="1"/>
  <c r="U308" i="1" s="1"/>
  <c r="I308" i="1"/>
  <c r="L308" i="1" s="1"/>
  <c r="V306" i="1"/>
  <c r="K306" i="1"/>
  <c r="U306" i="1" s="1"/>
  <c r="I306" i="1"/>
  <c r="L306" i="1" s="1"/>
  <c r="V305" i="1"/>
  <c r="K305" i="1"/>
  <c r="I305" i="1"/>
  <c r="L305" i="1" s="1"/>
  <c r="V304" i="1"/>
  <c r="K304" i="1"/>
  <c r="U304" i="1" s="1"/>
  <c r="I304" i="1"/>
  <c r="L304" i="1" s="1"/>
  <c r="S302" i="1"/>
  <c r="Q302" i="1"/>
  <c r="O302" i="1"/>
  <c r="V301" i="1"/>
  <c r="K301" i="1"/>
  <c r="U301" i="1" s="1"/>
  <c r="I301" i="1"/>
  <c r="L301" i="1" s="1"/>
  <c r="V300" i="1"/>
  <c r="K300" i="1"/>
  <c r="U300" i="1" s="1"/>
  <c r="I300" i="1"/>
  <c r="L300" i="1" s="1"/>
  <c r="V297" i="1"/>
  <c r="K297" i="1"/>
  <c r="U297" i="1" s="1"/>
  <c r="I297" i="1"/>
  <c r="L297" i="1" s="1"/>
  <c r="V296" i="1"/>
  <c r="K296" i="1"/>
  <c r="U296" i="1" s="1"/>
  <c r="I296" i="1"/>
  <c r="L296" i="1" s="1"/>
  <c r="V295" i="1"/>
  <c r="K295" i="1"/>
  <c r="U295" i="1" s="1"/>
  <c r="I295" i="1"/>
  <c r="L295" i="1" s="1"/>
  <c r="S293" i="1"/>
  <c r="Q293" i="1"/>
  <c r="O293" i="1"/>
  <c r="V292" i="1"/>
  <c r="K292" i="1"/>
  <c r="T292" i="1" s="1"/>
  <c r="I292" i="1"/>
  <c r="L292" i="1" s="1"/>
  <c r="V291" i="1"/>
  <c r="K291" i="1"/>
  <c r="T291" i="1" s="1"/>
  <c r="I291" i="1"/>
  <c r="L291" i="1" s="1"/>
  <c r="V290" i="1"/>
  <c r="K290" i="1"/>
  <c r="T290" i="1" s="1"/>
  <c r="I290" i="1"/>
  <c r="L290" i="1" s="1"/>
  <c r="V288" i="1"/>
  <c r="K288" i="1"/>
  <c r="U288" i="1" s="1"/>
  <c r="I288" i="1"/>
  <c r="L288" i="1" s="1"/>
  <c r="V287" i="1"/>
  <c r="K287" i="1"/>
  <c r="U287" i="1" s="1"/>
  <c r="I287" i="1"/>
  <c r="L287" i="1" s="1"/>
  <c r="V286" i="1"/>
  <c r="K286" i="1"/>
  <c r="I286" i="1"/>
  <c r="L286" i="1" s="1"/>
  <c r="S284" i="1"/>
  <c r="Q284" i="1"/>
  <c r="O284" i="1"/>
  <c r="V283" i="1"/>
  <c r="K283" i="1"/>
  <c r="U283" i="1" s="1"/>
  <c r="I283" i="1"/>
  <c r="L283" i="1" s="1"/>
  <c r="V282" i="1"/>
  <c r="K282" i="1"/>
  <c r="U282" i="1" s="1"/>
  <c r="I282" i="1"/>
  <c r="L282" i="1" s="1"/>
  <c r="V281" i="1"/>
  <c r="K281" i="1"/>
  <c r="I281" i="1"/>
  <c r="L281" i="1" s="1"/>
  <c r="V279" i="1"/>
  <c r="K279" i="1"/>
  <c r="U279" i="1" s="1"/>
  <c r="I279" i="1"/>
  <c r="L279" i="1" s="1"/>
  <c r="V278" i="1"/>
  <c r="K278" i="1"/>
  <c r="U278" i="1" s="1"/>
  <c r="I278" i="1"/>
  <c r="L278" i="1" s="1"/>
  <c r="V277" i="1"/>
  <c r="K277" i="1"/>
  <c r="I277" i="1"/>
  <c r="L277" i="1" s="1"/>
  <c r="S275" i="1"/>
  <c r="Q275" i="1"/>
  <c r="O275" i="1"/>
  <c r="V274" i="1"/>
  <c r="K274" i="1"/>
  <c r="U274" i="1" s="1"/>
  <c r="I274" i="1"/>
  <c r="L274" i="1" s="1"/>
  <c r="V273" i="1"/>
  <c r="K273" i="1"/>
  <c r="U273" i="1" s="1"/>
  <c r="I273" i="1"/>
  <c r="L273" i="1" s="1"/>
  <c r="V272" i="1"/>
  <c r="K272" i="1"/>
  <c r="U272" i="1" s="1"/>
  <c r="I272" i="1"/>
  <c r="L272" i="1" s="1"/>
  <c r="V270" i="1"/>
  <c r="K270" i="1"/>
  <c r="U270" i="1" s="1"/>
  <c r="I270" i="1"/>
  <c r="L270" i="1" s="1"/>
  <c r="V269" i="1"/>
  <c r="K269" i="1"/>
  <c r="U269" i="1" s="1"/>
  <c r="I269" i="1"/>
  <c r="L269" i="1" s="1"/>
  <c r="V268" i="1"/>
  <c r="K268" i="1"/>
  <c r="U268" i="1" s="1"/>
  <c r="I268" i="1"/>
  <c r="L268" i="1" s="1"/>
  <c r="S266" i="1"/>
  <c r="Q266" i="1"/>
  <c r="O266" i="1"/>
  <c r="V265" i="1"/>
  <c r="K265" i="1"/>
  <c r="U265" i="1" s="1"/>
  <c r="I265" i="1"/>
  <c r="L265" i="1" s="1"/>
  <c r="V264" i="1"/>
  <c r="K264" i="1"/>
  <c r="U264" i="1" s="1"/>
  <c r="I264" i="1"/>
  <c r="L264" i="1" s="1"/>
  <c r="V263" i="1"/>
  <c r="K263" i="1"/>
  <c r="I263" i="1"/>
  <c r="L263" i="1" s="1"/>
  <c r="V262" i="1"/>
  <c r="K262" i="1"/>
  <c r="U262" i="1" s="1"/>
  <c r="I262" i="1"/>
  <c r="L262" i="1" s="1"/>
  <c r="V260" i="1"/>
  <c r="K260" i="1"/>
  <c r="U260" i="1" s="1"/>
  <c r="I260" i="1"/>
  <c r="L260" i="1" s="1"/>
  <c r="V259" i="1"/>
  <c r="K259" i="1"/>
  <c r="I259" i="1"/>
  <c r="L259" i="1" s="1"/>
  <c r="S257" i="1"/>
  <c r="Q257" i="1"/>
  <c r="O257" i="1"/>
  <c r="V256" i="1"/>
  <c r="K256" i="1"/>
  <c r="U256" i="1" s="1"/>
  <c r="I256" i="1"/>
  <c r="L256" i="1" s="1"/>
  <c r="V255" i="1"/>
  <c r="K255" i="1"/>
  <c r="U255" i="1" s="1"/>
  <c r="I255" i="1"/>
  <c r="L255" i="1" s="1"/>
  <c r="V254" i="1"/>
  <c r="K254" i="1"/>
  <c r="U254" i="1" s="1"/>
  <c r="I254" i="1"/>
  <c r="L254" i="1" s="1"/>
  <c r="V252" i="1"/>
  <c r="K252" i="1"/>
  <c r="U252" i="1" s="1"/>
  <c r="I252" i="1"/>
  <c r="L252" i="1" s="1"/>
  <c r="V251" i="1"/>
  <c r="K251" i="1"/>
  <c r="U251" i="1" s="1"/>
  <c r="I251" i="1"/>
  <c r="L251" i="1" s="1"/>
  <c r="V250" i="1"/>
  <c r="K250" i="1"/>
  <c r="U250" i="1" s="1"/>
  <c r="I250" i="1"/>
  <c r="L250" i="1" s="1"/>
  <c r="S248" i="1"/>
  <c r="Q248" i="1"/>
  <c r="O248" i="1"/>
  <c r="V247" i="1"/>
  <c r="K247" i="1"/>
  <c r="U247" i="1" s="1"/>
  <c r="I247" i="1"/>
  <c r="L247" i="1" s="1"/>
  <c r="V246" i="1"/>
  <c r="K246" i="1"/>
  <c r="U246" i="1" s="1"/>
  <c r="I246" i="1"/>
  <c r="L246" i="1" s="1"/>
  <c r="V245" i="1"/>
  <c r="K245" i="1"/>
  <c r="U245" i="1" s="1"/>
  <c r="I245" i="1"/>
  <c r="L245" i="1" s="1"/>
  <c r="V243" i="1"/>
  <c r="K243" i="1"/>
  <c r="U243" i="1" s="1"/>
  <c r="I243" i="1"/>
  <c r="L243" i="1" s="1"/>
  <c r="V242" i="1"/>
  <c r="K242" i="1"/>
  <c r="U242" i="1" s="1"/>
  <c r="I242" i="1"/>
  <c r="L242" i="1" s="1"/>
  <c r="V241" i="1"/>
  <c r="K241" i="1"/>
  <c r="U241" i="1" s="1"/>
  <c r="I241" i="1"/>
  <c r="L241" i="1" s="1"/>
  <c r="S239" i="1"/>
  <c r="Q239" i="1"/>
  <c r="O239" i="1"/>
  <c r="V238" i="1"/>
  <c r="K238" i="1"/>
  <c r="U238" i="1" s="1"/>
  <c r="I238" i="1"/>
  <c r="L238" i="1" s="1"/>
  <c r="V237" i="1"/>
  <c r="K237" i="1"/>
  <c r="U237" i="1" s="1"/>
  <c r="I237" i="1"/>
  <c r="L237" i="1" s="1"/>
  <c r="V236" i="1"/>
  <c r="K236" i="1"/>
  <c r="U236" i="1" s="1"/>
  <c r="I236" i="1"/>
  <c r="L236" i="1" s="1"/>
  <c r="V234" i="1"/>
  <c r="K234" i="1"/>
  <c r="U234" i="1" s="1"/>
  <c r="I234" i="1"/>
  <c r="L234" i="1" s="1"/>
  <c r="V233" i="1"/>
  <c r="K233" i="1"/>
  <c r="U233" i="1" s="1"/>
  <c r="I233" i="1"/>
  <c r="L233" i="1" s="1"/>
  <c r="V232" i="1"/>
  <c r="K232" i="1"/>
  <c r="U232" i="1" s="1"/>
  <c r="I232" i="1"/>
  <c r="L232" i="1" s="1"/>
  <c r="S230" i="1"/>
  <c r="Q230" i="1"/>
  <c r="O230" i="1"/>
  <c r="V229" i="1"/>
  <c r="K229" i="1"/>
  <c r="U229" i="1" s="1"/>
  <c r="I229" i="1"/>
  <c r="L229" i="1" s="1"/>
  <c r="V228" i="1"/>
  <c r="K228" i="1"/>
  <c r="U228" i="1" s="1"/>
  <c r="I228" i="1"/>
  <c r="L228" i="1" s="1"/>
  <c r="V227" i="1"/>
  <c r="K227" i="1"/>
  <c r="U227" i="1" s="1"/>
  <c r="I227" i="1"/>
  <c r="L227" i="1" s="1"/>
  <c r="V225" i="1"/>
  <c r="K225" i="1"/>
  <c r="U225" i="1" s="1"/>
  <c r="I225" i="1"/>
  <c r="L225" i="1" s="1"/>
  <c r="V224" i="1"/>
  <c r="K224" i="1"/>
  <c r="U224" i="1" s="1"/>
  <c r="I224" i="1"/>
  <c r="L224" i="1" s="1"/>
  <c r="V223" i="1"/>
  <c r="K223" i="1"/>
  <c r="U223" i="1" s="1"/>
  <c r="I223" i="1"/>
  <c r="L223" i="1" s="1"/>
  <c r="S221" i="1"/>
  <c r="Q221" i="1"/>
  <c r="O221" i="1"/>
  <c r="V220" i="1"/>
  <c r="K220" i="1"/>
  <c r="U220" i="1" s="1"/>
  <c r="I220" i="1"/>
  <c r="L220" i="1" s="1"/>
  <c r="V219" i="1"/>
  <c r="K219" i="1"/>
  <c r="U219" i="1" s="1"/>
  <c r="I219" i="1"/>
  <c r="L219" i="1" s="1"/>
  <c r="V218" i="1"/>
  <c r="K218" i="1"/>
  <c r="U218" i="1" s="1"/>
  <c r="I218" i="1"/>
  <c r="L218" i="1" s="1"/>
  <c r="V217" i="1"/>
  <c r="K217" i="1"/>
  <c r="U217" i="1" s="1"/>
  <c r="I217" i="1"/>
  <c r="L217" i="1" s="1"/>
  <c r="V215" i="1"/>
  <c r="K215" i="1"/>
  <c r="U215" i="1" s="1"/>
  <c r="I215" i="1"/>
  <c r="L215" i="1" s="1"/>
  <c r="V214" i="1"/>
  <c r="K214" i="1"/>
  <c r="U214" i="1" s="1"/>
  <c r="I214" i="1"/>
  <c r="L214" i="1" s="1"/>
  <c r="S212" i="1"/>
  <c r="Q212" i="1"/>
  <c r="O212" i="1"/>
  <c r="V211" i="1"/>
  <c r="K211" i="1"/>
  <c r="U211" i="1" s="1"/>
  <c r="I211" i="1"/>
  <c r="L211" i="1" s="1"/>
  <c r="V210" i="1"/>
  <c r="K210" i="1"/>
  <c r="U210" i="1" s="1"/>
  <c r="I210" i="1"/>
  <c r="L210" i="1" s="1"/>
  <c r="V209" i="1"/>
  <c r="K209" i="1"/>
  <c r="U209" i="1" s="1"/>
  <c r="I209" i="1"/>
  <c r="L209" i="1" s="1"/>
  <c r="V207" i="1"/>
  <c r="K207" i="1"/>
  <c r="U207" i="1" s="1"/>
  <c r="I207" i="1"/>
  <c r="L207" i="1" s="1"/>
  <c r="V206" i="1"/>
  <c r="K206" i="1"/>
  <c r="U206" i="1" s="1"/>
  <c r="I206" i="1"/>
  <c r="L206" i="1" s="1"/>
  <c r="V205" i="1"/>
  <c r="K205" i="1"/>
  <c r="U205" i="1" s="1"/>
  <c r="I205" i="1"/>
  <c r="L205" i="1" s="1"/>
  <c r="S203" i="1"/>
  <c r="Q203" i="1"/>
  <c r="O203" i="1"/>
  <c r="V202" i="1"/>
  <c r="K202" i="1"/>
  <c r="U202" i="1" s="1"/>
  <c r="I202" i="1"/>
  <c r="L202" i="1" s="1"/>
  <c r="V201" i="1"/>
  <c r="K201" i="1"/>
  <c r="U201" i="1" s="1"/>
  <c r="I201" i="1"/>
  <c r="L201" i="1" s="1"/>
  <c r="V200" i="1"/>
  <c r="K200" i="1"/>
  <c r="U200" i="1" s="1"/>
  <c r="I200" i="1"/>
  <c r="L200" i="1" s="1"/>
  <c r="V198" i="1"/>
  <c r="K198" i="1"/>
  <c r="U198" i="1" s="1"/>
  <c r="I198" i="1"/>
  <c r="L198" i="1" s="1"/>
  <c r="V197" i="1"/>
  <c r="K197" i="1"/>
  <c r="U197" i="1" s="1"/>
  <c r="I197" i="1"/>
  <c r="L197" i="1" s="1"/>
  <c r="V196" i="1"/>
  <c r="K196" i="1"/>
  <c r="U196" i="1" s="1"/>
  <c r="I196" i="1"/>
  <c r="L196" i="1" s="1"/>
  <c r="S194" i="1"/>
  <c r="Q194" i="1"/>
  <c r="O194" i="1"/>
  <c r="V193" i="1"/>
  <c r="K193" i="1"/>
  <c r="U193" i="1" s="1"/>
  <c r="I193" i="1"/>
  <c r="L193" i="1" s="1"/>
  <c r="V192" i="1"/>
  <c r="K192" i="1"/>
  <c r="U192" i="1" s="1"/>
  <c r="I192" i="1"/>
  <c r="L192" i="1" s="1"/>
  <c r="V191" i="1"/>
  <c r="K191" i="1"/>
  <c r="U191" i="1" s="1"/>
  <c r="I191" i="1"/>
  <c r="L191" i="1" s="1"/>
  <c r="V189" i="1"/>
  <c r="K189" i="1"/>
  <c r="U189" i="1" s="1"/>
  <c r="I189" i="1"/>
  <c r="L189" i="1" s="1"/>
  <c r="V188" i="1"/>
  <c r="K188" i="1"/>
  <c r="U188" i="1" s="1"/>
  <c r="I188" i="1"/>
  <c r="L188" i="1" s="1"/>
  <c r="V187" i="1"/>
  <c r="K187" i="1"/>
  <c r="U187" i="1" s="1"/>
  <c r="I187" i="1"/>
  <c r="L187" i="1" s="1"/>
  <c r="S185" i="1"/>
  <c r="Q185" i="1"/>
  <c r="O185" i="1"/>
  <c r="V184" i="1"/>
  <c r="K184" i="1"/>
  <c r="U184" i="1" s="1"/>
  <c r="I184" i="1"/>
  <c r="L184" i="1" s="1"/>
  <c r="V183" i="1"/>
  <c r="K183" i="1"/>
  <c r="U183" i="1" s="1"/>
  <c r="I183" i="1"/>
  <c r="L183" i="1" s="1"/>
  <c r="V182" i="1"/>
  <c r="K182" i="1"/>
  <c r="U182" i="1" s="1"/>
  <c r="I182" i="1"/>
  <c r="L182" i="1" s="1"/>
  <c r="V181" i="1"/>
  <c r="K181" i="1"/>
  <c r="U181" i="1" s="1"/>
  <c r="I181" i="1"/>
  <c r="L181" i="1" s="1"/>
  <c r="V180" i="1"/>
  <c r="K180" i="1"/>
  <c r="U180" i="1" s="1"/>
  <c r="I180" i="1"/>
  <c r="L180" i="1" s="1"/>
  <c r="V178" i="1"/>
  <c r="K178" i="1"/>
  <c r="U178" i="1" s="1"/>
  <c r="I178" i="1"/>
  <c r="L178" i="1" s="1"/>
  <c r="S176" i="1"/>
  <c r="Q176" i="1"/>
  <c r="O176" i="1"/>
  <c r="V175" i="1"/>
  <c r="K175" i="1"/>
  <c r="U175" i="1" s="1"/>
  <c r="I175" i="1"/>
  <c r="L175" i="1" s="1"/>
  <c r="V174" i="1"/>
  <c r="K174" i="1"/>
  <c r="U174" i="1" s="1"/>
  <c r="I174" i="1"/>
  <c r="L174" i="1" s="1"/>
  <c r="V173" i="1"/>
  <c r="K173" i="1"/>
  <c r="U173" i="1" s="1"/>
  <c r="I173" i="1"/>
  <c r="L173" i="1" s="1"/>
  <c r="V171" i="1"/>
  <c r="K171" i="1"/>
  <c r="U171" i="1" s="1"/>
  <c r="I171" i="1"/>
  <c r="L171" i="1" s="1"/>
  <c r="V170" i="1"/>
  <c r="K170" i="1"/>
  <c r="U170" i="1" s="1"/>
  <c r="I170" i="1"/>
  <c r="L170" i="1" s="1"/>
  <c r="V169" i="1"/>
  <c r="K169" i="1"/>
  <c r="U169" i="1" s="1"/>
  <c r="I169" i="1"/>
  <c r="L169" i="1" s="1"/>
  <c r="S167" i="1"/>
  <c r="Q167" i="1"/>
  <c r="O167" i="1"/>
  <c r="V166" i="1"/>
  <c r="K166" i="1"/>
  <c r="U166" i="1" s="1"/>
  <c r="I166" i="1"/>
  <c r="L166" i="1" s="1"/>
  <c r="V165" i="1"/>
  <c r="K165" i="1"/>
  <c r="U165" i="1" s="1"/>
  <c r="I165" i="1"/>
  <c r="L165" i="1" s="1"/>
  <c r="V164" i="1"/>
  <c r="K164" i="1"/>
  <c r="U164" i="1" s="1"/>
  <c r="I164" i="1"/>
  <c r="L164" i="1" s="1"/>
  <c r="V162" i="1"/>
  <c r="K162" i="1"/>
  <c r="U162" i="1" s="1"/>
  <c r="I162" i="1"/>
  <c r="L162" i="1" s="1"/>
  <c r="V161" i="1"/>
  <c r="K161" i="1"/>
  <c r="U161" i="1" s="1"/>
  <c r="I161" i="1"/>
  <c r="L161" i="1" s="1"/>
  <c r="V160" i="1"/>
  <c r="K160" i="1"/>
  <c r="U160" i="1" s="1"/>
  <c r="I160" i="1"/>
  <c r="L160" i="1" s="1"/>
  <c r="S158" i="1"/>
  <c r="Q158" i="1"/>
  <c r="O158" i="1"/>
  <c r="V157" i="1"/>
  <c r="K157" i="1"/>
  <c r="U157" i="1" s="1"/>
  <c r="I157" i="1"/>
  <c r="L157" i="1" s="1"/>
  <c r="V156" i="1"/>
  <c r="K156" i="1"/>
  <c r="U156" i="1" s="1"/>
  <c r="I156" i="1"/>
  <c r="L156" i="1" s="1"/>
  <c r="V154" i="1"/>
  <c r="K154" i="1"/>
  <c r="U154" i="1" s="1"/>
  <c r="I154" i="1"/>
  <c r="L154" i="1" s="1"/>
  <c r="V153" i="1"/>
  <c r="K153" i="1"/>
  <c r="U153" i="1" s="1"/>
  <c r="I153" i="1"/>
  <c r="L153" i="1" s="1"/>
  <c r="V152" i="1"/>
  <c r="K152" i="1"/>
  <c r="U152" i="1" s="1"/>
  <c r="I152" i="1"/>
  <c r="L152" i="1" s="1"/>
  <c r="V151" i="1"/>
  <c r="K151" i="1"/>
  <c r="U151" i="1" s="1"/>
  <c r="I151" i="1"/>
  <c r="L151" i="1" s="1"/>
  <c r="S149" i="1"/>
  <c r="Q149" i="1"/>
  <c r="O149" i="1"/>
  <c r="V148" i="1"/>
  <c r="K148" i="1"/>
  <c r="U148" i="1" s="1"/>
  <c r="I148" i="1"/>
  <c r="L148" i="1" s="1"/>
  <c r="V147" i="1"/>
  <c r="K147" i="1"/>
  <c r="U147" i="1" s="1"/>
  <c r="I147" i="1"/>
  <c r="L147" i="1" s="1"/>
  <c r="V146" i="1"/>
  <c r="K146" i="1"/>
  <c r="U146" i="1" s="1"/>
  <c r="I146" i="1"/>
  <c r="L146" i="1" s="1"/>
  <c r="V145" i="1"/>
  <c r="K145" i="1"/>
  <c r="U145" i="1" s="1"/>
  <c r="I145" i="1"/>
  <c r="L145" i="1" s="1"/>
  <c r="V143" i="1"/>
  <c r="K143" i="1"/>
  <c r="U143" i="1" s="1"/>
  <c r="I143" i="1"/>
  <c r="L143" i="1" s="1"/>
  <c r="V142" i="1"/>
  <c r="K142" i="1"/>
  <c r="U142" i="1" s="1"/>
  <c r="I142" i="1"/>
  <c r="L142" i="1" s="1"/>
  <c r="S140" i="1"/>
  <c r="Q140" i="1"/>
  <c r="O140" i="1"/>
  <c r="V139" i="1"/>
  <c r="K139" i="1"/>
  <c r="U139" i="1" s="1"/>
  <c r="I139" i="1"/>
  <c r="L139" i="1" s="1"/>
  <c r="V138" i="1"/>
  <c r="K138" i="1"/>
  <c r="U138" i="1" s="1"/>
  <c r="I138" i="1"/>
  <c r="L138" i="1" s="1"/>
  <c r="V136" i="1"/>
  <c r="K136" i="1"/>
  <c r="U136" i="1" s="1"/>
  <c r="I136" i="1"/>
  <c r="L136" i="1" s="1"/>
  <c r="V135" i="1"/>
  <c r="K135" i="1"/>
  <c r="U135" i="1" s="1"/>
  <c r="I135" i="1"/>
  <c r="L135" i="1" s="1"/>
  <c r="V134" i="1"/>
  <c r="K134" i="1"/>
  <c r="U134" i="1" s="1"/>
  <c r="I134" i="1"/>
  <c r="L134" i="1" s="1"/>
  <c r="V133" i="1"/>
  <c r="K133" i="1"/>
  <c r="U133" i="1" s="1"/>
  <c r="I133" i="1"/>
  <c r="L133" i="1" s="1"/>
  <c r="S131" i="1"/>
  <c r="Q131" i="1"/>
  <c r="O131" i="1"/>
  <c r="V130" i="1"/>
  <c r="K130" i="1"/>
  <c r="U130" i="1" s="1"/>
  <c r="I130" i="1"/>
  <c r="L130" i="1" s="1"/>
  <c r="V129" i="1"/>
  <c r="K129" i="1"/>
  <c r="U129" i="1" s="1"/>
  <c r="I129" i="1"/>
  <c r="L129" i="1" s="1"/>
  <c r="V128" i="1"/>
  <c r="K128" i="1"/>
  <c r="U128" i="1" s="1"/>
  <c r="I128" i="1"/>
  <c r="L128" i="1" s="1"/>
  <c r="V126" i="1"/>
  <c r="K126" i="1"/>
  <c r="U126" i="1" s="1"/>
  <c r="I126" i="1"/>
  <c r="L126" i="1" s="1"/>
  <c r="V125" i="1"/>
  <c r="K125" i="1"/>
  <c r="U125" i="1" s="1"/>
  <c r="I125" i="1"/>
  <c r="L125" i="1" s="1"/>
  <c r="V124" i="1"/>
  <c r="K124" i="1"/>
  <c r="U124" i="1" s="1"/>
  <c r="I124" i="1"/>
  <c r="L124" i="1" s="1"/>
  <c r="S122" i="1"/>
  <c r="Q122" i="1"/>
  <c r="O122" i="1"/>
  <c r="V121" i="1"/>
  <c r="K121" i="1"/>
  <c r="U121" i="1" s="1"/>
  <c r="I121" i="1"/>
  <c r="L121" i="1" s="1"/>
  <c r="V120" i="1"/>
  <c r="K120" i="1"/>
  <c r="U120" i="1" s="1"/>
  <c r="I120" i="1"/>
  <c r="L120" i="1" s="1"/>
  <c r="V119" i="1"/>
  <c r="K119" i="1"/>
  <c r="U119" i="1" s="1"/>
  <c r="I119" i="1"/>
  <c r="L119" i="1" s="1"/>
  <c r="V117" i="1"/>
  <c r="K117" i="1"/>
  <c r="U117" i="1" s="1"/>
  <c r="I117" i="1"/>
  <c r="L117" i="1" s="1"/>
  <c r="V116" i="1"/>
  <c r="K116" i="1"/>
  <c r="U116" i="1" s="1"/>
  <c r="I116" i="1"/>
  <c r="L116" i="1" s="1"/>
  <c r="V115" i="1"/>
  <c r="K115" i="1"/>
  <c r="U115" i="1" s="1"/>
  <c r="I115" i="1"/>
  <c r="L115" i="1" s="1"/>
  <c r="S113" i="1"/>
  <c r="Q113" i="1"/>
  <c r="O113" i="1"/>
  <c r="V112" i="1"/>
  <c r="K112" i="1"/>
  <c r="T112" i="1" s="1"/>
  <c r="I112" i="1"/>
  <c r="L112" i="1" s="1"/>
  <c r="V111" i="1"/>
  <c r="K111" i="1"/>
  <c r="U111" i="1" s="1"/>
  <c r="I111" i="1"/>
  <c r="L111" i="1" s="1"/>
  <c r="V110" i="1"/>
  <c r="K110" i="1"/>
  <c r="U110" i="1" s="1"/>
  <c r="I110" i="1"/>
  <c r="L110" i="1" s="1"/>
  <c r="V108" i="1"/>
  <c r="K108" i="1"/>
  <c r="U108" i="1" s="1"/>
  <c r="I108" i="1"/>
  <c r="L108" i="1" s="1"/>
  <c r="V107" i="1"/>
  <c r="K107" i="1"/>
  <c r="U107" i="1" s="1"/>
  <c r="I107" i="1"/>
  <c r="L107" i="1" s="1"/>
  <c r="V106" i="1"/>
  <c r="K106" i="1"/>
  <c r="U106" i="1" s="1"/>
  <c r="I106" i="1"/>
  <c r="L106" i="1" s="1"/>
  <c r="S104" i="1"/>
  <c r="Q104" i="1"/>
  <c r="O104" i="1"/>
  <c r="V103" i="1"/>
  <c r="K103" i="1"/>
  <c r="U103" i="1" s="1"/>
  <c r="I103" i="1"/>
  <c r="L103" i="1" s="1"/>
  <c r="V102" i="1"/>
  <c r="K102" i="1"/>
  <c r="U102" i="1" s="1"/>
  <c r="I102" i="1"/>
  <c r="L102" i="1" s="1"/>
  <c r="V101" i="1"/>
  <c r="K101" i="1"/>
  <c r="U101" i="1" s="1"/>
  <c r="I101" i="1"/>
  <c r="L101" i="1" s="1"/>
  <c r="V97" i="1"/>
  <c r="K97" i="1"/>
  <c r="U97" i="1" s="1"/>
  <c r="I97" i="1"/>
  <c r="L97" i="1" s="1"/>
  <c r="S95" i="1"/>
  <c r="Q95" i="1"/>
  <c r="O95" i="1"/>
  <c r="V94" i="1"/>
  <c r="K94" i="1"/>
  <c r="U94" i="1" s="1"/>
  <c r="I94" i="1"/>
  <c r="L94" i="1" s="1"/>
  <c r="V93" i="1"/>
  <c r="K93" i="1"/>
  <c r="U93" i="1" s="1"/>
  <c r="I93" i="1"/>
  <c r="L93" i="1" s="1"/>
  <c r="V91" i="1"/>
  <c r="K91" i="1"/>
  <c r="U91" i="1" s="1"/>
  <c r="I91" i="1"/>
  <c r="L91" i="1" s="1"/>
  <c r="V90" i="1"/>
  <c r="K90" i="1"/>
  <c r="U90" i="1" s="1"/>
  <c r="I90" i="1"/>
  <c r="L90" i="1" s="1"/>
  <c r="V88" i="1"/>
  <c r="K88" i="1"/>
  <c r="U88" i="1" s="1"/>
  <c r="I88" i="1"/>
  <c r="L88" i="1" s="1"/>
  <c r="S86" i="1"/>
  <c r="Q86" i="1"/>
  <c r="O86" i="1"/>
  <c r="V85" i="1"/>
  <c r="K85" i="1"/>
  <c r="U85" i="1" s="1"/>
  <c r="I85" i="1"/>
  <c r="L85" i="1" s="1"/>
  <c r="V84" i="1"/>
  <c r="K84" i="1"/>
  <c r="U84" i="1" s="1"/>
  <c r="I84" i="1"/>
  <c r="L84" i="1" s="1"/>
  <c r="V82" i="1"/>
  <c r="K82" i="1"/>
  <c r="U82" i="1" s="1"/>
  <c r="I82" i="1"/>
  <c r="L82" i="1" s="1"/>
  <c r="V81" i="1"/>
  <c r="K81" i="1"/>
  <c r="U81" i="1" s="1"/>
  <c r="I81" i="1"/>
  <c r="L81" i="1" s="1"/>
  <c r="V80" i="1"/>
  <c r="K80" i="1"/>
  <c r="U80" i="1" s="1"/>
  <c r="I80" i="1"/>
  <c r="L80" i="1" s="1"/>
  <c r="V79" i="1"/>
  <c r="K79" i="1"/>
  <c r="U79" i="1" s="1"/>
  <c r="I79" i="1"/>
  <c r="L79" i="1" s="1"/>
  <c r="S77" i="1"/>
  <c r="Q77" i="1"/>
  <c r="O77" i="1"/>
  <c r="V76" i="1"/>
  <c r="K76" i="1"/>
  <c r="U76" i="1" s="1"/>
  <c r="I76" i="1"/>
  <c r="L76" i="1" s="1"/>
  <c r="V75" i="1"/>
  <c r="K75" i="1"/>
  <c r="U75" i="1" s="1"/>
  <c r="I75" i="1"/>
  <c r="L75" i="1" s="1"/>
  <c r="V73" i="1"/>
  <c r="K73" i="1"/>
  <c r="U73" i="1" s="1"/>
  <c r="I73" i="1"/>
  <c r="L73" i="1" s="1"/>
  <c r="V72" i="1"/>
  <c r="K72" i="1"/>
  <c r="U72" i="1" s="1"/>
  <c r="I72" i="1"/>
  <c r="L72" i="1" s="1"/>
  <c r="V71" i="1"/>
  <c r="K71" i="1"/>
  <c r="U71" i="1" s="1"/>
  <c r="I71" i="1"/>
  <c r="L71" i="1" s="1"/>
  <c r="V70" i="1"/>
  <c r="K70" i="1"/>
  <c r="U70" i="1" s="1"/>
  <c r="I70" i="1"/>
  <c r="L70" i="1" s="1"/>
  <c r="S68" i="1"/>
  <c r="Q68" i="1"/>
  <c r="O68" i="1"/>
  <c r="V67" i="1"/>
  <c r="K67" i="1"/>
  <c r="U67" i="1" s="1"/>
  <c r="I67" i="1"/>
  <c r="L67" i="1" s="1"/>
  <c r="V66" i="1"/>
  <c r="K66" i="1"/>
  <c r="U66" i="1" s="1"/>
  <c r="I66" i="1"/>
  <c r="L66" i="1" s="1"/>
  <c r="V64" i="1"/>
  <c r="K64" i="1"/>
  <c r="U64" i="1" s="1"/>
  <c r="I64" i="1"/>
  <c r="L64" i="1" s="1"/>
  <c r="V63" i="1"/>
  <c r="K63" i="1"/>
  <c r="U63" i="1" s="1"/>
  <c r="I63" i="1"/>
  <c r="L63" i="1" s="1"/>
  <c r="V62" i="1"/>
  <c r="K62" i="1"/>
  <c r="U62" i="1" s="1"/>
  <c r="I62" i="1"/>
  <c r="L62" i="1" s="1"/>
  <c r="V61" i="1"/>
  <c r="K61" i="1"/>
  <c r="U61" i="1" s="1"/>
  <c r="I61" i="1"/>
  <c r="L61" i="1" s="1"/>
  <c r="V58" i="1"/>
  <c r="K58" i="1"/>
  <c r="U58" i="1" s="1"/>
  <c r="I58" i="1"/>
  <c r="L58" i="1" s="1"/>
  <c r="V57" i="1"/>
  <c r="K57" i="1"/>
  <c r="U57" i="1" s="1"/>
  <c r="I57" i="1"/>
  <c r="L57" i="1" s="1"/>
  <c r="V56" i="1"/>
  <c r="K56" i="1"/>
  <c r="U56" i="1" s="1"/>
  <c r="I56" i="1"/>
  <c r="L56" i="1" s="1"/>
  <c r="V54" i="1"/>
  <c r="K54" i="1"/>
  <c r="U54" i="1" s="1"/>
  <c r="I54" i="1"/>
  <c r="L54" i="1" s="1"/>
  <c r="V53" i="1"/>
  <c r="K53" i="1"/>
  <c r="U53" i="1" s="1"/>
  <c r="I53" i="1"/>
  <c r="L53" i="1" s="1"/>
  <c r="V52" i="1"/>
  <c r="K52" i="1"/>
  <c r="U52" i="1" s="1"/>
  <c r="I52" i="1"/>
  <c r="L52" i="1" s="1"/>
  <c r="V49" i="1"/>
  <c r="K49" i="1"/>
  <c r="U49" i="1" s="1"/>
  <c r="I49" i="1"/>
  <c r="L49" i="1" s="1"/>
  <c r="V48" i="1"/>
  <c r="K48" i="1"/>
  <c r="U48" i="1" s="1"/>
  <c r="I48" i="1"/>
  <c r="L48" i="1" s="1"/>
  <c r="V47" i="1"/>
  <c r="K47" i="1"/>
  <c r="U47" i="1" s="1"/>
  <c r="I47" i="1"/>
  <c r="L47" i="1" s="1"/>
  <c r="V45" i="1"/>
  <c r="K45" i="1"/>
  <c r="U45" i="1" s="1"/>
  <c r="I45" i="1"/>
  <c r="L45" i="1" s="1"/>
  <c r="V43" i="1"/>
  <c r="K43" i="1"/>
  <c r="U43" i="1" s="1"/>
  <c r="I43" i="1"/>
  <c r="L43" i="1" s="1"/>
  <c r="V40" i="1"/>
  <c r="K40" i="1"/>
  <c r="U40" i="1" s="1"/>
  <c r="I40" i="1"/>
  <c r="L40" i="1" s="1"/>
  <c r="V39" i="1"/>
  <c r="K39" i="1"/>
  <c r="U39" i="1" s="1"/>
  <c r="I39" i="1"/>
  <c r="L39" i="1" s="1"/>
  <c r="V36" i="1"/>
  <c r="K36" i="1"/>
  <c r="U36" i="1" s="1"/>
  <c r="I36" i="1"/>
  <c r="L36" i="1" s="1"/>
  <c r="V35" i="1"/>
  <c r="K35" i="1"/>
  <c r="U35" i="1" s="1"/>
  <c r="I35" i="1"/>
  <c r="L35" i="1" s="1"/>
  <c r="V34" i="1"/>
  <c r="K34" i="1"/>
  <c r="U34" i="1" s="1"/>
  <c r="I34" i="1"/>
  <c r="L34" i="1" s="1"/>
  <c r="V31" i="1"/>
  <c r="K31" i="1"/>
  <c r="U31" i="1" s="1"/>
  <c r="I31" i="1"/>
  <c r="L31" i="1" s="1"/>
  <c r="V30" i="1"/>
  <c r="K30" i="1"/>
  <c r="U30" i="1" s="1"/>
  <c r="I30" i="1"/>
  <c r="L30" i="1" s="1"/>
  <c r="V29" i="1"/>
  <c r="K29" i="1"/>
  <c r="U29" i="1" s="1"/>
  <c r="I29" i="1"/>
  <c r="L29" i="1" s="1"/>
  <c r="K28" i="1"/>
  <c r="U28" i="1" s="1"/>
  <c r="I28" i="1"/>
  <c r="L28" i="1" s="1"/>
  <c r="V27" i="1"/>
  <c r="K27" i="1"/>
  <c r="U27" i="1" s="1"/>
  <c r="I27" i="1"/>
  <c r="L27" i="1" s="1"/>
  <c r="V25" i="1"/>
  <c r="K25" i="1"/>
  <c r="I25" i="1"/>
  <c r="L25" i="1" s="1"/>
  <c r="U25" i="1" l="1"/>
  <c r="T25" i="1"/>
  <c r="U455" i="1"/>
  <c r="V275" i="1"/>
  <c r="T417" i="1"/>
  <c r="U203" i="1"/>
  <c r="U320" i="1"/>
  <c r="U437" i="1"/>
  <c r="U167" i="1"/>
  <c r="T413" i="1"/>
  <c r="T336" i="1"/>
  <c r="V104" i="1"/>
  <c r="V212" i="1"/>
  <c r="V230" i="1"/>
  <c r="V329" i="1"/>
  <c r="V122" i="1"/>
  <c r="T335" i="1"/>
  <c r="T354" i="1"/>
  <c r="V365" i="1"/>
  <c r="T376" i="1"/>
  <c r="V392" i="1"/>
  <c r="U401" i="1"/>
  <c r="V410" i="1"/>
  <c r="T350" i="1"/>
  <c r="V293" i="1"/>
  <c r="U302" i="1"/>
  <c r="V320" i="1"/>
  <c r="T369" i="1"/>
  <c r="T371" i="1"/>
  <c r="T326" i="1"/>
  <c r="T327" i="1"/>
  <c r="T260" i="1"/>
  <c r="T304" i="1"/>
  <c r="T262" i="1"/>
  <c r="T192" i="1"/>
  <c r="T174" i="1"/>
  <c r="T193" i="1"/>
  <c r="T175" i="1"/>
  <c r="T156" i="1"/>
  <c r="T110" i="1"/>
  <c r="T157" i="1"/>
  <c r="T111" i="1"/>
  <c r="U131" i="1"/>
  <c r="V140" i="1"/>
  <c r="U149" i="1"/>
  <c r="V86" i="1"/>
  <c r="V113" i="1"/>
  <c r="T45" i="1"/>
  <c r="U68" i="1"/>
  <c r="T35" i="1"/>
  <c r="T36" i="1"/>
  <c r="T39" i="1"/>
  <c r="T40" i="1"/>
  <c r="T54" i="1"/>
  <c r="T58" i="1"/>
  <c r="T66" i="1"/>
  <c r="V77" i="1"/>
  <c r="T80" i="1"/>
  <c r="T84" i="1"/>
  <c r="V95" i="1"/>
  <c r="T102" i="1"/>
  <c r="T106" i="1"/>
  <c r="T107" i="1"/>
  <c r="T126" i="1"/>
  <c r="T130" i="1"/>
  <c r="T145" i="1"/>
  <c r="T148" i="1"/>
  <c r="U158" i="1"/>
  <c r="T152" i="1"/>
  <c r="T153" i="1"/>
  <c r="U176" i="1"/>
  <c r="T170" i="1"/>
  <c r="T171" i="1"/>
  <c r="U194" i="1"/>
  <c r="T188" i="1"/>
  <c r="T189" i="1"/>
  <c r="T198" i="1"/>
  <c r="T202" i="1"/>
  <c r="T217" i="1"/>
  <c r="T220" i="1"/>
  <c r="T234" i="1"/>
  <c r="T238" i="1"/>
  <c r="T247" i="1"/>
  <c r="T264" i="1"/>
  <c r="T265" i="1"/>
  <c r="T279" i="1"/>
  <c r="T283" i="1"/>
  <c r="T323" i="1"/>
  <c r="T367" i="1"/>
  <c r="T373" i="1"/>
  <c r="T395" i="1"/>
  <c r="T396" i="1"/>
  <c r="T400" i="1"/>
  <c r="T425" i="1"/>
  <c r="T439" i="1"/>
  <c r="T443" i="1"/>
  <c r="T457" i="1"/>
  <c r="T461" i="1"/>
  <c r="T308" i="1"/>
  <c r="T380" i="1"/>
  <c r="T30" i="1"/>
  <c r="T31" i="1"/>
  <c r="T27" i="1"/>
  <c r="T28" i="1"/>
  <c r="U355" i="1"/>
  <c r="T355" i="1"/>
  <c r="T53" i="1"/>
  <c r="T57" i="1"/>
  <c r="T64" i="1"/>
  <c r="T79" i="1"/>
  <c r="T82" i="1"/>
  <c r="T97" i="1"/>
  <c r="T101" i="1"/>
  <c r="T125" i="1"/>
  <c r="T129" i="1"/>
  <c r="T143" i="1"/>
  <c r="T147" i="1"/>
  <c r="V158" i="1"/>
  <c r="V176" i="1"/>
  <c r="V194" i="1"/>
  <c r="T197" i="1"/>
  <c r="T201" i="1"/>
  <c r="T215" i="1"/>
  <c r="T219" i="1"/>
  <c r="T233" i="1"/>
  <c r="T237" i="1"/>
  <c r="T246" i="1"/>
  <c r="U263" i="1"/>
  <c r="T263" i="1"/>
  <c r="U328" i="1"/>
  <c r="T328" i="1"/>
  <c r="V419" i="1"/>
  <c r="U414" i="1"/>
  <c r="T414" i="1"/>
  <c r="T52" i="1"/>
  <c r="T56" i="1"/>
  <c r="T61" i="1"/>
  <c r="T67" i="1"/>
  <c r="U77" i="1"/>
  <c r="T81" i="1"/>
  <c r="T85" i="1"/>
  <c r="U95" i="1"/>
  <c r="T103" i="1"/>
  <c r="T124" i="1"/>
  <c r="T128" i="1"/>
  <c r="T142" i="1"/>
  <c r="T146" i="1"/>
  <c r="V167" i="1"/>
  <c r="V185" i="1"/>
  <c r="T196" i="1"/>
  <c r="T200" i="1"/>
  <c r="T214" i="1"/>
  <c r="T218" i="1"/>
  <c r="T232" i="1"/>
  <c r="T236" i="1"/>
  <c r="T245" i="1"/>
  <c r="U275" i="1"/>
  <c r="V302" i="1"/>
  <c r="U305" i="1"/>
  <c r="T305" i="1"/>
  <c r="U381" i="1"/>
  <c r="T381" i="1"/>
  <c r="U259" i="1"/>
  <c r="T259" i="1"/>
  <c r="V68" i="1"/>
  <c r="V131" i="1"/>
  <c r="V149" i="1"/>
  <c r="V203" i="1"/>
  <c r="V221" i="1"/>
  <c r="V239" i="1"/>
  <c r="U281" i="1"/>
  <c r="T281" i="1"/>
  <c r="V356" i="1"/>
  <c r="U351" i="1"/>
  <c r="T351" i="1"/>
  <c r="U185" i="1"/>
  <c r="U324" i="1"/>
  <c r="T324" i="1"/>
  <c r="U122" i="1"/>
  <c r="U140" i="1"/>
  <c r="U212" i="1"/>
  <c r="U230" i="1"/>
  <c r="U248" i="1"/>
  <c r="U257" i="1"/>
  <c r="U286" i="1"/>
  <c r="T286" i="1"/>
  <c r="U377" i="1"/>
  <c r="T377" i="1"/>
  <c r="U418" i="1"/>
  <c r="T418" i="1"/>
  <c r="U221" i="1"/>
  <c r="U239" i="1"/>
  <c r="T29" i="1"/>
  <c r="T34" i="1"/>
  <c r="T43" i="1"/>
  <c r="U86" i="1"/>
  <c r="U104" i="1"/>
  <c r="T108" i="1"/>
  <c r="T151" i="1"/>
  <c r="T154" i="1"/>
  <c r="T169" i="1"/>
  <c r="T173" i="1"/>
  <c r="T187" i="1"/>
  <c r="T191" i="1"/>
  <c r="U277" i="1"/>
  <c r="T277" i="1"/>
  <c r="U337" i="1"/>
  <c r="T337" i="1"/>
  <c r="T278" i="1"/>
  <c r="T282" i="1"/>
  <c r="T322" i="1"/>
  <c r="T349" i="1"/>
  <c r="T353" i="1"/>
  <c r="U374" i="1"/>
  <c r="T378" i="1"/>
  <c r="T382" i="1"/>
  <c r="V401" i="1"/>
  <c r="T412" i="1"/>
  <c r="T416" i="1"/>
  <c r="U446" i="1"/>
  <c r="U464" i="1"/>
  <c r="V311" i="1"/>
  <c r="V374" i="1"/>
  <c r="V446" i="1"/>
  <c r="V464" i="1"/>
  <c r="V266" i="1"/>
  <c r="V284" i="1"/>
  <c r="T295" i="1"/>
  <c r="T306" i="1"/>
  <c r="V347" i="1"/>
  <c r="T399" i="1"/>
  <c r="T421" i="1"/>
  <c r="T427" i="1"/>
  <c r="T442" i="1"/>
  <c r="T445" i="1"/>
  <c r="T459" i="1"/>
  <c r="T463" i="1"/>
  <c r="V428" i="1"/>
  <c r="V437" i="1"/>
  <c r="V455" i="1"/>
  <c r="V257" i="1"/>
  <c r="T309" i="1"/>
  <c r="T368" i="1"/>
  <c r="T372" i="1"/>
  <c r="V383" i="1"/>
  <c r="L392" i="1"/>
  <c r="T394" i="1"/>
  <c r="T398" i="1"/>
  <c r="T426" i="1"/>
  <c r="T440" i="1"/>
  <c r="T444" i="1"/>
  <c r="T458" i="1"/>
  <c r="T462" i="1"/>
  <c r="U428" i="1"/>
  <c r="N423" i="1"/>
  <c r="L428" i="1"/>
  <c r="N421" i="1"/>
  <c r="N422" i="1"/>
  <c r="N425" i="1"/>
  <c r="N426" i="1"/>
  <c r="T422" i="1"/>
  <c r="T423" i="1"/>
  <c r="N430" i="1"/>
  <c r="L437" i="1"/>
  <c r="N432" i="1"/>
  <c r="N435" i="1"/>
  <c r="N448" i="1"/>
  <c r="L455" i="1"/>
  <c r="N450" i="1"/>
  <c r="N453" i="1"/>
  <c r="N427" i="1"/>
  <c r="N431" i="1"/>
  <c r="N434" i="1"/>
  <c r="N436" i="1"/>
  <c r="L446" i="1"/>
  <c r="N439" i="1"/>
  <c r="N440" i="1"/>
  <c r="N442" i="1"/>
  <c r="N443" i="1"/>
  <c r="N444" i="1"/>
  <c r="N445" i="1"/>
  <c r="N449" i="1"/>
  <c r="N452" i="1"/>
  <c r="N454" i="1"/>
  <c r="L464" i="1"/>
  <c r="N457" i="1"/>
  <c r="N458" i="1"/>
  <c r="N459" i="1"/>
  <c r="N461" i="1"/>
  <c r="W461" i="1" s="1"/>
  <c r="N462" i="1"/>
  <c r="N463" i="1"/>
  <c r="T430" i="1"/>
  <c r="T431" i="1"/>
  <c r="T432" i="1"/>
  <c r="T434" i="1"/>
  <c r="T435" i="1"/>
  <c r="T436" i="1"/>
  <c r="T448" i="1"/>
  <c r="T449" i="1"/>
  <c r="T450" i="1"/>
  <c r="T452" i="1"/>
  <c r="T453" i="1"/>
  <c r="T454" i="1"/>
  <c r="L383" i="1"/>
  <c r="N376" i="1"/>
  <c r="N377" i="1"/>
  <c r="N378" i="1"/>
  <c r="N380" i="1"/>
  <c r="N381" i="1"/>
  <c r="N382" i="1"/>
  <c r="U385" i="1"/>
  <c r="U386" i="1"/>
  <c r="N387" i="1"/>
  <c r="N390" i="1"/>
  <c r="L401" i="1"/>
  <c r="N394" i="1"/>
  <c r="N395" i="1"/>
  <c r="N396" i="1"/>
  <c r="N398" i="1"/>
  <c r="N399" i="1"/>
  <c r="N400" i="1"/>
  <c r="U410" i="1"/>
  <c r="N404" i="1"/>
  <c r="N407" i="1"/>
  <c r="N409" i="1"/>
  <c r="N385" i="1"/>
  <c r="N386" i="1"/>
  <c r="N389" i="1"/>
  <c r="N391" i="1"/>
  <c r="N403" i="1"/>
  <c r="L410" i="1"/>
  <c r="N405" i="1"/>
  <c r="N408" i="1"/>
  <c r="L419" i="1"/>
  <c r="N412" i="1"/>
  <c r="N413" i="1"/>
  <c r="N414" i="1"/>
  <c r="N416" i="1"/>
  <c r="N417" i="1"/>
  <c r="N418" i="1"/>
  <c r="T387" i="1"/>
  <c r="T389" i="1"/>
  <c r="T390" i="1"/>
  <c r="T391" i="1"/>
  <c r="T403" i="1"/>
  <c r="T404" i="1"/>
  <c r="T405" i="1"/>
  <c r="T407" i="1"/>
  <c r="T408" i="1"/>
  <c r="T409" i="1"/>
  <c r="U338" i="1"/>
  <c r="N332" i="1"/>
  <c r="N335" i="1"/>
  <c r="N336" i="1"/>
  <c r="N337" i="1"/>
  <c r="N331" i="1"/>
  <c r="L338" i="1"/>
  <c r="N334" i="1"/>
  <c r="T331" i="1"/>
  <c r="V338" i="1"/>
  <c r="T332" i="1"/>
  <c r="T334" i="1"/>
  <c r="U347" i="1"/>
  <c r="N341" i="1"/>
  <c r="N344" i="1"/>
  <c r="N346" i="1"/>
  <c r="L356" i="1"/>
  <c r="N349" i="1"/>
  <c r="N350" i="1"/>
  <c r="N351" i="1"/>
  <c r="N353" i="1"/>
  <c r="N354" i="1"/>
  <c r="N355" i="1"/>
  <c r="U365" i="1"/>
  <c r="N359" i="1"/>
  <c r="N362" i="1"/>
  <c r="N364" i="1"/>
  <c r="N340" i="1"/>
  <c r="L347" i="1"/>
  <c r="N342" i="1"/>
  <c r="N345" i="1"/>
  <c r="N358" i="1"/>
  <c r="L365" i="1"/>
  <c r="N360" i="1"/>
  <c r="N363" i="1"/>
  <c r="L374" i="1"/>
  <c r="N367" i="1"/>
  <c r="N368" i="1"/>
  <c r="N369" i="1"/>
  <c r="N371" i="1"/>
  <c r="N372" i="1"/>
  <c r="N373" i="1"/>
  <c r="W373" i="1" s="1"/>
  <c r="T340" i="1"/>
  <c r="T341" i="1"/>
  <c r="T342" i="1"/>
  <c r="T344" i="1"/>
  <c r="T345" i="1"/>
  <c r="T346" i="1"/>
  <c r="T358" i="1"/>
  <c r="T359" i="1"/>
  <c r="T360" i="1"/>
  <c r="T362" i="1"/>
  <c r="T363" i="1"/>
  <c r="T364" i="1"/>
  <c r="L293" i="1"/>
  <c r="N286" i="1"/>
  <c r="N287" i="1"/>
  <c r="N288" i="1"/>
  <c r="T287" i="1"/>
  <c r="T288" i="1"/>
  <c r="N290" i="1"/>
  <c r="N292" i="1"/>
  <c r="N295" i="1"/>
  <c r="L302" i="1"/>
  <c r="N296" i="1"/>
  <c r="N301" i="1"/>
  <c r="L311" i="1"/>
  <c r="N304" i="1"/>
  <c r="N305" i="1"/>
  <c r="N306" i="1"/>
  <c r="N308" i="1"/>
  <c r="N309" i="1"/>
  <c r="N310" i="1"/>
  <c r="N313" i="1"/>
  <c r="L320" i="1"/>
  <c r="N315" i="1"/>
  <c r="N318" i="1"/>
  <c r="N291" i="1"/>
  <c r="N297" i="1"/>
  <c r="N300" i="1"/>
  <c r="N314" i="1"/>
  <c r="N317" i="1"/>
  <c r="N319" i="1"/>
  <c r="L329" i="1"/>
  <c r="N322" i="1"/>
  <c r="N323" i="1"/>
  <c r="N324" i="1"/>
  <c r="N326" i="1"/>
  <c r="W326" i="1" s="1"/>
  <c r="N327" i="1"/>
  <c r="N328" i="1"/>
  <c r="U290" i="1"/>
  <c r="U291" i="1"/>
  <c r="U292" i="1"/>
  <c r="T296" i="1"/>
  <c r="T297" i="1"/>
  <c r="T300" i="1"/>
  <c r="T301" i="1"/>
  <c r="U310" i="1"/>
  <c r="T313" i="1"/>
  <c r="T314" i="1"/>
  <c r="T315" i="1"/>
  <c r="T317" i="1"/>
  <c r="T318" i="1"/>
  <c r="T319" i="1"/>
  <c r="N241" i="1"/>
  <c r="L248" i="1"/>
  <c r="N243" i="1"/>
  <c r="N242" i="1"/>
  <c r="N245" i="1"/>
  <c r="N246" i="1"/>
  <c r="N247" i="1"/>
  <c r="T241" i="1"/>
  <c r="V248" i="1"/>
  <c r="T242" i="1"/>
  <c r="T243" i="1"/>
  <c r="N250" i="1"/>
  <c r="L257" i="1"/>
  <c r="N252" i="1"/>
  <c r="N255" i="1"/>
  <c r="N268" i="1"/>
  <c r="L275" i="1"/>
  <c r="N270" i="1"/>
  <c r="N273" i="1"/>
  <c r="N251" i="1"/>
  <c r="N254" i="1"/>
  <c r="N256" i="1"/>
  <c r="L266" i="1"/>
  <c r="N259" i="1"/>
  <c r="N260" i="1"/>
  <c r="N262" i="1"/>
  <c r="N263" i="1"/>
  <c r="N264" i="1"/>
  <c r="W264" i="1" s="1"/>
  <c r="N265" i="1"/>
  <c r="N269" i="1"/>
  <c r="N272" i="1"/>
  <c r="N274" i="1"/>
  <c r="L284" i="1"/>
  <c r="N277" i="1"/>
  <c r="N278" i="1"/>
  <c r="N279" i="1"/>
  <c r="N281" i="1"/>
  <c r="N282" i="1"/>
  <c r="N283" i="1"/>
  <c r="T250" i="1"/>
  <c r="T251" i="1"/>
  <c r="T252" i="1"/>
  <c r="T254" i="1"/>
  <c r="T255" i="1"/>
  <c r="T256" i="1"/>
  <c r="T268" i="1"/>
  <c r="W268" i="1" s="1"/>
  <c r="T269" i="1"/>
  <c r="T270" i="1"/>
  <c r="T272" i="1"/>
  <c r="W272" i="1" s="1"/>
  <c r="T273" i="1"/>
  <c r="T274" i="1"/>
  <c r="L203" i="1"/>
  <c r="N196" i="1"/>
  <c r="N197" i="1"/>
  <c r="N198" i="1"/>
  <c r="N200" i="1"/>
  <c r="N201" i="1"/>
  <c r="W201" i="1" s="1"/>
  <c r="N202" i="1"/>
  <c r="N205" i="1"/>
  <c r="L212" i="1"/>
  <c r="N207" i="1"/>
  <c r="N210" i="1"/>
  <c r="N223" i="1"/>
  <c r="L230" i="1"/>
  <c r="N225" i="1"/>
  <c r="N228" i="1"/>
  <c r="N206" i="1"/>
  <c r="N209" i="1"/>
  <c r="N211" i="1"/>
  <c r="L221" i="1"/>
  <c r="N214" i="1"/>
  <c r="N215" i="1"/>
  <c r="N217" i="1"/>
  <c r="N218" i="1"/>
  <c r="N219" i="1"/>
  <c r="N220" i="1"/>
  <c r="N224" i="1"/>
  <c r="N227" i="1"/>
  <c r="N229" i="1"/>
  <c r="L239" i="1"/>
  <c r="N232" i="1"/>
  <c r="N233" i="1"/>
  <c r="N234" i="1"/>
  <c r="N236" i="1"/>
  <c r="N237" i="1"/>
  <c r="N238" i="1"/>
  <c r="T205" i="1"/>
  <c r="T206" i="1"/>
  <c r="T207" i="1"/>
  <c r="T209" i="1"/>
  <c r="T210" i="1"/>
  <c r="T211" i="1"/>
  <c r="T223" i="1"/>
  <c r="T224" i="1"/>
  <c r="T225" i="1"/>
  <c r="T227" i="1"/>
  <c r="W227" i="1" s="1"/>
  <c r="T228" i="1"/>
  <c r="T229" i="1"/>
  <c r="L158" i="1"/>
  <c r="N151" i="1"/>
  <c r="N152" i="1"/>
  <c r="N153" i="1"/>
  <c r="N154" i="1"/>
  <c r="N156" i="1"/>
  <c r="N157" i="1"/>
  <c r="N160" i="1"/>
  <c r="L167" i="1"/>
  <c r="N162" i="1"/>
  <c r="N165" i="1"/>
  <c r="N178" i="1"/>
  <c r="L185" i="1"/>
  <c r="N181" i="1"/>
  <c r="N183" i="1"/>
  <c r="N161" i="1"/>
  <c r="N164" i="1"/>
  <c r="N166" i="1"/>
  <c r="L176" i="1"/>
  <c r="N169" i="1"/>
  <c r="W169" i="1" s="1"/>
  <c r="N170" i="1"/>
  <c r="N171" i="1"/>
  <c r="N173" i="1"/>
  <c r="N174" i="1"/>
  <c r="W174" i="1" s="1"/>
  <c r="N175" i="1"/>
  <c r="N180" i="1"/>
  <c r="N182" i="1"/>
  <c r="N184" i="1"/>
  <c r="L194" i="1"/>
  <c r="N187" i="1"/>
  <c r="N188" i="1"/>
  <c r="N189" i="1"/>
  <c r="W189" i="1" s="1"/>
  <c r="N191" i="1"/>
  <c r="N192" i="1"/>
  <c r="N193" i="1"/>
  <c r="T160" i="1"/>
  <c r="T161" i="1"/>
  <c r="T162" i="1"/>
  <c r="T164" i="1"/>
  <c r="T165" i="1"/>
  <c r="T166" i="1"/>
  <c r="T178" i="1"/>
  <c r="T180" i="1"/>
  <c r="T181" i="1"/>
  <c r="T182" i="1"/>
  <c r="W182" i="1" s="1"/>
  <c r="T183" i="1"/>
  <c r="T184" i="1"/>
  <c r="L113" i="1"/>
  <c r="N106" i="1"/>
  <c r="N107" i="1"/>
  <c r="W107" i="1" s="1"/>
  <c r="N108" i="1"/>
  <c r="N110" i="1"/>
  <c r="N111" i="1"/>
  <c r="N112" i="1"/>
  <c r="N115" i="1"/>
  <c r="L122" i="1"/>
  <c r="N117" i="1"/>
  <c r="N120" i="1"/>
  <c r="N133" i="1"/>
  <c r="L140" i="1"/>
  <c r="N135" i="1"/>
  <c r="N138" i="1"/>
  <c r="N116" i="1"/>
  <c r="N119" i="1"/>
  <c r="N121" i="1"/>
  <c r="L131" i="1"/>
  <c r="N124" i="1"/>
  <c r="N125" i="1"/>
  <c r="W125" i="1" s="1"/>
  <c r="N126" i="1"/>
  <c r="N128" i="1"/>
  <c r="N129" i="1"/>
  <c r="N130" i="1"/>
  <c r="N134" i="1"/>
  <c r="N136" i="1"/>
  <c r="N139" i="1"/>
  <c r="L149" i="1"/>
  <c r="N142" i="1"/>
  <c r="N143" i="1"/>
  <c r="N145" i="1"/>
  <c r="N146" i="1"/>
  <c r="W146" i="1" s="1"/>
  <c r="N147" i="1"/>
  <c r="N148" i="1"/>
  <c r="U112" i="1"/>
  <c r="T115" i="1"/>
  <c r="T116" i="1"/>
  <c r="T117" i="1"/>
  <c r="T119" i="1"/>
  <c r="T120" i="1"/>
  <c r="T121" i="1"/>
  <c r="T133" i="1"/>
  <c r="T134" i="1"/>
  <c r="T135" i="1"/>
  <c r="T136" i="1"/>
  <c r="T138" i="1"/>
  <c r="T139" i="1"/>
  <c r="N63" i="1"/>
  <c r="N61" i="1"/>
  <c r="L68" i="1"/>
  <c r="N62" i="1"/>
  <c r="N64" i="1"/>
  <c r="N66" i="1"/>
  <c r="N67" i="1"/>
  <c r="W67" i="1" s="1"/>
  <c r="T62" i="1"/>
  <c r="T63" i="1"/>
  <c r="N70" i="1"/>
  <c r="L77" i="1"/>
  <c r="N72" i="1"/>
  <c r="N75" i="1"/>
  <c r="N88" i="1"/>
  <c r="L95" i="1"/>
  <c r="N90" i="1"/>
  <c r="N93" i="1"/>
  <c r="N71" i="1"/>
  <c r="N73" i="1"/>
  <c r="N76" i="1"/>
  <c r="L86" i="1"/>
  <c r="N79" i="1"/>
  <c r="N80" i="1"/>
  <c r="N81" i="1"/>
  <c r="N82" i="1"/>
  <c r="N84" i="1"/>
  <c r="N85" i="1"/>
  <c r="N91" i="1"/>
  <c r="N94" i="1"/>
  <c r="L104" i="1"/>
  <c r="N97" i="1"/>
  <c r="N101" i="1"/>
  <c r="N102" i="1"/>
  <c r="W102" i="1" s="1"/>
  <c r="N103" i="1"/>
  <c r="T70" i="1"/>
  <c r="T71" i="1"/>
  <c r="T72" i="1"/>
  <c r="T73" i="1"/>
  <c r="T75" i="1"/>
  <c r="T76" i="1"/>
  <c r="T88" i="1"/>
  <c r="T90" i="1"/>
  <c r="T91" i="1"/>
  <c r="T93" i="1"/>
  <c r="T94" i="1"/>
  <c r="N52" i="1"/>
  <c r="N53" i="1"/>
  <c r="N54" i="1"/>
  <c r="N56" i="1"/>
  <c r="N57" i="1"/>
  <c r="N58" i="1"/>
  <c r="N48" i="1"/>
  <c r="N43" i="1"/>
  <c r="N45" i="1"/>
  <c r="N47" i="1"/>
  <c r="N49" i="1"/>
  <c r="T47" i="1"/>
  <c r="T48" i="1"/>
  <c r="T49" i="1"/>
  <c r="N34" i="1"/>
  <c r="N35" i="1"/>
  <c r="N36" i="1"/>
  <c r="N39" i="1"/>
  <c r="W39" i="1" s="1"/>
  <c r="N40" i="1"/>
  <c r="N25" i="1"/>
  <c r="N27" i="1"/>
  <c r="N28" i="1"/>
  <c r="N29" i="1"/>
  <c r="W29" i="1" s="1"/>
  <c r="N30" i="1"/>
  <c r="N31" i="1"/>
  <c r="W121" i="1" l="1"/>
  <c r="W463" i="1"/>
  <c r="W85" i="1"/>
  <c r="W220" i="1"/>
  <c r="W187" i="1"/>
  <c r="W354" i="1"/>
  <c r="W452" i="1"/>
  <c r="W457" i="1"/>
  <c r="W262" i="1"/>
  <c r="W336" i="1"/>
  <c r="W323" i="1"/>
  <c r="W378" i="1"/>
  <c r="W427" i="1"/>
  <c r="W283" i="1"/>
  <c r="W35" i="1"/>
  <c r="W215" i="1"/>
  <c r="W214" i="1"/>
  <c r="W196" i="1"/>
  <c r="W278" i="1"/>
  <c r="W265" i="1"/>
  <c r="W322" i="1"/>
  <c r="W350" i="1"/>
  <c r="W417" i="1"/>
  <c r="W443" i="1"/>
  <c r="W308" i="1"/>
  <c r="W143" i="1"/>
  <c r="W156" i="1"/>
  <c r="W218" i="1"/>
  <c r="W396" i="1"/>
  <c r="W459" i="1"/>
  <c r="W260" i="1"/>
  <c r="W376" i="1"/>
  <c r="W263" i="1"/>
  <c r="W82" i="1"/>
  <c r="W279" i="1"/>
  <c r="W444" i="1"/>
  <c r="W30" i="1"/>
  <c r="W416" i="1"/>
  <c r="W399" i="1"/>
  <c r="W380" i="1"/>
  <c r="W426" i="1"/>
  <c r="W233" i="1"/>
  <c r="W269" i="1"/>
  <c r="W367" i="1"/>
  <c r="W130" i="1"/>
  <c r="W238" i="1"/>
  <c r="W274" i="1"/>
  <c r="W327" i="1"/>
  <c r="W372" i="1"/>
  <c r="W355" i="1"/>
  <c r="W337" i="1"/>
  <c r="W414" i="1"/>
  <c r="W440" i="1"/>
  <c r="W425" i="1"/>
  <c r="W413" i="1"/>
  <c r="W439" i="1"/>
  <c r="W43" i="1"/>
  <c r="W53" i="1"/>
  <c r="W80" i="1"/>
  <c r="W64" i="1"/>
  <c r="W148" i="1"/>
  <c r="W128" i="1"/>
  <c r="W110" i="1"/>
  <c r="W192" i="1"/>
  <c r="W171" i="1"/>
  <c r="W153" i="1"/>
  <c r="W236" i="1"/>
  <c r="W198" i="1"/>
  <c r="W281" i="1"/>
  <c r="W247" i="1"/>
  <c r="W324" i="1"/>
  <c r="W305" i="1"/>
  <c r="W369" i="1"/>
  <c r="W353" i="1"/>
  <c r="W335" i="1"/>
  <c r="W458" i="1"/>
  <c r="W421" i="1"/>
  <c r="W412" i="1"/>
  <c r="W445" i="1"/>
  <c r="U383" i="1"/>
  <c r="W394" i="1"/>
  <c r="W462" i="1"/>
  <c r="W442" i="1"/>
  <c r="T464" i="1"/>
  <c r="U419" i="1"/>
  <c r="T428" i="1"/>
  <c r="W422" i="1"/>
  <c r="W418" i="1"/>
  <c r="W400" i="1"/>
  <c r="W398" i="1"/>
  <c r="W395" i="1"/>
  <c r="W381" i="1"/>
  <c r="W432" i="1"/>
  <c r="W386" i="1"/>
  <c r="W409" i="1"/>
  <c r="W391" i="1"/>
  <c r="W382" i="1"/>
  <c r="W377" i="1"/>
  <c r="W27" i="1"/>
  <c r="W40" i="1"/>
  <c r="W36" i="1"/>
  <c r="W34" i="1"/>
  <c r="W52" i="1"/>
  <c r="W103" i="1"/>
  <c r="W101" i="1"/>
  <c r="W84" i="1"/>
  <c r="W147" i="1"/>
  <c r="W129" i="1"/>
  <c r="W108" i="1"/>
  <c r="W193" i="1"/>
  <c r="W191" i="1"/>
  <c r="W188" i="1"/>
  <c r="W173" i="1"/>
  <c r="W157" i="1"/>
  <c r="W154" i="1"/>
  <c r="W152" i="1"/>
  <c r="W234" i="1"/>
  <c r="W217" i="1"/>
  <c r="W200" i="1"/>
  <c r="W197" i="1"/>
  <c r="W282" i="1"/>
  <c r="W259" i="1"/>
  <c r="W246" i="1"/>
  <c r="U311" i="1"/>
  <c r="W328" i="1"/>
  <c r="W304" i="1"/>
  <c r="W371" i="1"/>
  <c r="W368" i="1"/>
  <c r="W351" i="1"/>
  <c r="W349" i="1"/>
  <c r="T374" i="1"/>
  <c r="U356" i="1"/>
  <c r="W319" i="1"/>
  <c r="W309" i="1"/>
  <c r="W306" i="1"/>
  <c r="W286" i="1"/>
  <c r="U329" i="1"/>
  <c r="U266" i="1"/>
  <c r="W314" i="1"/>
  <c r="W295" i="1"/>
  <c r="T311" i="1"/>
  <c r="W300" i="1"/>
  <c r="W277" i="1"/>
  <c r="U284" i="1"/>
  <c r="W252" i="1"/>
  <c r="W31" i="1"/>
  <c r="W45" i="1"/>
  <c r="W57" i="1"/>
  <c r="W54" i="1"/>
  <c r="W81" i="1"/>
  <c r="W79" i="1"/>
  <c r="W66" i="1"/>
  <c r="W145" i="1"/>
  <c r="W142" i="1"/>
  <c r="W126" i="1"/>
  <c r="W124" i="1"/>
  <c r="W111" i="1"/>
  <c r="W106" i="1"/>
  <c r="W175" i="1"/>
  <c r="W170" i="1"/>
  <c r="W207" i="1"/>
  <c r="W237" i="1"/>
  <c r="W232" i="1"/>
  <c r="W219" i="1"/>
  <c r="W202" i="1"/>
  <c r="W245" i="1"/>
  <c r="W211" i="1"/>
  <c r="W206" i="1"/>
  <c r="W151" i="1"/>
  <c r="W165" i="1"/>
  <c r="W138" i="1"/>
  <c r="W91" i="1"/>
  <c r="W72" i="1"/>
  <c r="T113" i="1"/>
  <c r="W88" i="1"/>
  <c r="W28" i="1"/>
  <c r="W25" i="1"/>
  <c r="W32" i="1" s="1"/>
  <c r="W58" i="1"/>
  <c r="W56" i="1"/>
  <c r="W62" i="1"/>
  <c r="W49" i="1"/>
  <c r="W48" i="1"/>
  <c r="W94" i="1"/>
  <c r="W73" i="1"/>
  <c r="T68" i="1"/>
  <c r="N68" i="1"/>
  <c r="W119" i="1"/>
  <c r="W139" i="1"/>
  <c r="W120" i="1"/>
  <c r="W166" i="1"/>
  <c r="W161" i="1"/>
  <c r="W178" i="1"/>
  <c r="W162" i="1"/>
  <c r="W229" i="1"/>
  <c r="W209" i="1"/>
  <c r="W255" i="1"/>
  <c r="W250" i="1"/>
  <c r="W241" i="1"/>
  <c r="W317" i="1"/>
  <c r="W297" i="1"/>
  <c r="W310" i="1"/>
  <c r="W292" i="1"/>
  <c r="W360" i="1"/>
  <c r="N347" i="1"/>
  <c r="W346" i="1"/>
  <c r="W334" i="1"/>
  <c r="W332" i="1"/>
  <c r="W389" i="1"/>
  <c r="W407" i="1"/>
  <c r="W436" i="1"/>
  <c r="W431" i="1"/>
  <c r="W435" i="1"/>
  <c r="T446" i="1"/>
  <c r="T401" i="1"/>
  <c r="T176" i="1"/>
  <c r="W75" i="1"/>
  <c r="W135" i="1"/>
  <c r="W133" i="1"/>
  <c r="W117" i="1"/>
  <c r="W115" i="1"/>
  <c r="W205" i="1"/>
  <c r="W254" i="1"/>
  <c r="W291" i="1"/>
  <c r="W301" i="1"/>
  <c r="W290" i="1"/>
  <c r="W287" i="1"/>
  <c r="W423" i="1"/>
  <c r="T284" i="1"/>
  <c r="T383" i="1"/>
  <c r="W448" i="1"/>
  <c r="W90" i="1"/>
  <c r="W180" i="1"/>
  <c r="W228" i="1"/>
  <c r="W270" i="1"/>
  <c r="W243" i="1"/>
  <c r="U293" i="1"/>
  <c r="W315" i="1"/>
  <c r="W296" i="1"/>
  <c r="W345" i="1"/>
  <c r="W363" i="1"/>
  <c r="N338" i="1"/>
  <c r="W405" i="1"/>
  <c r="W404" i="1"/>
  <c r="W449" i="1"/>
  <c r="W450" i="1"/>
  <c r="W76" i="1"/>
  <c r="W136" i="1"/>
  <c r="W184" i="1"/>
  <c r="W164" i="1"/>
  <c r="W160" i="1"/>
  <c r="W224" i="1"/>
  <c r="W256" i="1"/>
  <c r="W342" i="1"/>
  <c r="W364" i="1"/>
  <c r="W344" i="1"/>
  <c r="W454" i="1"/>
  <c r="W434" i="1"/>
  <c r="W116" i="1"/>
  <c r="W134" i="1"/>
  <c r="T302" i="1"/>
  <c r="W362" i="1"/>
  <c r="W341" i="1"/>
  <c r="T392" i="1"/>
  <c r="W390" i="1"/>
  <c r="W430" i="1"/>
  <c r="W225" i="1"/>
  <c r="W71" i="1"/>
  <c r="W63" i="1"/>
  <c r="W183" i="1"/>
  <c r="W251" i="1"/>
  <c r="W359" i="1"/>
  <c r="W387" i="1"/>
  <c r="W47" i="1"/>
  <c r="W93" i="1"/>
  <c r="W112" i="1"/>
  <c r="W181" i="1"/>
  <c r="W210" i="1"/>
  <c r="W273" i="1"/>
  <c r="W242" i="1"/>
  <c r="W318" i="1"/>
  <c r="W288" i="1"/>
  <c r="W408" i="1"/>
  <c r="W453" i="1"/>
  <c r="T266" i="1"/>
  <c r="T221" i="1"/>
  <c r="T149" i="1"/>
  <c r="T203" i="1"/>
  <c r="T131" i="1"/>
  <c r="T419" i="1"/>
  <c r="T356" i="1"/>
  <c r="T158" i="1"/>
  <c r="T104" i="1"/>
  <c r="T329" i="1"/>
  <c r="T239" i="1"/>
  <c r="T194" i="1"/>
  <c r="T86" i="1"/>
  <c r="T455" i="1"/>
  <c r="T437" i="1"/>
  <c r="N446" i="1"/>
  <c r="N455" i="1"/>
  <c r="N428" i="1"/>
  <c r="N464" i="1"/>
  <c r="N437" i="1"/>
  <c r="N419" i="1"/>
  <c r="N410" i="1"/>
  <c r="N392" i="1"/>
  <c r="N401" i="1"/>
  <c r="W385" i="1"/>
  <c r="T410" i="1"/>
  <c r="W403" i="1"/>
  <c r="U392" i="1"/>
  <c r="N383" i="1"/>
  <c r="N374" i="1"/>
  <c r="N365" i="1"/>
  <c r="W340" i="1"/>
  <c r="N356" i="1"/>
  <c r="W331" i="1"/>
  <c r="T365" i="1"/>
  <c r="T347" i="1"/>
  <c r="W358" i="1"/>
  <c r="T338" i="1"/>
  <c r="N320" i="1"/>
  <c r="N311" i="1"/>
  <c r="T320" i="1"/>
  <c r="N329" i="1"/>
  <c r="W313" i="1"/>
  <c r="N302" i="1"/>
  <c r="T293" i="1"/>
  <c r="N293" i="1"/>
  <c r="T275" i="1"/>
  <c r="T257" i="1"/>
  <c r="N266" i="1"/>
  <c r="N275" i="1"/>
  <c r="T248" i="1"/>
  <c r="N248" i="1"/>
  <c r="N284" i="1"/>
  <c r="N257" i="1"/>
  <c r="T230" i="1"/>
  <c r="T212" i="1"/>
  <c r="N221" i="1"/>
  <c r="N230" i="1"/>
  <c r="N239" i="1"/>
  <c r="W223" i="1"/>
  <c r="N212" i="1"/>
  <c r="N203" i="1"/>
  <c r="T185" i="1"/>
  <c r="T167" i="1"/>
  <c r="N176" i="1"/>
  <c r="N185" i="1"/>
  <c r="N194" i="1"/>
  <c r="N167" i="1"/>
  <c r="N158" i="1"/>
  <c r="T140" i="1"/>
  <c r="T122" i="1"/>
  <c r="N149" i="1"/>
  <c r="N122" i="1"/>
  <c r="U113" i="1"/>
  <c r="N131" i="1"/>
  <c r="N140" i="1"/>
  <c r="N113" i="1"/>
  <c r="N104" i="1"/>
  <c r="N77" i="1"/>
  <c r="T95" i="1"/>
  <c r="T77" i="1"/>
  <c r="W97" i="1"/>
  <c r="N86" i="1"/>
  <c r="N95" i="1"/>
  <c r="W70" i="1"/>
  <c r="W61" i="1"/>
  <c r="S59" i="1"/>
  <c r="Q59" i="1"/>
  <c r="O59" i="1"/>
  <c r="W104" i="1" l="1"/>
  <c r="W329" i="1"/>
  <c r="W374" i="1"/>
  <c r="W464" i="1"/>
  <c r="W266" i="1"/>
  <c r="W176" i="1"/>
  <c r="W401" i="1"/>
  <c r="W356" i="1"/>
  <c r="W221" i="1"/>
  <c r="W194" i="1"/>
  <c r="W419" i="1"/>
  <c r="W383" i="1"/>
  <c r="W446" i="1"/>
  <c r="W428" i="1"/>
  <c r="W86" i="1"/>
  <c r="W284" i="1"/>
  <c r="W410" i="1"/>
  <c r="W365" i="1"/>
  <c r="W338" i="1"/>
  <c r="W347" i="1"/>
  <c r="W311" i="1"/>
  <c r="W158" i="1"/>
  <c r="W203" i="1"/>
  <c r="W131" i="1"/>
  <c r="W149" i="1"/>
  <c r="W302" i="1"/>
  <c r="W293" i="1"/>
  <c r="W113" i="1"/>
  <c r="W257" i="1"/>
  <c r="W275" i="1"/>
  <c r="W248" i="1"/>
  <c r="W239" i="1"/>
  <c r="W140" i="1"/>
  <c r="W212" i="1"/>
  <c r="W185" i="1"/>
  <c r="W167" i="1"/>
  <c r="W122" i="1"/>
  <c r="W77" i="1"/>
  <c r="W95" i="1"/>
  <c r="W437" i="1"/>
  <c r="W455" i="1"/>
  <c r="W320" i="1"/>
  <c r="W68" i="1"/>
  <c r="W392" i="1"/>
  <c r="W230" i="1"/>
  <c r="V59" i="1"/>
  <c r="L59" i="1"/>
  <c r="U59" i="1"/>
  <c r="S50" i="1"/>
  <c r="Q50" i="1"/>
  <c r="O50" i="1"/>
  <c r="S41" i="1"/>
  <c r="Q41" i="1"/>
  <c r="O41" i="1"/>
  <c r="S32" i="1"/>
  <c r="Q32" i="1"/>
  <c r="O32" i="1"/>
  <c r="S23" i="1"/>
  <c r="Q23" i="1"/>
  <c r="O23" i="1"/>
  <c r="O466" i="1" l="1"/>
  <c r="N13" i="20" s="1"/>
  <c r="S466" i="1"/>
  <c r="Q466" i="1"/>
  <c r="O13" i="20" s="1"/>
  <c r="U32" i="1"/>
  <c r="T59" i="1"/>
  <c r="N59" i="1"/>
  <c r="W59" i="1"/>
  <c r="V50" i="1"/>
  <c r="V41" i="1"/>
  <c r="V32" i="1"/>
  <c r="L50" i="1"/>
  <c r="U41" i="1"/>
  <c r="L41" i="1"/>
  <c r="L32" i="1"/>
  <c r="U50" i="1" l="1"/>
  <c r="T41" i="1"/>
  <c r="T32" i="1"/>
  <c r="T50" i="1"/>
  <c r="N50" i="1"/>
  <c r="N41" i="1"/>
  <c r="N32" i="1"/>
  <c r="T16" i="1"/>
  <c r="K17" i="1"/>
  <c r="U17" i="1" s="1"/>
  <c r="K18" i="1"/>
  <c r="T18" i="1" s="1"/>
  <c r="K20" i="1"/>
  <c r="T20" i="1" s="1"/>
  <c r="K21" i="1"/>
  <c r="U21" i="1" s="1"/>
  <c r="K22" i="1"/>
  <c r="U22" i="1" s="1"/>
  <c r="W41" i="1" l="1"/>
  <c r="W50" i="1"/>
  <c r="U16" i="1"/>
  <c r="U18" i="1"/>
  <c r="U20" i="1"/>
  <c r="T17" i="1"/>
  <c r="T22" i="1"/>
  <c r="T21" i="1"/>
  <c r="V17" i="1"/>
  <c r="V16" i="1"/>
  <c r="V18" i="1"/>
  <c r="V20" i="1"/>
  <c r="V21" i="1"/>
  <c r="V22" i="1"/>
  <c r="I17" i="1"/>
  <c r="I18" i="1"/>
  <c r="I20" i="1"/>
  <c r="I21" i="1"/>
  <c r="I22" i="1"/>
  <c r="I16" i="1"/>
  <c r="L16" i="1" s="1"/>
  <c r="T23" i="1" l="1"/>
  <c r="V23" i="1"/>
  <c r="U23" i="1"/>
  <c r="V466" i="1" l="1"/>
  <c r="S13" i="20" s="1"/>
  <c r="U466" i="1"/>
  <c r="R13" i="20" s="1"/>
  <c r="T466" i="1"/>
  <c r="Q13" i="20" s="1"/>
  <c r="L18" i="1"/>
  <c r="N18" i="1" s="1"/>
  <c r="L20" i="1"/>
  <c r="N20" i="1" s="1"/>
  <c r="L22" i="1"/>
  <c r="L17" i="1"/>
  <c r="L21" i="1"/>
  <c r="N21" i="1" s="1"/>
  <c r="N17" i="1" l="1"/>
  <c r="W17" i="1" s="1"/>
  <c r="L23" i="1"/>
  <c r="N22" i="1"/>
  <c r="W22" i="1" s="1"/>
  <c r="W20" i="1"/>
  <c r="N16" i="1"/>
  <c r="W16" i="1" s="1"/>
  <c r="W18" i="1"/>
  <c r="W21" i="1"/>
  <c r="L466" i="1" l="1"/>
  <c r="K13" i="20" s="1"/>
  <c r="W23" i="1"/>
  <c r="N23" i="1"/>
  <c r="N466" i="1" s="1"/>
  <c r="M13" i="20" s="1"/>
  <c r="W466" i="1" l="1"/>
  <c r="T13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1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6B09C9A7-CABC-4D6A-B36E-4A1E59C30B7B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FF596B5B-CE89-4367-835B-0890D725D5D8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4887F307-9BA7-4B56-82BF-5C0897BA7CEF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BBF4EA49-04C5-4FCE-9796-7CB83B502532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A5575F0C-1B93-44E6-A96F-B0DB6F020DDD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F32F7A09-41D9-426B-9F62-63B25653FA02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842A0581-C31C-4D1E-8A6B-121850194E29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A21D5A52-DF60-48FD-8C39-5D78AEFB6A5B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BC36C016-2DDE-41AB-9A06-65CD4682FFC6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sharedStrings.xml><?xml version="1.0" encoding="utf-8"?>
<sst xmlns="http://schemas.openxmlformats.org/spreadsheetml/2006/main" count="1284" uniqueCount="192">
  <si>
    <t>t</t>
  </si>
  <si>
    <t>Summe</t>
  </si>
  <si>
    <t>Projektname:</t>
  </si>
  <si>
    <t>Projektnummer:</t>
  </si>
  <si>
    <t>Familienname</t>
  </si>
  <si>
    <t>Vorname</t>
  </si>
  <si>
    <t>SV-Nr.</t>
  </si>
  <si>
    <t>SV-Nr.:</t>
  </si>
  <si>
    <t>Die SV-Nummer umfasst die Vorzahl und das Geburtsdatum (z.B. 4064 231268).</t>
  </si>
  <si>
    <t xml:space="preserve">WICHTIG: </t>
  </si>
  <si>
    <t>In die 1. Zeile ist in dieser Spalte somit "2." einzutragen, in die 2. Zeile "3.".</t>
  </si>
  <si>
    <t xml:space="preserve">Berechnungs-
zeitraum </t>
  </si>
  <si>
    <t>Beginn</t>
  </si>
  <si>
    <t>Ende</t>
  </si>
  <si>
    <t>t:</t>
  </si>
  <si>
    <t>WICHTIG:</t>
  </si>
  <si>
    <t>SV-Beitrag</t>
  </si>
  <si>
    <t>K</t>
  </si>
  <si>
    <t>U</t>
  </si>
  <si>
    <t>Anzahl
Tage/
Monate</t>
  </si>
  <si>
    <t>Anzahl Tage/Monat:</t>
  </si>
  <si>
    <t>Diese Spalte ist NICHT händisch von Ihnen auszufüllen!</t>
  </si>
  <si>
    <t>zustehende 
Beihilfe</t>
  </si>
  <si>
    <t>zustehende Beihilfe:</t>
  </si>
  <si>
    <t>In nicht vollen Monaten wird der zustehende Anteil automatisch berechnet.</t>
  </si>
  <si>
    <t>Beihilfe
für diesen
Zeitraum</t>
  </si>
  <si>
    <t>%-Satz</t>
  </si>
  <si>
    <t>Betrag</t>
  </si>
  <si>
    <t>Summen</t>
  </si>
  <si>
    <t xml:space="preserve">Lehr-
jahr </t>
  </si>
  <si>
    <t>Jahr</t>
  </si>
  <si>
    <t>KZ49</t>
  </si>
  <si>
    <t>KZ40</t>
  </si>
  <si>
    <t>K
&gt; 42 T.</t>
  </si>
  <si>
    <t>Abzug Fehltage
in €</t>
  </si>
  <si>
    <t>Zuschuss
zum KG
in €</t>
  </si>
  <si>
    <t>Fehltage - Anzahl und Tagsätze</t>
  </si>
  <si>
    <t>Beihilfe für diesen Zeitraum:</t>
  </si>
  <si>
    <t>SV-Beitrag:</t>
  </si>
  <si>
    <t>%-Satz:</t>
  </si>
  <si>
    <t>Betrag:</t>
  </si>
  <si>
    <t>Erklärung der Spaltenüberschriften</t>
  </si>
  <si>
    <t>auch der neue Name anzuführen.</t>
  </si>
  <si>
    <t>Es ist zu erfassen, in welchem INHALTLICHEN Lehrjahr (1., 2., 3. oder 4.) sich die_der Teil-</t>
  </si>
  <si>
    <t>nehmer_in zu Beginn dieses Kurses befand.</t>
  </si>
  <si>
    <t>Wechselt ein_e Teilnehmer_in während dieses Kurses ins inhaltlich 3. Lehr-</t>
  </si>
  <si>
    <t xml:space="preserve">jahr (und bekommt somit die erhöhte Ausbildungsbeihilfe), ist eine neue </t>
  </si>
  <si>
    <t>Zeile zu beginnen.</t>
  </si>
  <si>
    <t xml:space="preserve">Für den Wechsel vom 1. ins 2. oder vom 3. ins 4. Lehrjahr ist keine neue Zeile </t>
  </si>
  <si>
    <t xml:space="preserve">zu beginnen, da damit keine Änderung bei der Ausbildungsbeihilfenhöhe </t>
  </si>
  <si>
    <t>verbunden ist.</t>
  </si>
  <si>
    <t xml:space="preserve">Für Monate, die ein_e Teilnehmer_in zur Gänze in diesem Kurs verbracht hat, erfolgt </t>
  </si>
  <si>
    <t>keine Eintragung.</t>
  </si>
  <si>
    <t xml:space="preserve">Das Formular errechnet automatisch, wie viele Tage (in nicht vollen Teilnahmemonaten) </t>
  </si>
  <si>
    <t>bzw. wie viele zur Gänze im Kurs verbrachte Monate mit der der_dem Teilnehmer_in zu-</t>
  </si>
  <si>
    <t>stehenden Ausbildungsbeihilfe multipliziert werden.</t>
  </si>
  <si>
    <t>Hier ist einzutragen, welchen Betrag ein_e Teilnehmer_in während des in der Zeile ange-</t>
  </si>
  <si>
    <t>führten Zeitraums erhalten hat. Es ist der volle (für einen ganzen Monat) zustehende Be-</t>
  </si>
  <si>
    <t>trag anzuführen.</t>
  </si>
  <si>
    <t xml:space="preserve">Das Formular errechnet automatisch die Höhe der zustehenden Ausbildungsbeihilfe für </t>
  </si>
  <si>
    <t>den zuvor von Ihnen erfassten Zeitraum.</t>
  </si>
  <si>
    <t>Das Formular errechnet automatisch die SV-Höhe für den zuvor von Ihnen erfassten Zeit-</t>
  </si>
  <si>
    <t>raum.</t>
  </si>
  <si>
    <t>Familienname:</t>
  </si>
  <si>
    <t xml:space="preserve">Ändert sich bei einem_r Teilnehmer_in während des Kurses der Name, sind sowohl der alte als </t>
  </si>
  <si>
    <t>Vorname:</t>
  </si>
  <si>
    <t>Hier ist der Familienname des_r Teilnehmers_in zu erfassen.</t>
  </si>
  <si>
    <t>Hier ist der Vorname des_r Teilnehmers_in zu erfassen.</t>
  </si>
  <si>
    <t>Lehrjahr:</t>
  </si>
  <si>
    <t>Berechnungszeitraum:</t>
  </si>
  <si>
    <t>Beginn:</t>
  </si>
  <si>
    <t>Ende:</t>
  </si>
  <si>
    <t xml:space="preserve">Hier ist bei allen Ausbildungsjahren das Eintrittsdatum in den abzurechnenden Kurs einzutra- </t>
  </si>
  <si>
    <t>gen.</t>
  </si>
  <si>
    <t>Hier ist bei allen Ausbildungsjahren der letzte Tag anzugeben, an dem jemand am abzurechnen-</t>
  </si>
  <si>
    <t xml:space="preserve">den Kurs teilgenommen hat (kann auch ein Sonntag sein). </t>
  </si>
  <si>
    <t>Fehltage - Anzahl und Tagsätze:</t>
  </si>
  <si>
    <t xml:space="preserve">Hier sind alle Krankenstandstage (ab dem 4. aufeinanderfolgenden Tag) einzutragen, an </t>
  </si>
  <si>
    <t xml:space="preserve">denen ein_e Teilnehmer_in im Berechnungszeitraum wegen Krankheit (= Krankmeldung </t>
  </si>
  <si>
    <t>durch einen Arzt) abwesend war.</t>
  </si>
  <si>
    <t xml:space="preserve">Bei längeren (durchgehenden) Krankenständen sind hier die Krankenstandstage bis inkl. </t>
  </si>
  <si>
    <t>des 42. K-Tages zu erfassen.</t>
  </si>
  <si>
    <t>Im Pulldown-Menü ist der Zuschuss zum Krankengeld auszuwählen, der für jene in der</t>
  </si>
  <si>
    <t>Spalte "K &lt; 42 T." angeführten Tage von Ihnen ausbezahlt wurde.</t>
  </si>
  <si>
    <t>K &gt; 42 T.:</t>
  </si>
  <si>
    <t>Diese Spalte ist dann auszufüllen, wenn bei einem längeren durchgehenden Kranken-</t>
  </si>
  <si>
    <t xml:space="preserve">stand im Berechnungszeitraum der 42. Tag überschritten wird. Die Krankenstandstage ab </t>
  </si>
  <si>
    <t>dem 43. aufeinanderfolgenden K-Tag sind in dieser Spalte zu erfassen.</t>
  </si>
  <si>
    <t>Zuschuss
KG &gt; 42 T.</t>
  </si>
  <si>
    <t xml:space="preserve">Zuschuss KG &gt; 42 T.: </t>
  </si>
  <si>
    <t>Spalte "K &gt; 42 T." angeführten Tage von Ihnen ausbezahlt wurde.</t>
  </si>
  <si>
    <t>U-Tage:</t>
  </si>
  <si>
    <t>U-
Tage</t>
  </si>
  <si>
    <t>Hier ist die Anzahl der unentschuldigten Tage zu erfassen, die bei einem_r Teilnehmer_in</t>
  </si>
  <si>
    <t>im Berechnungszeitraum angefallen sind.</t>
  </si>
  <si>
    <t>Abzug Fehltage in €:</t>
  </si>
  <si>
    <t>K:</t>
  </si>
  <si>
    <t>Das Formular errechnet automatisch, welcher Betrag dem_r Teilnehmer_in im Berech-</t>
  </si>
  <si>
    <t>nungszeitraum insgesamt für Fehltage wegen Krankenstand abgezogen wurde.</t>
  </si>
  <si>
    <t>U:</t>
  </si>
  <si>
    <t>nungszeitraum insgesamt für unentschuldigte Fehltage abgezogen wurde.</t>
  </si>
  <si>
    <t>Zuschuss zum KG in €:</t>
  </si>
  <si>
    <t>nungszeitraum insgesamt Zuschuss zum Krankengeld ausbezahlt wurde.</t>
  </si>
  <si>
    <t>Summe:</t>
  </si>
  <si>
    <t>Das Formular errechnet automatisch, welcher Betrag insgesamt für diese_n Teilnehmer_</t>
  </si>
  <si>
    <t>in im Berechnungszeitraum dem AMS OÖ in Rechnung gestellt wird.</t>
  </si>
  <si>
    <t>Das Formular errechnet automatisch, in welcher Höhe dem_r Teilnehmer_in im Berech-</t>
  </si>
  <si>
    <t>Erläuterungen zum Berechnungsblatt Ausbildungsbeihilfen/</t>
  </si>
  <si>
    <t>1.+2.</t>
  </si>
  <si>
    <t>3.+4.</t>
  </si>
  <si>
    <t>TS</t>
  </si>
  <si>
    <t>Tag-
satz</t>
  </si>
  <si>
    <t>Tagsatz:</t>
  </si>
  <si>
    <t>Das Formular stellt automatisch die Ausbildungsbeihilfe für 1 Tag dar.</t>
  </si>
  <si>
    <t>gesamt</t>
  </si>
  <si>
    <t xml:space="preserve">  nem_r Teilnehmer_in etwas vergessen haben sollten.</t>
  </si>
  <si>
    <t xml:space="preserve">  Summenzeile.</t>
  </si>
  <si>
    <t xml:space="preserve">  licher Zeilen für eine_n Teilnehmer_in ist daher nicht nötig, selbst wenn Sie bei ei-</t>
  </si>
  <si>
    <t xml:space="preserve">* Für jede_n Teilnehmer_in gibt es für eine bessere Übersicht außerdem eine eigene </t>
  </si>
  <si>
    <t>* Pro Tabellenblatt können max. 50 Teilnehmer_innen erfasst werden. 10 Tabellen-</t>
  </si>
  <si>
    <t xml:space="preserve">  blätter sind standardmäßig angelegt. Das Formular bietet also Platz für insgesamt</t>
  </si>
  <si>
    <t xml:space="preserve">  500 Teilnehmer_innen.</t>
  </si>
  <si>
    <t xml:space="preserve">  Sollten Sie in einem Projekt mehr als 500 Personen abrechnen müssen, nehmen</t>
  </si>
  <si>
    <t xml:space="preserve">  Sie bitte mit der zuständigen Kursabrechnerin des AMS OÖ Kontakt auf.</t>
  </si>
  <si>
    <t>Gesamtsummen Blätter 1-10</t>
  </si>
  <si>
    <t>SV-
Beitrag</t>
  </si>
  <si>
    <t>Abzug
K in €</t>
  </si>
  <si>
    <t>Abzug
U in €</t>
  </si>
  <si>
    <t>Zuschuss
zum KG</t>
  </si>
  <si>
    <t>In nicht vollen Teilnahmemonaten (z.B. Kurseinstieg am 06.03.) ist hier ein "t" einzuge-</t>
  </si>
  <si>
    <t>ben.</t>
  </si>
  <si>
    <t>Derzeit beträgt die SV-Abgabe für für alle Teilnehmer_innen im 1., 2. und 3. Lehrjahr</t>
  </si>
  <si>
    <t>gleichbleibend 26,15 %. Dieser Wert ist deshalb bereits fix im Formular enthalten.</t>
  </si>
  <si>
    <t>* Alle färbig hinterlegten Zellen sind NICHT von Ihnen auszufüllen und daher gesperrt!</t>
  </si>
  <si>
    <t>* Je Teilnehmer_in stehen grundsätzlich 7 Zeilen zur Verfügung. Das Einfügen zusätz-</t>
  </si>
  <si>
    <t>* Am Tabellenblatt "Summe" werden die Ergebnisse der Berechnungsblätter 1-10</t>
  </si>
  <si>
    <t xml:space="preserve">  zur Ermittlung einer Gesamtsumme addiert.</t>
  </si>
  <si>
    <t xml:space="preserve">Bitte geben Sie hier den Namen des Projekts an. Bei Erfassung am Blatt "Summe" wird die </t>
  </si>
  <si>
    <t xml:space="preserve">Bitte geben Sie hier die AMS-Projektnummer des Kurses an. Bei Erfassung am Blatt "Summe" </t>
  </si>
  <si>
    <t>LJ</t>
  </si>
  <si>
    <t>K
≤ 42 T.</t>
  </si>
  <si>
    <t>Zuschuss
KG ≤ 42 T.</t>
  </si>
  <si>
    <t>K ≤ 42 T.:</t>
  </si>
  <si>
    <t>Zuschuss KG ≤ 42 T.:</t>
  </si>
  <si>
    <t>Typ</t>
  </si>
  <si>
    <t>TQ</t>
  </si>
  <si>
    <t>VL</t>
  </si>
  <si>
    <t>Teilqualifizierung</t>
  </si>
  <si>
    <t>verlängerte Lehre</t>
  </si>
  <si>
    <t>Ausbildungstypen</t>
  </si>
  <si>
    <t xml:space="preserve">Übersicht Tagsätze Zuschuss zum Krankengeld / Abzugstage </t>
  </si>
  <si>
    <t xml:space="preserve">* Die Tabellen "Ausbildungstypen" und "Übersicht Tagsätze Zuschuss zum Krankengeld / </t>
  </si>
  <si>
    <t xml:space="preserve">  Abzugstage" dienen ausschließlich als Überblick für Sie.</t>
  </si>
  <si>
    <t xml:space="preserve">gebildet wird (siehe Übersichtstabelle "Ausbildungstypen"). </t>
  </si>
  <si>
    <t xml:space="preserve">Hier ist anzuführen, in welchem Typ von Jugendausbildungsprojekt der_die Teilnehmer_in aus- </t>
  </si>
  <si>
    <t>Mit Hilfe des Pulldown-Menüs ist die konkrete Ausbildungsschiene auszuwählen.</t>
  </si>
  <si>
    <t>LG1</t>
  </si>
  <si>
    <t>ÜBA1-Lehrgang</t>
  </si>
  <si>
    <t>LG2</t>
  </si>
  <si>
    <t>ÜBA2-Lehrgang</t>
  </si>
  <si>
    <t xml:space="preserve">Wechselt ein_e Teilnehmer_in im Abrechnungszeitraum den Ausbildungstyp (z.B. Umstieg von </t>
  </si>
  <si>
    <t>Wechsels ist beim Familiennamen mit anzuführen.</t>
  </si>
  <si>
    <t>Sonderfall Verbleib im Kurs nach Ablauf der regulären Lehrzeit mit DLU-Bezug:</t>
  </si>
  <si>
    <t>Auch in diesem Fall ist beim Ende der letzte Tag anzuführen, an dem ein_e Teilnehmer_in den</t>
  </si>
  <si>
    <t>Gleiche Vorgehensweise wie bei DLU-Bezug.</t>
  </si>
  <si>
    <t>LG2/TQ</t>
  </si>
  <si>
    <t>LG2/VL</t>
  </si>
  <si>
    <t>TQ/VL</t>
  </si>
  <si>
    <t>Sonderfall Mutterschutz/Wochengeldbezug:</t>
  </si>
  <si>
    <t xml:space="preserve">einem ÜBA2-Lehrgang in eine verlängerte Lehre), so ist die entsprechende Mischform anzuge- </t>
  </si>
  <si>
    <t xml:space="preserve">ben. Es wurden die in der Praxis gängigsten Kombinationen vordefiniert. </t>
  </si>
  <si>
    <t>Auch der Wechsel in den DLU-Bezug nach Ablauf der regulären Lehrzeit bzw. in den Mutter-</t>
  </si>
  <si>
    <t>schutz ist mit der Spalte Typ anzuzeigen.</t>
  </si>
  <si>
    <t>Hier ist aber ab dem Wechsel in DLU-Bezug/Mutterschutz eine neue Zeile zu beginnen.</t>
  </si>
  <si>
    <t xml:space="preserve">Für den Wechsel des Ausbildungstyps ist keine neue Zeile zu beginnen. Das Datum des </t>
  </si>
  <si>
    <t xml:space="preserve">Kurs besucht hat. Allerdings ist zusätzlich zuvor mit dem 1. Tag des DLU-Bezugs eine neue </t>
  </si>
  <si>
    <t>DLU</t>
  </si>
  <si>
    <t>MS</t>
  </si>
  <si>
    <t>Berechnungsblatt Ausbildungsbeihilfen</t>
  </si>
  <si>
    <t>zuerst LG2, dann TQ</t>
  </si>
  <si>
    <t>zuerst LG2, dann VL</t>
  </si>
  <si>
    <t>zuerst TQ, dann VL</t>
  </si>
  <si>
    <t>Mutterschutz</t>
  </si>
  <si>
    <t>Teilnahme mit DLU-Bezug</t>
  </si>
  <si>
    <t>Eintragung automatisch auf Blatt 1 bis 10 übernommen.</t>
  </si>
  <si>
    <t>wird die Eintragung automatisch auf Blatt 1 bis 10 übernommen.</t>
  </si>
  <si>
    <t xml:space="preserve">Zeile zu beginnen. Es wird aber natürlich keine zustehende Beihilfe mehr eingegeben. Somit </t>
  </si>
  <si>
    <t>werden für den Zeitraum des DLU-Bezugs EUR 0,00 Ausbildungsbeihilfe und SV-Abgaben aus-</t>
  </si>
  <si>
    <t>gewiesen.</t>
  </si>
  <si>
    <t xml:space="preserve">Für nicht volle Monate (möglich beim Kursein- und -ausstieg oder beim </t>
  </si>
  <si>
    <t>Wechsel ins  3. Lehrjahr, in den DLU-Bezug oder in den Mutterschutz wäh-</t>
  </si>
  <si>
    <t>rend eines laufenden Monats) ist immer eine eigene Zeile zu führen.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</si>
</sst>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2"/>
      <color indexed="8"/>
      <name val="Tahoma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2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9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27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89"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269">
    <xf numFmtId="0" fontId="0" fillId="0" borderId="0" xfId="0"/>
    <xf numFmtId="0" fontId="0" fillId="0" borderId="0" xfId="0" applyBorder="1"/>
    <xf numFmtId="0" fontId="11" fillId="0" borderId="2" xfId="0" applyFont="1" applyBorder="1" applyAlignment="1" applyProtection="1">
      <alignment horizontal="center"/>
      <protection locked="0"/>
    </xf>
    <xf numFmtId="14" fontId="11" fillId="0" borderId="2" xfId="0" applyNumberFormat="1" applyFont="1" applyBorder="1" applyProtection="1">
      <protection locked="0"/>
    </xf>
    <xf numFmtId="14" fontId="11" fillId="0" borderId="2" xfId="0" applyNumberFormat="1" applyFont="1" applyBorder="1" applyAlignment="1" applyProtection="1">
      <alignment horizontal="center"/>
      <protection locked="0"/>
    </xf>
    <xf numFmtId="0" fontId="11" fillId="3" borderId="2" xfId="0" applyFont="1" applyFill="1" applyBorder="1" applyAlignment="1" applyProtection="1">
      <alignment horizontal="center"/>
    </xf>
    <xf numFmtId="4" fontId="11" fillId="0" borderId="2" xfId="0" applyNumberFormat="1" applyFont="1" applyBorder="1" applyProtection="1">
      <protection locked="0"/>
    </xf>
    <xf numFmtId="4" fontId="11" fillId="3" borderId="3" xfId="0" applyNumberFormat="1" applyFont="1" applyFill="1" applyBorder="1" applyProtection="1"/>
    <xf numFmtId="1" fontId="11" fillId="0" borderId="3" xfId="0" applyNumberFormat="1" applyFont="1" applyBorder="1" applyProtection="1">
      <protection locked="0"/>
    </xf>
    <xf numFmtId="2" fontId="11" fillId="0" borderId="3" xfId="0" applyNumberFormat="1" applyFont="1" applyBorder="1" applyProtection="1">
      <protection locked="0"/>
    </xf>
    <xf numFmtId="4" fontId="12" fillId="3" borderId="1" xfId="0" applyNumberFormat="1" applyFont="1" applyFill="1" applyBorder="1" applyProtection="1"/>
    <xf numFmtId="4" fontId="11" fillId="3" borderId="4" xfId="0" applyNumberFormat="1" applyFont="1" applyFill="1" applyBorder="1" applyAlignment="1" applyProtection="1">
      <alignment horizontal="right"/>
    </xf>
    <xf numFmtId="0" fontId="3" fillId="0" borderId="24" xfId="0" applyFont="1" applyBorder="1"/>
    <xf numFmtId="0" fontId="3" fillId="0" borderId="26" xfId="0" applyFont="1" applyBorder="1"/>
    <xf numFmtId="0" fontId="3" fillId="0" borderId="0" xfId="0" applyFont="1" applyBorder="1"/>
    <xf numFmtId="0" fontId="0" fillId="0" borderId="0" xfId="0" applyFont="1" applyBorder="1"/>
    <xf numFmtId="0" fontId="0" fillId="0" borderId="0" xfId="0" applyFont="1"/>
    <xf numFmtId="0" fontId="6" fillId="5" borderId="21" xfId="0" applyFont="1" applyFill="1" applyBorder="1"/>
    <xf numFmtId="0" fontId="13" fillId="0" borderId="0" xfId="0" applyFont="1"/>
    <xf numFmtId="0" fontId="6" fillId="5" borderId="24" xfId="0" applyFont="1" applyFill="1" applyBorder="1"/>
    <xf numFmtId="0" fontId="0" fillId="0" borderId="0" xfId="0" applyAlignment="1">
      <alignment wrapText="1"/>
    </xf>
    <xf numFmtId="0" fontId="2" fillId="0" borderId="0" xfId="0" applyFont="1" applyFill="1"/>
    <xf numFmtId="0" fontId="0" fillId="0" borderId="0" xfId="0" applyFill="1"/>
    <xf numFmtId="0" fontId="11" fillId="0" borderId="39" xfId="0" applyFont="1" applyFill="1" applyBorder="1" applyAlignment="1" applyProtection="1">
      <alignment horizontal="center"/>
    </xf>
    <xf numFmtId="4" fontId="11" fillId="0" borderId="39" xfId="0" applyNumberFormat="1" applyFont="1" applyFill="1" applyBorder="1" applyProtection="1"/>
    <xf numFmtId="1" fontId="11" fillId="0" borderId="39" xfId="0" applyNumberFormat="1" applyFont="1" applyFill="1" applyBorder="1" applyProtection="1"/>
    <xf numFmtId="4" fontId="11" fillId="0" borderId="39" xfId="0" applyNumberFormat="1" applyFont="1" applyFill="1" applyBorder="1" applyAlignment="1" applyProtection="1">
      <alignment horizontal="right"/>
    </xf>
    <xf numFmtId="4" fontId="12" fillId="3" borderId="3" xfId="0" applyNumberFormat="1" applyFont="1" applyFill="1" applyBorder="1" applyProtection="1"/>
    <xf numFmtId="4" fontId="12" fillId="3" borderId="4" xfId="0" applyNumberFormat="1" applyFont="1" applyFill="1" applyBorder="1" applyAlignment="1" applyProtection="1">
      <alignment horizontal="right"/>
    </xf>
    <xf numFmtId="1" fontId="12" fillId="3" borderId="3" xfId="0" applyNumberFormat="1" applyFont="1" applyFill="1" applyBorder="1" applyProtection="1"/>
    <xf numFmtId="0" fontId="5" fillId="3" borderId="0" xfId="0" applyFont="1" applyFill="1"/>
    <xf numFmtId="4" fontId="12" fillId="3" borderId="50" xfId="0" applyNumberFormat="1" applyFont="1" applyFill="1" applyBorder="1" applyProtection="1"/>
    <xf numFmtId="0" fontId="3" fillId="0" borderId="56" xfId="0" applyFont="1" applyBorder="1"/>
    <xf numFmtId="0" fontId="3" fillId="6" borderId="32" xfId="0" applyFont="1" applyFill="1" applyBorder="1" applyAlignment="1" applyProtection="1">
      <alignment horizontal="right"/>
    </xf>
    <xf numFmtId="0" fontId="3" fillId="6" borderId="32" xfId="0" applyFont="1" applyFill="1" applyBorder="1" applyProtection="1"/>
    <xf numFmtId="0" fontId="3" fillId="6" borderId="34" xfId="0" applyFont="1" applyFill="1" applyBorder="1" applyProtection="1"/>
    <xf numFmtId="0" fontId="3" fillId="0" borderId="0" xfId="0" applyFont="1" applyFill="1" applyProtection="1"/>
    <xf numFmtId="0" fontId="5" fillId="0" borderId="0" xfId="0" applyFont="1" applyFill="1" applyProtection="1"/>
    <xf numFmtId="0" fontId="3" fillId="6" borderId="0" xfId="0" applyFont="1" applyFill="1" applyBorder="1" applyAlignment="1" applyProtection="1">
      <alignment vertical="center"/>
    </xf>
    <xf numFmtId="0" fontId="3" fillId="6" borderId="38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3" fillId="6" borderId="37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 vertical="center"/>
    </xf>
    <xf numFmtId="0" fontId="10" fillId="6" borderId="38" xfId="0" applyFont="1" applyFill="1" applyBorder="1" applyAlignment="1" applyProtection="1">
      <alignment vertical="top"/>
    </xf>
    <xf numFmtId="0" fontId="10" fillId="6" borderId="0" xfId="0" applyFont="1" applyFill="1" applyBorder="1" applyAlignment="1" applyProtection="1">
      <alignment vertical="center"/>
    </xf>
    <xf numFmtId="0" fontId="10" fillId="6" borderId="38" xfId="0" applyFont="1" applyFill="1" applyBorder="1" applyAlignment="1" applyProtection="1">
      <alignment vertical="center"/>
    </xf>
    <xf numFmtId="0" fontId="10" fillId="6" borderId="35" xfId="0" applyFont="1" applyFill="1" applyBorder="1" applyAlignment="1" applyProtection="1">
      <alignment horizontal="center" vertical="center"/>
    </xf>
    <xf numFmtId="0" fontId="10" fillId="6" borderId="31" xfId="0" applyFont="1" applyFill="1" applyBorder="1" applyAlignment="1" applyProtection="1">
      <alignment horizontal="center" vertical="center"/>
    </xf>
    <xf numFmtId="0" fontId="10" fillId="6" borderId="31" xfId="0" applyFont="1" applyFill="1" applyBorder="1" applyAlignment="1" applyProtection="1">
      <alignment vertical="center"/>
    </xf>
    <xf numFmtId="0" fontId="10" fillId="6" borderId="36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0" fillId="0" borderId="0" xfId="0" applyFill="1" applyBorder="1" applyAlignment="1" applyProtection="1">
      <alignment horizontal="right"/>
    </xf>
    <xf numFmtId="4" fontId="0" fillId="0" borderId="0" xfId="0" applyNumberFormat="1" applyFill="1" applyBorder="1" applyProtection="1"/>
    <xf numFmtId="0" fontId="10" fillId="8" borderId="33" xfId="0" applyFont="1" applyFill="1" applyBorder="1" applyAlignment="1" applyProtection="1">
      <alignment horizontal="center" vertical="center"/>
    </xf>
    <xf numFmtId="0" fontId="10" fillId="8" borderId="32" xfId="0" applyFont="1" applyFill="1" applyBorder="1" applyAlignment="1" applyProtection="1">
      <alignment horizontal="center" vertical="center"/>
    </xf>
    <xf numFmtId="0" fontId="10" fillId="8" borderId="32" xfId="0" applyFont="1" applyFill="1" applyBorder="1" applyAlignment="1" applyProtection="1">
      <alignment vertical="center"/>
    </xf>
    <xf numFmtId="0" fontId="0" fillId="8" borderId="32" xfId="0" applyFill="1" applyBorder="1" applyProtection="1"/>
    <xf numFmtId="4" fontId="0" fillId="8" borderId="32" xfId="0" applyNumberFormat="1" applyFill="1" applyBorder="1" applyProtection="1"/>
    <xf numFmtId="0" fontId="10" fillId="8" borderId="32" xfId="0" applyFont="1" applyFill="1" applyBorder="1" applyAlignment="1" applyProtection="1">
      <alignment horizontal="left" vertical="center"/>
    </xf>
    <xf numFmtId="0" fontId="10" fillId="8" borderId="34" xfId="0" applyFont="1" applyFill="1" applyBorder="1" applyAlignment="1" applyProtection="1">
      <alignment horizontal="left" vertical="center"/>
    </xf>
    <xf numFmtId="0" fontId="9" fillId="8" borderId="54" xfId="0" applyFont="1" applyFill="1" applyBorder="1" applyAlignment="1" applyProtection="1">
      <alignment horizontal="center" vertical="center"/>
    </xf>
    <xf numFmtId="0" fontId="9" fillId="8" borderId="0" xfId="0" applyFont="1" applyFill="1" applyBorder="1" applyAlignment="1" applyProtection="1">
      <alignment horizontal="center" vertical="center"/>
    </xf>
    <xf numFmtId="0" fontId="9" fillId="8" borderId="0" xfId="0" applyFont="1" applyFill="1" applyBorder="1" applyAlignment="1" applyProtection="1">
      <alignment vertical="center"/>
    </xf>
    <xf numFmtId="0" fontId="9" fillId="7" borderId="51" xfId="0" applyFont="1" applyFill="1" applyBorder="1" applyAlignment="1" applyProtection="1">
      <alignment horizontal="center" vertical="center" wrapText="1"/>
    </xf>
    <xf numFmtId="0" fontId="8" fillId="7" borderId="51" xfId="0" applyFont="1" applyFill="1" applyBorder="1" applyAlignment="1" applyProtection="1">
      <alignment horizontal="center" vertical="center" wrapText="1"/>
    </xf>
    <xf numFmtId="4" fontId="8" fillId="7" borderId="51" xfId="0" applyNumberFormat="1" applyFont="1" applyFill="1" applyBorder="1" applyAlignment="1" applyProtection="1">
      <alignment horizontal="center" vertical="center" wrapText="1"/>
    </xf>
    <xf numFmtId="0" fontId="9" fillId="7" borderId="53" xfId="0" applyFont="1" applyFill="1" applyBorder="1" applyAlignment="1" applyProtection="1">
      <alignment horizontal="center" vertical="center"/>
    </xf>
    <xf numFmtId="0" fontId="17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0" fontId="15" fillId="8" borderId="35" xfId="0" applyFont="1" applyFill="1" applyBorder="1" applyAlignment="1" applyProtection="1">
      <alignment horizontal="left" vertical="center"/>
    </xf>
    <xf numFmtId="0" fontId="15" fillId="8" borderId="31" xfId="0" applyFont="1" applyFill="1" applyBorder="1" applyAlignment="1" applyProtection="1">
      <alignment horizontal="left" vertical="center"/>
    </xf>
    <xf numFmtId="0" fontId="15" fillId="8" borderId="31" xfId="0" applyFont="1" applyFill="1" applyBorder="1" applyAlignment="1" applyProtection="1">
      <alignment vertical="center"/>
    </xf>
    <xf numFmtId="0" fontId="0" fillId="8" borderId="31" xfId="0" applyFont="1" applyFill="1" applyBorder="1" applyProtection="1"/>
    <xf numFmtId="4" fontId="0" fillId="8" borderId="31" xfId="0" applyNumberFormat="1" applyFont="1" applyFill="1" applyBorder="1" applyProtection="1"/>
    <xf numFmtId="0" fontId="15" fillId="8" borderId="31" xfId="0" applyFont="1" applyFill="1" applyBorder="1" applyAlignment="1" applyProtection="1">
      <alignment horizontal="center" vertical="center"/>
    </xf>
    <xf numFmtId="0" fontId="15" fillId="8" borderId="36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right"/>
    </xf>
    <xf numFmtId="0" fontId="7" fillId="0" borderId="0" xfId="0" applyFont="1" applyProtection="1"/>
    <xf numFmtId="0" fontId="8" fillId="0" borderId="0" xfId="0" applyFont="1" applyAlignment="1" applyProtection="1"/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wrapText="1"/>
    </xf>
    <xf numFmtId="0" fontId="8" fillId="0" borderId="0" xfId="0" applyFont="1" applyBorder="1" applyAlignment="1" applyProtection="1"/>
    <xf numFmtId="0" fontId="11" fillId="0" borderId="39" xfId="0" applyFont="1" applyFill="1" applyBorder="1" applyProtection="1"/>
    <xf numFmtId="14" fontId="11" fillId="0" borderId="39" xfId="0" applyNumberFormat="1" applyFont="1" applyFill="1" applyBorder="1" applyProtection="1"/>
    <xf numFmtId="14" fontId="11" fillId="0" borderId="39" xfId="0" applyNumberFormat="1" applyFont="1" applyFill="1" applyBorder="1" applyAlignment="1" applyProtection="1">
      <alignment horizontal="center"/>
    </xf>
    <xf numFmtId="10" fontId="11" fillId="0" borderId="39" xfId="0" applyNumberFormat="1" applyFont="1" applyFill="1" applyBorder="1" applyProtection="1"/>
    <xf numFmtId="2" fontId="11" fillId="0" borderId="39" xfId="0" applyNumberFormat="1" applyFont="1" applyFill="1" applyBorder="1" applyProtection="1"/>
    <xf numFmtId="4" fontId="11" fillId="3" borderId="30" xfId="0" applyNumberFormat="1" applyFont="1" applyFill="1" applyBorder="1" applyProtection="1"/>
    <xf numFmtId="4" fontId="11" fillId="3" borderId="2" xfId="0" applyNumberFormat="1" applyFont="1" applyFill="1" applyBorder="1" applyProtection="1"/>
    <xf numFmtId="10" fontId="11" fillId="3" borderId="3" xfId="0" applyNumberFormat="1" applyFont="1" applyFill="1" applyBorder="1" applyProtection="1"/>
    <xf numFmtId="0" fontId="0" fillId="0" borderId="0" xfId="0" applyProtection="1"/>
    <xf numFmtId="4" fontId="12" fillId="3" borderId="2" xfId="0" applyNumberFormat="1" applyFont="1" applyFill="1" applyBorder="1" applyProtection="1"/>
    <xf numFmtId="10" fontId="12" fillId="3" borderId="3" xfId="0" applyNumberFormat="1" applyFont="1" applyFill="1" applyBorder="1" applyProtection="1"/>
    <xf numFmtId="2" fontId="12" fillId="3" borderId="3" xfId="0" applyNumberFormat="1" applyFont="1" applyFill="1" applyBorder="1" applyProtection="1"/>
    <xf numFmtId="0" fontId="2" fillId="0" borderId="0" xfId="0" applyFont="1" applyProtection="1"/>
    <xf numFmtId="0" fontId="9" fillId="3" borderId="5" xfId="0" applyFont="1" applyFill="1" applyBorder="1" applyAlignment="1" applyProtection="1">
      <alignment horizontal="left"/>
    </xf>
    <xf numFmtId="0" fontId="9" fillId="3" borderId="6" xfId="0" applyFont="1" applyFill="1" applyBorder="1" applyAlignment="1" applyProtection="1">
      <alignment horizontal="left"/>
    </xf>
    <xf numFmtId="0" fontId="9" fillId="3" borderId="20" xfId="0" applyFont="1" applyFill="1" applyBorder="1" applyAlignment="1" applyProtection="1">
      <alignment horizontal="left"/>
    </xf>
    <xf numFmtId="3" fontId="12" fillId="3" borderId="1" xfId="0" applyNumberFormat="1" applyFont="1" applyFill="1" applyBorder="1" applyProtection="1"/>
    <xf numFmtId="0" fontId="10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 vertical="center"/>
    </xf>
    <xf numFmtId="0" fontId="9" fillId="3" borderId="5" xfId="0" applyFont="1" applyFill="1" applyBorder="1" applyAlignment="1" applyProtection="1">
      <alignment horizontal="left"/>
    </xf>
    <xf numFmtId="0" fontId="9" fillId="3" borderId="6" xfId="0" applyFont="1" applyFill="1" applyBorder="1" applyAlignment="1" applyProtection="1">
      <alignment horizontal="left"/>
    </xf>
    <xf numFmtId="0" fontId="9" fillId="3" borderId="20" xfId="0" applyFont="1" applyFill="1" applyBorder="1" applyAlignment="1" applyProtection="1">
      <alignment horizontal="left"/>
    </xf>
    <xf numFmtId="4" fontId="19" fillId="7" borderId="51" xfId="0" applyNumberFormat="1" applyFont="1" applyFill="1" applyBorder="1" applyAlignment="1" applyProtection="1">
      <alignment vertical="center"/>
    </xf>
    <xf numFmtId="4" fontId="19" fillId="8" borderId="52" xfId="0" applyNumberFormat="1" applyFont="1" applyFill="1" applyBorder="1" applyAlignment="1" applyProtection="1">
      <alignment vertical="center"/>
    </xf>
    <xf numFmtId="3" fontId="19" fillId="7" borderId="51" xfId="0" applyNumberFormat="1" applyFont="1" applyFill="1" applyBorder="1" applyAlignment="1" applyProtection="1">
      <alignment vertical="center"/>
    </xf>
    <xf numFmtId="4" fontId="19" fillId="7" borderId="53" xfId="0" applyNumberFormat="1" applyFont="1" applyFill="1" applyBorder="1" applyAlignment="1" applyProtection="1">
      <alignment vertical="center"/>
    </xf>
    <xf numFmtId="0" fontId="20" fillId="0" borderId="0" xfId="0" applyFont="1" applyFill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0" fillId="5" borderId="17" xfId="0" applyFont="1" applyFill="1" applyBorder="1" applyProtection="1"/>
    <xf numFmtId="0" fontId="0" fillId="5" borderId="29" xfId="0" applyFont="1" applyFill="1" applyBorder="1" applyAlignment="1" applyProtection="1">
      <alignment horizontal="right"/>
    </xf>
    <xf numFmtId="4" fontId="0" fillId="5" borderId="18" xfId="0" applyNumberFormat="1" applyFont="1" applyFill="1" applyBorder="1" applyProtection="1"/>
    <xf numFmtId="4" fontId="0" fillId="5" borderId="19" xfId="0" applyNumberFormat="1" applyFont="1" applyFill="1" applyBorder="1" applyProtection="1"/>
    <xf numFmtId="0" fontId="0" fillId="4" borderId="58" xfId="0" applyFont="1" applyFill="1" applyBorder="1" applyAlignment="1" applyProtection="1">
      <alignment horizontal="center"/>
    </xf>
    <xf numFmtId="0" fontId="0" fillId="4" borderId="59" xfId="0" applyFont="1" applyFill="1" applyBorder="1" applyAlignment="1" applyProtection="1">
      <alignment horizontal="center"/>
    </xf>
    <xf numFmtId="0" fontId="0" fillId="4" borderId="60" xfId="0" applyFont="1" applyFill="1" applyBorder="1" applyAlignment="1" applyProtection="1">
      <alignment horizontal="center"/>
    </xf>
    <xf numFmtId="0" fontId="0" fillId="4" borderId="61" xfId="0" applyFont="1" applyFill="1" applyBorder="1" applyAlignment="1" applyProtection="1">
      <alignment horizontal="center"/>
    </xf>
    <xf numFmtId="0" fontId="14" fillId="4" borderId="6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 vertical="center"/>
    </xf>
    <xf numFmtId="0" fontId="11" fillId="0" borderId="44" xfId="0" applyFont="1" applyBorder="1" applyAlignment="1" applyProtection="1">
      <alignment horizontal="center"/>
      <protection locked="0"/>
    </xf>
    <xf numFmtId="0" fontId="3" fillId="6" borderId="0" xfId="0" applyFont="1" applyFill="1" applyBorder="1" applyAlignment="1" applyProtection="1">
      <alignment horizontal="center" vertical="center"/>
    </xf>
    <xf numFmtId="0" fontId="11" fillId="0" borderId="66" xfId="0" applyFont="1" applyFill="1" applyBorder="1" applyAlignment="1" applyProtection="1">
      <alignment horizontal="center"/>
    </xf>
    <xf numFmtId="0" fontId="9" fillId="3" borderId="6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8" fillId="0" borderId="0" xfId="0" applyFont="1" applyFill="1" applyProtection="1"/>
    <xf numFmtId="0" fontId="14" fillId="0" borderId="0" xfId="0" applyFont="1" applyFill="1" applyProtection="1"/>
    <xf numFmtId="0" fontId="18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3" fillId="6" borderId="7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Protection="1"/>
    <xf numFmtId="0" fontId="18" fillId="0" borderId="0" xfId="0" applyFont="1" applyFill="1" applyBorder="1" applyAlignment="1" applyProtection="1">
      <alignment horizontal="left"/>
    </xf>
    <xf numFmtId="0" fontId="18" fillId="10" borderId="62" xfId="0" applyFont="1" applyFill="1" applyBorder="1" applyAlignment="1" applyProtection="1">
      <alignment horizontal="left" vertical="center"/>
    </xf>
    <xf numFmtId="0" fontId="18" fillId="10" borderId="62" xfId="0" applyFont="1" applyFill="1" applyBorder="1" applyAlignment="1" applyProtection="1">
      <alignment vertical="center"/>
    </xf>
    <xf numFmtId="0" fontId="3" fillId="6" borderId="69" xfId="0" applyFont="1" applyFill="1" applyBorder="1" applyProtection="1"/>
    <xf numFmtId="0" fontId="14" fillId="6" borderId="38" xfId="0" applyFont="1" applyFill="1" applyBorder="1" applyAlignment="1" applyProtection="1">
      <alignment vertical="center"/>
    </xf>
    <xf numFmtId="0" fontId="18" fillId="6" borderId="38" xfId="0" applyFont="1" applyFill="1" applyBorder="1" applyAlignment="1" applyProtection="1">
      <alignment vertical="center"/>
    </xf>
    <xf numFmtId="0" fontId="18" fillId="6" borderId="36" xfId="0" applyFont="1" applyFill="1" applyBorder="1" applyAlignment="1" applyProtection="1">
      <alignment vertical="center"/>
    </xf>
    <xf numFmtId="0" fontId="21" fillId="0" borderId="56" xfId="0" applyFont="1" applyBorder="1"/>
    <xf numFmtId="0" fontId="22" fillId="0" borderId="24" xfId="0" applyFont="1" applyBorder="1"/>
    <xf numFmtId="0" fontId="21" fillId="0" borderId="24" xfId="0" applyFont="1" applyBorder="1"/>
    <xf numFmtId="0" fontId="22" fillId="0" borderId="26" xfId="0" applyFont="1" applyBorder="1"/>
    <xf numFmtId="0" fontId="22" fillId="3" borderId="0" xfId="0" applyFont="1" applyFill="1"/>
    <xf numFmtId="0" fontId="22" fillId="3" borderId="0" xfId="0" applyFont="1" applyFill="1" applyBorder="1"/>
    <xf numFmtId="0" fontId="22" fillId="0" borderId="0" xfId="0" applyFont="1"/>
    <xf numFmtId="0" fontId="22" fillId="5" borderId="22" xfId="0" applyFont="1" applyFill="1" applyBorder="1"/>
    <xf numFmtId="0" fontId="22" fillId="5" borderId="23" xfId="0" applyFont="1" applyFill="1" applyBorder="1"/>
    <xf numFmtId="0" fontId="22" fillId="0" borderId="0" xfId="0" applyFont="1" applyBorder="1"/>
    <xf numFmtId="0" fontId="22" fillId="0" borderId="25" xfId="0" applyFont="1" applyBorder="1"/>
    <xf numFmtId="0" fontId="22" fillId="0" borderId="27" xfId="0" applyFont="1" applyBorder="1"/>
    <xf numFmtId="0" fontId="22" fillId="0" borderId="28" xfId="0" applyFont="1" applyBorder="1"/>
    <xf numFmtId="0" fontId="23" fillId="0" borderId="0" xfId="0" applyFont="1" applyBorder="1"/>
    <xf numFmtId="0" fontId="6" fillId="0" borderId="24" xfId="0" applyFont="1" applyFill="1" applyBorder="1"/>
    <xf numFmtId="0" fontId="22" fillId="0" borderId="0" xfId="0" applyFont="1" applyFill="1" applyBorder="1"/>
    <xf numFmtId="0" fontId="22" fillId="0" borderId="25" xfId="0" applyFont="1" applyFill="1" applyBorder="1"/>
    <xf numFmtId="0" fontId="3" fillId="5" borderId="0" xfId="0" applyFont="1" applyFill="1" applyBorder="1"/>
    <xf numFmtId="0" fontId="3" fillId="5" borderId="25" xfId="0" applyFont="1" applyFill="1" applyBorder="1"/>
    <xf numFmtId="0" fontId="22" fillId="5" borderId="0" xfId="0" applyFont="1" applyFill="1" applyBorder="1"/>
    <xf numFmtId="0" fontId="22" fillId="5" borderId="25" xfId="0" applyFont="1" applyFill="1" applyBorder="1"/>
    <xf numFmtId="0" fontId="22" fillId="0" borderId="56" xfId="0" applyFont="1" applyBorder="1"/>
    <xf numFmtId="0" fontId="23" fillId="0" borderId="27" xfId="0" applyFont="1" applyBorder="1"/>
    <xf numFmtId="0" fontId="22" fillId="0" borderId="26" xfId="0" applyFont="1" applyFill="1" applyBorder="1"/>
    <xf numFmtId="0" fontId="24" fillId="0" borderId="24" xfId="0" applyFont="1" applyBorder="1"/>
    <xf numFmtId="0" fontId="24" fillId="5" borderId="21" xfId="0" applyFont="1" applyFill="1" applyBorder="1"/>
    <xf numFmtId="0" fontId="24" fillId="5" borderId="24" xfId="0" applyFont="1" applyFill="1" applyBorder="1"/>
    <xf numFmtId="0" fontId="22" fillId="0" borderId="24" xfId="0" applyFont="1" applyFill="1" applyBorder="1"/>
    <xf numFmtId="0" fontId="18" fillId="10" borderId="71" xfId="0" applyFont="1" applyFill="1" applyBorder="1" applyAlignment="1" applyProtection="1">
      <alignment vertical="center"/>
    </xf>
    <xf numFmtId="0" fontId="25" fillId="10" borderId="71" xfId="0" applyFont="1" applyFill="1" applyBorder="1" applyAlignment="1" applyProtection="1">
      <alignment vertical="center"/>
    </xf>
    <xf numFmtId="0" fontId="25" fillId="10" borderId="62" xfId="0" applyFont="1" applyFill="1" applyBorder="1" applyAlignment="1" applyProtection="1">
      <alignment horizontal="left" vertical="center"/>
    </xf>
    <xf numFmtId="0" fontId="5" fillId="0" borderId="26" xfId="0" applyFont="1" applyBorder="1"/>
    <xf numFmtId="0" fontId="5" fillId="0" borderId="56" xfId="0" applyFont="1" applyBorder="1"/>
    <xf numFmtId="0" fontId="18" fillId="10" borderId="73" xfId="0" applyFont="1" applyFill="1" applyBorder="1" applyAlignment="1" applyProtection="1">
      <alignment horizontal="left" vertical="center"/>
    </xf>
    <xf numFmtId="0" fontId="0" fillId="0" borderId="48" xfId="0" applyFont="1" applyFill="1" applyBorder="1" applyProtection="1"/>
    <xf numFmtId="0" fontId="0" fillId="0" borderId="77" xfId="0" applyFont="1" applyFill="1" applyBorder="1" applyAlignment="1" applyProtection="1">
      <alignment horizontal="right"/>
    </xf>
    <xf numFmtId="4" fontId="0" fillId="0" borderId="48" xfId="0" applyNumberFormat="1" applyFont="1" applyFill="1" applyBorder="1" applyProtection="1"/>
    <xf numFmtId="4" fontId="0" fillId="0" borderId="77" xfId="0" applyNumberFormat="1" applyFont="1" applyFill="1" applyBorder="1" applyProtection="1"/>
    <xf numFmtId="0" fontId="15" fillId="6" borderId="70" xfId="0" applyFont="1" applyFill="1" applyBorder="1" applyAlignment="1" applyProtection="1">
      <alignment horizontal="left" vertical="center"/>
    </xf>
    <xf numFmtId="0" fontId="10" fillId="6" borderId="0" xfId="0" applyFont="1" applyFill="1" applyBorder="1" applyAlignment="1" applyProtection="1">
      <alignment horizontal="left" vertical="center"/>
      <protection locked="0"/>
    </xf>
    <xf numFmtId="0" fontId="3" fillId="6" borderId="0" xfId="0" applyFont="1" applyFill="1" applyAlignment="1" applyProtection="1">
      <alignment vertical="center"/>
    </xf>
    <xf numFmtId="0" fontId="3" fillId="6" borderId="54" xfId="0" applyFont="1" applyFill="1" applyBorder="1" applyAlignment="1" applyProtection="1">
      <alignment vertical="center"/>
    </xf>
    <xf numFmtId="0" fontId="3" fillId="6" borderId="79" xfId="0" applyFont="1" applyFill="1" applyBorder="1" applyAlignment="1" applyProtection="1">
      <alignment vertical="center"/>
    </xf>
    <xf numFmtId="0" fontId="11" fillId="0" borderId="80" xfId="0" applyFont="1" applyBorder="1" applyAlignment="1" applyProtection="1">
      <alignment vertical="center"/>
      <protection locked="0"/>
    </xf>
    <xf numFmtId="0" fontId="11" fillId="0" borderId="82" xfId="0" applyFont="1" applyFill="1" applyBorder="1" applyAlignment="1" applyProtection="1">
      <alignment horizontal="center"/>
    </xf>
    <xf numFmtId="0" fontId="11" fillId="0" borderId="73" xfId="0" applyFont="1" applyBorder="1" applyAlignment="1" applyProtection="1">
      <alignment vertical="center"/>
      <protection locked="0"/>
    </xf>
    <xf numFmtId="0" fontId="11" fillId="0" borderId="83" xfId="0" applyFont="1" applyBorder="1" applyAlignment="1" applyProtection="1">
      <alignment horizontal="center"/>
      <protection locked="0"/>
    </xf>
    <xf numFmtId="0" fontId="0" fillId="0" borderId="84" xfId="0" applyBorder="1"/>
    <xf numFmtId="0" fontId="0" fillId="0" borderId="84" xfId="0" applyFont="1" applyBorder="1"/>
    <xf numFmtId="0" fontId="0" fillId="5" borderId="85" xfId="0" applyFont="1" applyFill="1" applyBorder="1" applyProtection="1"/>
    <xf numFmtId="0" fontId="0" fillId="5" borderId="86" xfId="0" applyFont="1" applyFill="1" applyBorder="1" applyAlignment="1" applyProtection="1">
      <alignment horizontal="right"/>
    </xf>
    <xf numFmtId="4" fontId="0" fillId="5" borderId="87" xfId="0" applyNumberFormat="1" applyFont="1" applyFill="1" applyBorder="1" applyProtection="1"/>
    <xf numFmtId="4" fontId="0" fillId="5" borderId="88" xfId="0" applyNumberFormat="1" applyFont="1" applyFill="1" applyBorder="1" applyProtection="1"/>
    <xf numFmtId="0" fontId="10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 vertical="center"/>
    </xf>
    <xf numFmtId="0" fontId="8" fillId="2" borderId="12" xfId="0" applyFont="1" applyFill="1" applyBorder="1" applyAlignment="1" applyProtection="1">
      <alignment horizontal="center" vertical="center" wrapText="1"/>
    </xf>
    <xf numFmtId="0" fontId="18" fillId="7" borderId="55" xfId="0" applyFont="1" applyFill="1" applyBorder="1" applyAlignment="1" applyProtection="1">
      <alignment horizontal="left" vertical="center"/>
    </xf>
    <xf numFmtId="0" fontId="18" fillId="7" borderId="51" xfId="0" applyFont="1" applyFill="1" applyBorder="1" applyAlignment="1" applyProtection="1">
      <alignment horizontal="left" vertical="center"/>
    </xf>
    <xf numFmtId="0" fontId="4" fillId="6" borderId="33" xfId="0" applyFont="1" applyFill="1" applyBorder="1" applyAlignment="1" applyProtection="1">
      <alignment horizontal="left" vertical="center"/>
    </xf>
    <xf numFmtId="0" fontId="4" fillId="6" borderId="32" xfId="0" applyFont="1" applyFill="1" applyBorder="1" applyAlignment="1" applyProtection="1">
      <alignment horizontal="left" vertical="center"/>
    </xf>
    <xf numFmtId="0" fontId="4" fillId="6" borderId="37" xfId="0" applyFont="1" applyFill="1" applyBorder="1" applyAlignment="1" applyProtection="1">
      <alignment horizontal="left" vertical="center"/>
    </xf>
    <xf numFmtId="0" fontId="4" fillId="6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 vertical="center"/>
    </xf>
    <xf numFmtId="0" fontId="15" fillId="9" borderId="45" xfId="0" applyFont="1" applyFill="1" applyBorder="1" applyAlignment="1" applyProtection="1">
      <alignment horizontal="left" vertical="center"/>
    </xf>
    <xf numFmtId="0" fontId="15" fillId="9" borderId="46" xfId="0" applyFont="1" applyFill="1" applyBorder="1" applyAlignment="1" applyProtection="1">
      <alignment horizontal="left" vertical="center"/>
    </xf>
    <xf numFmtId="49" fontId="10" fillId="0" borderId="21" xfId="0" applyNumberFormat="1" applyFont="1" applyFill="1" applyBorder="1" applyAlignment="1" applyProtection="1">
      <alignment horizontal="left" vertical="center"/>
      <protection locked="0"/>
    </xf>
    <xf numFmtId="49" fontId="10" fillId="0" borderId="48" xfId="0" applyNumberFormat="1" applyFont="1" applyFill="1" applyBorder="1" applyAlignment="1" applyProtection="1">
      <alignment horizontal="left" vertical="center"/>
      <protection locked="0"/>
    </xf>
    <xf numFmtId="49" fontId="10" fillId="0" borderId="49" xfId="0" applyNumberFormat="1" applyFont="1" applyFill="1" applyBorder="1" applyAlignment="1" applyProtection="1">
      <alignment horizontal="left" vertical="center"/>
      <protection locked="0"/>
    </xf>
    <xf numFmtId="49" fontId="10" fillId="0" borderId="26" xfId="0" applyNumberFormat="1" applyFont="1" applyFill="1" applyBorder="1" applyAlignment="1" applyProtection="1">
      <alignment horizontal="left" vertical="center"/>
      <protection locked="0"/>
    </xf>
    <xf numFmtId="49" fontId="10" fillId="0" borderId="27" xfId="0" applyNumberFormat="1" applyFont="1" applyFill="1" applyBorder="1" applyAlignment="1" applyProtection="1">
      <alignment horizontal="left" vertical="center"/>
      <protection locked="0"/>
    </xf>
    <xf numFmtId="49" fontId="10" fillId="0" borderId="28" xfId="0" applyNumberFormat="1" applyFont="1" applyFill="1" applyBorder="1" applyAlignment="1" applyProtection="1">
      <alignment horizontal="left" vertical="center"/>
      <protection locked="0"/>
    </xf>
    <xf numFmtId="0" fontId="10" fillId="0" borderId="47" xfId="0" applyFont="1" applyFill="1" applyBorder="1" applyAlignment="1" applyProtection="1">
      <alignment horizontal="left" vertical="center"/>
      <protection locked="0"/>
    </xf>
    <xf numFmtId="0" fontId="10" fillId="0" borderId="48" xfId="0" applyFont="1" applyFill="1" applyBorder="1" applyAlignment="1" applyProtection="1">
      <alignment horizontal="left" vertical="center"/>
      <protection locked="0"/>
    </xf>
    <xf numFmtId="0" fontId="10" fillId="0" borderId="49" xfId="0" applyFont="1" applyFill="1" applyBorder="1" applyAlignment="1" applyProtection="1">
      <alignment horizontal="left" vertical="center"/>
      <protection locked="0"/>
    </xf>
    <xf numFmtId="0" fontId="10" fillId="0" borderId="26" xfId="0" applyFont="1" applyFill="1" applyBorder="1" applyAlignment="1" applyProtection="1">
      <alignment horizontal="left" vertical="center"/>
      <protection locked="0"/>
    </xf>
    <xf numFmtId="0" fontId="10" fillId="0" borderId="27" xfId="0" applyFont="1" applyFill="1" applyBorder="1" applyAlignment="1" applyProtection="1">
      <alignment horizontal="left" vertical="center"/>
      <protection locked="0"/>
    </xf>
    <xf numFmtId="0" fontId="10" fillId="0" borderId="28" xfId="0" applyFont="1" applyFill="1" applyBorder="1" applyAlignment="1" applyProtection="1">
      <alignment horizontal="left" vertical="center"/>
      <protection locked="0"/>
    </xf>
    <xf numFmtId="0" fontId="20" fillId="10" borderId="71" xfId="0" applyFont="1" applyFill="1" applyBorder="1" applyAlignment="1" applyProtection="1">
      <alignment horizontal="left" vertical="center"/>
    </xf>
    <xf numFmtId="0" fontId="11" fillId="0" borderId="42" xfId="0" applyFont="1" applyBorder="1" applyAlignment="1" applyProtection="1">
      <alignment horizontal="left" vertical="center"/>
      <protection locked="0"/>
    </xf>
    <xf numFmtId="0" fontId="11" fillId="0" borderId="57" xfId="0" applyFont="1" applyBorder="1" applyAlignment="1" applyProtection="1">
      <alignment horizontal="left" vertical="center"/>
      <protection locked="0"/>
    </xf>
    <xf numFmtId="0" fontId="11" fillId="0" borderId="7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63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65" xfId="0" applyFont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20" fillId="10" borderId="74" xfId="0" applyFont="1" applyFill="1" applyBorder="1" applyAlignment="1" applyProtection="1">
      <alignment horizontal="left" vertical="center"/>
    </xf>
    <xf numFmtId="0" fontId="20" fillId="10" borderId="75" xfId="0" applyFont="1" applyFill="1" applyBorder="1" applyAlignment="1" applyProtection="1">
      <alignment horizontal="left" vertical="center"/>
    </xf>
    <xf numFmtId="0" fontId="20" fillId="10" borderId="76" xfId="0" applyFont="1" applyFill="1" applyBorder="1" applyAlignment="1" applyProtection="1">
      <alignment horizontal="left" vertical="center"/>
    </xf>
    <xf numFmtId="0" fontId="15" fillId="9" borderId="78" xfId="0" applyFont="1" applyFill="1" applyBorder="1" applyAlignment="1" applyProtection="1">
      <alignment horizontal="left" vertical="center"/>
    </xf>
    <xf numFmtId="2" fontId="10" fillId="0" borderId="21" xfId="0" applyNumberFormat="1" applyFont="1" applyFill="1" applyBorder="1" applyAlignment="1" applyProtection="1">
      <alignment horizontal="left" vertical="center"/>
    </xf>
    <xf numFmtId="2" fontId="10" fillId="0" borderId="48" xfId="0" applyNumberFormat="1" applyFont="1" applyFill="1" applyBorder="1" applyAlignment="1" applyProtection="1">
      <alignment horizontal="left" vertical="center"/>
    </xf>
    <xf numFmtId="2" fontId="10" fillId="0" borderId="49" xfId="0" applyNumberFormat="1" applyFont="1" applyFill="1" applyBorder="1" applyAlignment="1" applyProtection="1">
      <alignment horizontal="left" vertical="center"/>
    </xf>
    <xf numFmtId="2" fontId="10" fillId="0" borderId="26" xfId="0" applyNumberFormat="1" applyFont="1" applyFill="1" applyBorder="1" applyAlignment="1" applyProtection="1">
      <alignment horizontal="left" vertical="center"/>
    </xf>
    <xf numFmtId="2" fontId="10" fillId="0" borderId="27" xfId="0" applyNumberFormat="1" applyFont="1" applyFill="1" applyBorder="1" applyAlignment="1" applyProtection="1">
      <alignment horizontal="left" vertical="center"/>
    </xf>
    <xf numFmtId="2" fontId="10" fillId="0" borderId="28" xfId="0" applyNumberFormat="1" applyFont="1" applyFill="1" applyBorder="1" applyAlignment="1" applyProtection="1">
      <alignment horizontal="left" vertical="center"/>
    </xf>
    <xf numFmtId="0" fontId="12" fillId="3" borderId="43" xfId="0" applyFont="1" applyFill="1" applyBorder="1" applyAlignment="1" applyProtection="1">
      <alignment horizontal="left" vertical="center"/>
    </xf>
    <xf numFmtId="0" fontId="12" fillId="3" borderId="39" xfId="0" applyFont="1" applyFill="1" applyBorder="1" applyAlignment="1" applyProtection="1">
      <alignment horizontal="left" vertical="center"/>
    </xf>
    <xf numFmtId="0" fontId="12" fillId="3" borderId="67" xfId="0" applyFont="1" applyFill="1" applyBorder="1" applyAlignment="1" applyProtection="1">
      <alignment horizontal="left" vertical="center"/>
    </xf>
    <xf numFmtId="0" fontId="12" fillId="3" borderId="44" xfId="0" applyFont="1" applyFill="1" applyBorder="1" applyAlignment="1" applyProtection="1">
      <alignment horizontal="left" vertical="center"/>
    </xf>
    <xf numFmtId="0" fontId="11" fillId="0" borderId="40" xfId="0" applyFont="1" applyBorder="1" applyAlignment="1" applyProtection="1">
      <alignment horizontal="left" vertical="center"/>
      <protection locked="0"/>
    </xf>
    <xf numFmtId="0" fontId="11" fillId="0" borderId="41" xfId="0" applyFont="1" applyBorder="1" applyAlignment="1" applyProtection="1">
      <alignment horizontal="left" vertical="center"/>
      <protection locked="0"/>
    </xf>
    <xf numFmtId="0" fontId="11" fillId="0" borderId="10" xfId="0" applyFont="1" applyBorder="1" applyAlignment="1" applyProtection="1">
      <alignment horizontal="left" vertical="center"/>
      <protection locked="0"/>
    </xf>
    <xf numFmtId="0" fontId="10" fillId="0" borderId="21" xfId="0" applyFont="1" applyFill="1" applyBorder="1" applyAlignment="1" applyProtection="1">
      <alignment horizontal="left" vertical="center"/>
    </xf>
    <xf numFmtId="0" fontId="10" fillId="0" borderId="48" xfId="0" applyFont="1" applyFill="1" applyBorder="1" applyAlignment="1" applyProtection="1">
      <alignment horizontal="left" vertical="center"/>
    </xf>
    <xf numFmtId="0" fontId="10" fillId="0" borderId="49" xfId="0" applyFont="1" applyFill="1" applyBorder="1" applyAlignment="1" applyProtection="1">
      <alignment horizontal="left" vertical="center"/>
    </xf>
    <xf numFmtId="0" fontId="10" fillId="0" borderId="26" xfId="0" applyFont="1" applyFill="1" applyBorder="1" applyAlignment="1" applyProtection="1">
      <alignment horizontal="left" vertical="center"/>
    </xf>
    <xf numFmtId="0" fontId="10" fillId="0" borderId="27" xfId="0" applyFont="1" applyFill="1" applyBorder="1" applyAlignment="1" applyProtection="1">
      <alignment horizontal="left" vertical="center"/>
    </xf>
    <xf numFmtId="0" fontId="10" fillId="0" borderId="28" xfId="0" applyFont="1" applyFill="1" applyBorder="1" applyAlignment="1" applyProtection="1">
      <alignment horizontal="left" vertical="center"/>
    </xf>
    <xf numFmtId="0" fontId="11" fillId="0" borderId="81" xfId="0" applyFont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left" vertical="center"/>
    </xf>
    <xf numFmtId="0" fontId="8" fillId="2" borderId="13" xfId="0" applyFont="1" applyFill="1" applyBorder="1" applyAlignment="1" applyProtection="1">
      <alignment horizontal="center" vertical="center" wrapText="1"/>
    </xf>
    <xf numFmtId="0" fontId="8" fillId="2" borderId="14" xfId="0" applyFont="1" applyFill="1" applyBorder="1" applyAlignment="1" applyProtection="1">
      <alignment horizontal="center" vertical="center" wrapText="1"/>
    </xf>
    <xf numFmtId="0" fontId="8" fillId="2" borderId="15" xfId="0" applyFont="1" applyFill="1" applyBorder="1" applyAlignment="1" applyProtection="1">
      <alignment horizontal="center" vertical="center" wrapText="1"/>
    </xf>
    <xf numFmtId="0" fontId="8" fillId="2" borderId="16" xfId="0" applyFont="1" applyFill="1" applyBorder="1" applyAlignment="1" applyProtection="1">
      <alignment horizontal="center" vertical="center" wrapText="1"/>
    </xf>
    <xf numFmtId="0" fontId="8" fillId="2" borderId="72" xfId="0" applyFont="1" applyFill="1" applyBorder="1" applyAlignment="1" applyProtection="1">
      <alignment horizontal="center" vertical="center" wrapText="1"/>
    </xf>
    <xf numFmtId="0" fontId="4" fillId="6" borderId="68" xfId="0" applyFont="1" applyFill="1" applyBorder="1" applyAlignment="1" applyProtection="1">
      <alignment horizontal="left" vertical="center"/>
    </xf>
    <xf numFmtId="0" fontId="4" fillId="6" borderId="70" xfId="0" applyFont="1" applyFill="1" applyBorder="1" applyAlignment="1" applyProtection="1">
      <alignment horizontal="left" vertical="center"/>
    </xf>
    <xf numFmtId="0" fontId="8" fillId="2" borderId="11" xfId="0" applyFont="1" applyFill="1" applyBorder="1" applyAlignment="1" applyProtection="1">
      <alignment horizontal="center" vertical="center"/>
    </xf>
    <xf numFmtId="0" fontId="8" fillId="2" borderId="12" xfId="0" applyFont="1" applyFill="1" applyBorder="1" applyAlignment="1" applyProtection="1">
      <alignment horizontal="center" vertical="center"/>
    </xf>
    <xf numFmtId="0" fontId="8" fillId="2" borderId="9" xfId="0" applyFont="1" applyFill="1" applyBorder="1" applyAlignment="1" applyProtection="1">
      <alignment horizontal="center" vertical="center"/>
    </xf>
    <xf numFmtId="0" fontId="8" fillId="2" borderId="10" xfId="0" applyFont="1" applyFill="1" applyBorder="1" applyAlignment="1" applyProtection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E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  <pageSetUpPr fitToPage="1"/>
  </sheetPr>
  <dimension ref="A1:T15"/>
  <sheetViews>
    <sheetView tabSelected="1" zoomScaleNormal="100" workbookViewId="0">
      <selection activeCell="B4" sqref="B4:K5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5.28515625" style="94" bestFit="1" customWidth="1"/>
    <col min="5" max="6" width="8.7109375" style="94" bestFit="1" customWidth="1"/>
    <col min="7" max="7" width="3.42578125" style="94" customWidth="1"/>
    <col min="8" max="8" width="7" style="94" bestFit="1" customWidth="1"/>
    <col min="9" max="9" width="10.42578125" style="94" bestFit="1" customWidth="1"/>
    <col min="10" max="10" width="4.85546875" style="94" bestFit="1" customWidth="1"/>
    <col min="11" max="11" width="9.85546875" style="94" customWidth="1"/>
    <col min="12" max="12" width="0.42578125" style="94" customWidth="1"/>
    <col min="13" max="13" width="9.85546875" style="94" customWidth="1"/>
    <col min="14" max="14" width="6.28515625" style="94" bestFit="1" customWidth="1"/>
    <col min="15" max="15" width="6.85546875" style="94" customWidth="1"/>
    <col min="16" max="16" width="6.28515625" style="94" customWidth="1"/>
    <col min="17" max="19" width="9.85546875" style="94" customWidth="1"/>
    <col min="20" max="20" width="11.28515625" style="94" customWidth="1"/>
    <col min="21" max="21" width="9.140625" style="94"/>
    <col min="22" max="23" width="5.28515625" style="94" customWidth="1"/>
    <col min="24" max="24" width="6.5703125" style="94" bestFit="1" customWidth="1"/>
    <col min="25" max="27" width="5.5703125" style="94" bestFit="1" customWidth="1"/>
    <col min="28" max="16384" width="9.140625" style="94"/>
  </cols>
  <sheetData>
    <row r="1" spans="1:20" s="36" customFormat="1" ht="15" customHeight="1" x14ac:dyDescent="0.2">
      <c r="A1" s="203" t="s">
        <v>178</v>
      </c>
      <c r="B1" s="204"/>
      <c r="C1" s="204"/>
      <c r="D1" s="204"/>
      <c r="E1" s="204"/>
      <c r="F1" s="204"/>
      <c r="G1" s="33"/>
      <c r="H1" s="33"/>
      <c r="I1" s="33"/>
      <c r="J1" s="33"/>
      <c r="K1" s="34"/>
      <c r="L1" s="35"/>
      <c r="N1" s="37"/>
    </row>
    <row r="2" spans="1:20" s="41" customFormat="1" ht="5.0999999999999996" customHeight="1" x14ac:dyDescent="0.25">
      <c r="A2" s="205"/>
      <c r="B2" s="206"/>
      <c r="C2" s="206"/>
      <c r="D2" s="206"/>
      <c r="E2" s="206"/>
      <c r="F2" s="206"/>
      <c r="G2" s="38"/>
      <c r="H2" s="38"/>
      <c r="I2" s="38"/>
      <c r="J2" s="38"/>
      <c r="K2" s="38"/>
      <c r="L2" s="39"/>
      <c r="M2" s="40"/>
      <c r="P2" s="207"/>
      <c r="Q2" s="207"/>
      <c r="R2" s="207"/>
      <c r="S2" s="208"/>
      <c r="T2" s="208"/>
    </row>
    <row r="3" spans="1:20" s="41" customFormat="1" ht="15" customHeight="1" x14ac:dyDescent="0.25">
      <c r="A3" s="42"/>
      <c r="B3" s="38"/>
      <c r="C3" s="38"/>
      <c r="D3" s="38"/>
      <c r="E3" s="38"/>
      <c r="F3" s="38"/>
      <c r="G3" s="38"/>
      <c r="H3" s="38"/>
      <c r="I3" s="38"/>
      <c r="J3" s="38"/>
      <c r="K3" s="38"/>
      <c r="L3" s="39"/>
      <c r="M3" s="103"/>
      <c r="N3" s="114"/>
      <c r="O3" s="115"/>
      <c r="P3" s="114"/>
      <c r="Q3" s="114"/>
      <c r="R3" s="113"/>
      <c r="S3" s="103"/>
      <c r="T3" s="103"/>
    </row>
    <row r="4" spans="1:20" s="41" customFormat="1" ht="15" customHeight="1" x14ac:dyDescent="0.25">
      <c r="A4" s="209" t="s">
        <v>2</v>
      </c>
      <c r="B4" s="211"/>
      <c r="C4" s="212"/>
      <c r="D4" s="212"/>
      <c r="E4" s="212"/>
      <c r="F4" s="212"/>
      <c r="G4" s="212"/>
      <c r="H4" s="212"/>
      <c r="I4" s="212"/>
      <c r="J4" s="212"/>
      <c r="K4" s="213"/>
      <c r="L4" s="45"/>
      <c r="M4" s="40"/>
      <c r="N4" s="52"/>
      <c r="O4" s="54"/>
      <c r="P4" s="54"/>
      <c r="Q4" s="54"/>
      <c r="R4" s="113"/>
      <c r="S4" s="208"/>
      <c r="T4" s="208"/>
    </row>
    <row r="5" spans="1:20" s="41" customFormat="1" ht="15" customHeight="1" x14ac:dyDescent="0.25">
      <c r="A5" s="210"/>
      <c r="B5" s="214"/>
      <c r="C5" s="215"/>
      <c r="D5" s="215"/>
      <c r="E5" s="215"/>
      <c r="F5" s="215"/>
      <c r="G5" s="215"/>
      <c r="H5" s="215"/>
      <c r="I5" s="215"/>
      <c r="J5" s="215"/>
      <c r="K5" s="216"/>
      <c r="L5" s="45"/>
      <c r="M5" s="40"/>
      <c r="N5" s="52"/>
      <c r="O5" s="54"/>
      <c r="P5" s="54"/>
      <c r="Q5" s="54"/>
      <c r="R5" s="113"/>
      <c r="S5" s="103"/>
      <c r="T5" s="103"/>
    </row>
    <row r="6" spans="1:20" s="41" customFormat="1" ht="15" customHeight="1" x14ac:dyDescent="0.25">
      <c r="A6" s="42"/>
      <c r="B6" s="38"/>
      <c r="C6" s="38"/>
      <c r="D6" s="38"/>
      <c r="E6" s="46"/>
      <c r="F6" s="46"/>
      <c r="G6" s="46"/>
      <c r="H6" s="46"/>
      <c r="I6" s="46"/>
      <c r="J6" s="46"/>
      <c r="K6" s="46"/>
      <c r="L6" s="47"/>
      <c r="M6" s="40"/>
      <c r="N6" s="52"/>
      <c r="O6" s="54"/>
      <c r="P6" s="54"/>
      <c r="Q6" s="54"/>
      <c r="R6" s="113"/>
      <c r="S6" s="103"/>
      <c r="T6" s="103"/>
    </row>
    <row r="7" spans="1:20" s="41" customFormat="1" ht="15" customHeight="1" x14ac:dyDescent="0.25">
      <c r="A7" s="209" t="s">
        <v>3</v>
      </c>
      <c r="B7" s="217"/>
      <c r="C7" s="218"/>
      <c r="D7" s="219"/>
      <c r="E7" s="46"/>
      <c r="F7" s="46"/>
      <c r="G7" s="46"/>
      <c r="H7" s="46"/>
      <c r="I7" s="46"/>
      <c r="J7" s="46"/>
      <c r="K7" s="46"/>
      <c r="L7" s="47"/>
      <c r="M7" s="40"/>
      <c r="N7" s="52"/>
      <c r="O7" s="54"/>
      <c r="P7" s="54"/>
      <c r="Q7" s="54"/>
      <c r="R7" s="113"/>
      <c r="S7" s="103"/>
      <c r="T7" s="103"/>
    </row>
    <row r="8" spans="1:20" s="41" customFormat="1" ht="15" customHeight="1" x14ac:dyDescent="0.25">
      <c r="A8" s="210"/>
      <c r="B8" s="220"/>
      <c r="C8" s="221"/>
      <c r="D8" s="222"/>
      <c r="E8" s="46"/>
      <c r="F8" s="46"/>
      <c r="G8" s="46"/>
      <c r="H8" s="46"/>
      <c r="I8" s="46"/>
      <c r="J8" s="46"/>
      <c r="K8" s="46"/>
      <c r="L8" s="47"/>
      <c r="M8" s="40"/>
      <c r="N8" s="52"/>
      <c r="O8" s="54"/>
      <c r="P8" s="54"/>
      <c r="Q8" s="54"/>
      <c r="R8" s="113"/>
      <c r="S8" s="103"/>
      <c r="T8" s="103"/>
    </row>
    <row r="9" spans="1:20" s="41" customFormat="1" ht="15" customHeight="1" thickBot="1" x14ac:dyDescent="0.3">
      <c r="A9" s="48"/>
      <c r="B9" s="49"/>
      <c r="C9" s="49"/>
      <c r="D9" s="49"/>
      <c r="E9" s="50"/>
      <c r="F9" s="50"/>
      <c r="G9" s="50"/>
      <c r="H9" s="50"/>
      <c r="I9" s="50"/>
      <c r="J9" s="50"/>
      <c r="K9" s="50"/>
      <c r="L9" s="51"/>
      <c r="M9" s="40"/>
      <c r="N9" s="52"/>
      <c r="O9" s="54"/>
      <c r="P9" s="54"/>
      <c r="Q9" s="54"/>
      <c r="R9" s="113"/>
      <c r="S9" s="103"/>
      <c r="T9" s="103"/>
    </row>
    <row r="10" spans="1:20" s="41" customFormat="1" ht="9.9499999999999993" customHeight="1" thickBot="1" x14ac:dyDescent="0.3">
      <c r="A10" s="104"/>
      <c r="B10" s="104"/>
      <c r="C10" s="104"/>
      <c r="D10" s="104"/>
      <c r="E10" s="40"/>
      <c r="F10" s="40"/>
      <c r="G10" s="40"/>
      <c r="H10" s="40"/>
      <c r="I10" s="40"/>
      <c r="J10" s="40"/>
      <c r="K10" s="40"/>
      <c r="L10" s="40"/>
      <c r="M10" s="40"/>
      <c r="N10" s="52"/>
      <c r="O10" s="54"/>
      <c r="P10" s="54"/>
      <c r="Q10" s="54"/>
      <c r="R10" s="104"/>
      <c r="S10" s="103"/>
      <c r="T10" s="103"/>
    </row>
    <row r="11" spans="1:20" s="41" customFormat="1" ht="5.0999999999999996" customHeight="1" x14ac:dyDescent="0.25">
      <c r="A11" s="55"/>
      <c r="B11" s="56"/>
      <c r="C11" s="56"/>
      <c r="D11" s="56"/>
      <c r="E11" s="57"/>
      <c r="F11" s="57"/>
      <c r="G11" s="57"/>
      <c r="H11" s="57"/>
      <c r="I11" s="57"/>
      <c r="J11" s="57"/>
      <c r="K11" s="57"/>
      <c r="L11" s="57"/>
      <c r="M11" s="57"/>
      <c r="N11" s="58"/>
      <c r="O11" s="59"/>
      <c r="P11" s="59"/>
      <c r="Q11" s="59"/>
      <c r="R11" s="56"/>
      <c r="S11" s="60"/>
      <c r="T11" s="61"/>
    </row>
    <row r="12" spans="1:20" s="69" customFormat="1" ht="36" x14ac:dyDescent="0.25">
      <c r="A12" s="62"/>
      <c r="B12" s="63"/>
      <c r="C12" s="63"/>
      <c r="D12" s="63"/>
      <c r="E12" s="64"/>
      <c r="F12" s="64"/>
      <c r="G12" s="64"/>
      <c r="H12" s="64"/>
      <c r="I12" s="64"/>
      <c r="J12" s="64"/>
      <c r="K12" s="65" t="s">
        <v>25</v>
      </c>
      <c r="L12" s="64"/>
      <c r="M12" s="65" t="s">
        <v>125</v>
      </c>
      <c r="N12" s="66" t="s">
        <v>140</v>
      </c>
      <c r="O12" s="67" t="s">
        <v>33</v>
      </c>
      <c r="P12" s="67" t="s">
        <v>92</v>
      </c>
      <c r="Q12" s="67" t="s">
        <v>126</v>
      </c>
      <c r="R12" s="65" t="s">
        <v>127</v>
      </c>
      <c r="S12" s="65" t="s">
        <v>128</v>
      </c>
      <c r="T12" s="68" t="s">
        <v>1</v>
      </c>
    </row>
    <row r="13" spans="1:20" s="112" customFormat="1" ht="20.100000000000001" customHeight="1" x14ac:dyDescent="0.25">
      <c r="A13" s="201" t="s">
        <v>124</v>
      </c>
      <c r="B13" s="202"/>
      <c r="C13" s="202"/>
      <c r="D13" s="202"/>
      <c r="E13" s="202"/>
      <c r="F13" s="202"/>
      <c r="G13" s="202"/>
      <c r="H13" s="202"/>
      <c r="I13" s="202"/>
      <c r="J13" s="202"/>
      <c r="K13" s="108">
        <f>'Blatt 1'!L466+'Blatt 2'!L466+'Blatt 3'!L466+'Blatt 4'!L466+'Blatt 5'!L466+'Blatt 6'!L466+'Blatt 7'!L466+'Blatt 8'!L466+'Blatt 9'!L466+'Blatt 10'!L466</f>
        <v>0</v>
      </c>
      <c r="L13" s="109"/>
      <c r="M13" s="108">
        <f>'Blatt 1'!N466+'Blatt 2'!N466+'Blatt 3'!N466+'Blatt 4'!N466+'Blatt 5'!N466+'Blatt 6'!N466+'Blatt 7'!N466+'Blatt 8'!N466+'Blatt 9'!N466+'Blatt 10'!N466</f>
        <v>0</v>
      </c>
      <c r="N13" s="110">
        <f>'Blatt 1'!O466+'Blatt 2'!O466+'Blatt 3'!O466+'Blatt 4'!O466+'Blatt 5'!O466+'Blatt 6'!O466+'Blatt 7'!O466+'Blatt 8'!O466+'Blatt 9'!O466+'Blatt 10'!O466</f>
        <v>0</v>
      </c>
      <c r="O13" s="110">
        <f>'Blatt 1'!Q466+'Blatt 2'!Q466+'Blatt 3'!Q466+'Blatt 4'!Q466+'Blatt 5'!Q466+'Blatt 6'!Q466+'Blatt 7'!Q466+'Blatt 8'!Q466+'Blatt 9'!Q466+'Blatt 10'!Q466</f>
        <v>0</v>
      </c>
      <c r="P13" s="110">
        <f>'Blatt 1'!S466+'Blatt 2'!S466+'Blatt 3'!S466+'Blatt 4'!S466+'Blatt 5'!S466+'Blatt 6'!S466+'Blatt 7'!S466+'Blatt 8'!S466+'Blatt 9'!S466+'Blatt 10'!S466</f>
        <v>0</v>
      </c>
      <c r="Q13" s="108">
        <f>'Blatt 1'!T466+'Blatt 2'!T466+'Blatt 3'!T466+'Blatt 4'!T466+'Blatt 5'!T466+'Blatt 6'!T466+'Blatt 7'!T466+'Blatt 8'!T466+'Blatt 9'!T466+'Blatt 10'!T466</f>
        <v>0</v>
      </c>
      <c r="R13" s="108">
        <f>'Blatt 1'!U466+'Blatt 2'!U466+'Blatt 3'!U466+'Blatt 4'!U466+'Blatt 5'!U466+'Blatt 6'!U466+'Blatt 7'!U466+'Blatt 8'!U466+'Blatt 9'!U466+'Blatt 10'!U466</f>
        <v>0</v>
      </c>
      <c r="S13" s="108">
        <f>'Blatt 1'!V466+'Blatt 2'!V466+'Blatt 3'!V466+'Blatt 4'!V466+'Blatt 5'!V466+'Blatt 6'!V466+'Blatt 7'!V466+'Blatt 8'!V466+'Blatt 9'!V466+'Blatt 10'!V466</f>
        <v>0</v>
      </c>
      <c r="T13" s="111">
        <f>'Blatt 1'!W466+'Blatt 2'!W466+'Blatt 3'!W466+'Blatt 4'!W466+'Blatt 5'!W466+'Blatt 6'!W466+'Blatt 7'!W466+'Blatt 8'!W466+'Blatt 9'!W466+'Blatt 10'!W466</f>
        <v>0</v>
      </c>
    </row>
    <row r="14" spans="1:20" s="70" customFormat="1" ht="5.0999999999999996" customHeight="1" thickBot="1" x14ac:dyDescent="0.3">
      <c r="A14" s="71"/>
      <c r="B14" s="72"/>
      <c r="C14" s="72"/>
      <c r="D14" s="72"/>
      <c r="E14" s="72"/>
      <c r="F14" s="72"/>
      <c r="G14" s="72"/>
      <c r="H14" s="72"/>
      <c r="I14" s="72"/>
      <c r="J14" s="72"/>
      <c r="K14" s="73"/>
      <c r="L14" s="73"/>
      <c r="M14" s="73"/>
      <c r="N14" s="74"/>
      <c r="O14" s="75"/>
      <c r="P14" s="75"/>
      <c r="Q14" s="75"/>
      <c r="R14" s="76"/>
      <c r="S14" s="72"/>
      <c r="T14" s="77"/>
    </row>
    <row r="15" spans="1:20" s="36" customFormat="1" ht="9.9499999999999993" customHeight="1" x14ac:dyDescent="0.2">
      <c r="D15" s="78"/>
      <c r="E15" s="78"/>
      <c r="F15" s="78"/>
      <c r="G15" s="78"/>
      <c r="H15" s="78"/>
      <c r="I15" s="78"/>
      <c r="J15" s="78"/>
    </row>
  </sheetData>
  <sheetProtection algorithmName="SHA-512" hashValue="WmdWnwGEWl3VsmI4Q1DP28g6rUxjQZF+rjANyShm22IJLUc7csZ0ow/CqRPVOkdmKm9L/pgc98XTm2WuJDQPXw==" saltValue="J7RTZgV1a5DuoCnm6w+b1Q==" spinCount="100000" sheet="1" selectLockedCells="1"/>
  <mergeCells count="9">
    <mergeCell ref="A13:J13"/>
    <mergeCell ref="A1:F2"/>
    <mergeCell ref="P2:R2"/>
    <mergeCell ref="S2:T2"/>
    <mergeCell ref="A4:A5"/>
    <mergeCell ref="B4:K5"/>
    <mergeCell ref="S4:T4"/>
    <mergeCell ref="A7:A8"/>
    <mergeCell ref="B7:D8"/>
  </mergeCells>
  <pageMargins left="0.39370078740157483" right="0.39370078740157483" top="0.39370078740157483" bottom="0.59055118110236227" header="0.31496062992125984" footer="0.31496062992125984"/>
  <pageSetup paperSize="9" scale="83" fitToHeight="0" orientation="landscape" r:id="rId1"/>
  <headerFooter>
    <oddFooter>&amp;Lerstellt: 14.01.2026&amp;RBerechnungsblatt Ausbildungsbeihilfen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BC40-0218-4078-A670-4D919A523177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R16" sqref="R16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a5GeO5hbjhft+mW4w8Ff36cXbeFTVnKLtS55LEHUaKGz3vIMf11fszD4yv7rU88xQLsjcnKreDD6AgysO0+eGw==" saltValue="I2rZDQqf7yRPEbL0NEcXIQ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7E7BDDE3-77E9-4F8D-B57C-0722D2D4AA7A}">
      <formula1>Typ</formula1>
    </dataValidation>
    <dataValidation type="list" allowBlank="1" showInputMessage="1" showErrorMessage="1" error="falscher Inhalt" sqref="R15:R465" xr:uid="{C62E4ED8-7CDA-4E6D-AFD5-031EF489A146}">
      <formula1>ZuschussKG43T</formula1>
    </dataValidation>
    <dataValidation type="list" allowBlank="1" showErrorMessage="1" error="falscher Inhalt" sqref="P15:P465" xr:uid="{36E4DF04-B54A-4B70-AE4C-905D77B0354D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5BA833BC-9AB3-4AE6-A65F-BC984444B68B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606A7-EA60-4462-9E5E-F7DBC3BA5013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O38" sqref="O38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dZk091ZKcYU9Wn1Ytd+vyV9mlJG7Mstnl937No5Q7A0bS5laGYKzAvreyg51iy5EPW8RPvELFGt3+JMTP3Ffqw==" saltValue="7OAvc00VZdJURMQqF6LmEQ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D36176FA-4BBE-4C5A-B120-96911FCE6218}">
      <formula1>Typ</formula1>
    </dataValidation>
    <dataValidation type="list" allowBlank="1" showInputMessage="1" showErrorMessage="1" error="falscher Inhalt" sqref="R15:R465" xr:uid="{5D8D4197-54A7-4F4E-9DAE-7EADE49DFD3F}">
      <formula1>ZuschussKG43T</formula1>
    </dataValidation>
    <dataValidation type="list" allowBlank="1" showErrorMessage="1" error="falscher Inhalt" sqref="P15:P465" xr:uid="{E5F227EE-5CEE-4F84-A686-7EE88883730F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19903B90-B6CB-4B34-8BCA-146492F63192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59999389629810485"/>
  </sheetPr>
  <dimension ref="A1:L172"/>
  <sheetViews>
    <sheetView workbookViewId="0">
      <selection activeCell="D18" sqref="D18"/>
    </sheetView>
  </sheetViews>
  <sheetFormatPr baseColWidth="10" defaultRowHeight="15" x14ac:dyDescent="0.25"/>
  <cols>
    <col min="7" max="7" width="12.7109375" customWidth="1"/>
    <col min="8" max="8" width="2.28515625" customWidth="1"/>
  </cols>
  <sheetData>
    <row r="1" spans="1:12" ht="15.75" x14ac:dyDescent="0.25">
      <c r="A1" s="18" t="s">
        <v>107</v>
      </c>
    </row>
    <row r="2" spans="1:12" ht="15.75" x14ac:dyDescent="0.25">
      <c r="A2" s="18" t="s">
        <v>41</v>
      </c>
      <c r="I2" s="21"/>
      <c r="J2" s="22"/>
      <c r="K2" s="22"/>
      <c r="L2" s="22"/>
    </row>
    <row r="4" spans="1:12" x14ac:dyDescent="0.25">
      <c r="A4" s="30" t="s">
        <v>133</v>
      </c>
      <c r="B4" s="149"/>
      <c r="C4" s="149"/>
      <c r="D4" s="149"/>
      <c r="E4" s="149"/>
      <c r="F4" s="149"/>
      <c r="G4" s="149"/>
      <c r="H4" s="1"/>
    </row>
    <row r="5" spans="1:12" x14ac:dyDescent="0.25">
      <c r="A5" s="30" t="s">
        <v>151</v>
      </c>
      <c r="B5" s="149"/>
      <c r="C5" s="149"/>
      <c r="D5" s="149"/>
      <c r="E5" s="149"/>
      <c r="F5" s="149"/>
      <c r="G5" s="150"/>
      <c r="H5" s="1"/>
    </row>
    <row r="6" spans="1:12" x14ac:dyDescent="0.25">
      <c r="A6" s="30" t="s">
        <v>152</v>
      </c>
      <c r="B6" s="149"/>
      <c r="C6" s="149"/>
      <c r="D6" s="149"/>
      <c r="E6" s="149"/>
      <c r="F6" s="149"/>
      <c r="G6" s="150"/>
      <c r="H6" s="1"/>
    </row>
    <row r="7" spans="1:12" x14ac:dyDescent="0.25">
      <c r="A7" s="30" t="s">
        <v>134</v>
      </c>
      <c r="B7" s="149"/>
      <c r="C7" s="149"/>
      <c r="D7" s="149"/>
      <c r="E7" s="149"/>
      <c r="F7" s="149"/>
      <c r="G7" s="149"/>
      <c r="H7" s="1"/>
    </row>
    <row r="8" spans="1:12" x14ac:dyDescent="0.25">
      <c r="A8" s="30" t="s">
        <v>117</v>
      </c>
      <c r="B8" s="149"/>
      <c r="C8" s="149"/>
      <c r="D8" s="149"/>
      <c r="E8" s="149"/>
      <c r="F8" s="149"/>
      <c r="G8" s="149"/>
      <c r="H8" s="1"/>
    </row>
    <row r="9" spans="1:12" x14ac:dyDescent="0.25">
      <c r="A9" s="30" t="s">
        <v>115</v>
      </c>
      <c r="B9" s="149"/>
      <c r="C9" s="149"/>
      <c r="D9" s="149"/>
      <c r="E9" s="149"/>
      <c r="F9" s="149"/>
      <c r="G9" s="149"/>
      <c r="H9" s="1"/>
    </row>
    <row r="10" spans="1:12" x14ac:dyDescent="0.25">
      <c r="A10" s="30" t="s">
        <v>118</v>
      </c>
      <c r="B10" s="149"/>
      <c r="C10" s="149"/>
      <c r="D10" s="149"/>
      <c r="E10" s="149"/>
      <c r="F10" s="149"/>
      <c r="G10" s="149"/>
      <c r="H10" s="1"/>
    </row>
    <row r="11" spans="1:12" x14ac:dyDescent="0.25">
      <c r="A11" s="30" t="s">
        <v>116</v>
      </c>
      <c r="B11" s="149"/>
      <c r="C11" s="149"/>
      <c r="D11" s="149"/>
      <c r="E11" s="149"/>
      <c r="F11" s="149"/>
      <c r="G11" s="149"/>
      <c r="H11" s="1"/>
    </row>
    <row r="12" spans="1:12" x14ac:dyDescent="0.25">
      <c r="A12" s="30" t="s">
        <v>119</v>
      </c>
      <c r="B12" s="149"/>
      <c r="C12" s="149"/>
      <c r="D12" s="149"/>
      <c r="E12" s="149"/>
      <c r="F12" s="149"/>
      <c r="G12" s="149"/>
      <c r="H12" s="1"/>
    </row>
    <row r="13" spans="1:12" x14ac:dyDescent="0.25">
      <c r="A13" s="30" t="s">
        <v>120</v>
      </c>
      <c r="B13" s="149"/>
      <c r="C13" s="149"/>
      <c r="D13" s="149"/>
      <c r="E13" s="149"/>
      <c r="F13" s="149"/>
      <c r="G13" s="149"/>
      <c r="H13" s="1"/>
    </row>
    <row r="14" spans="1:12" x14ac:dyDescent="0.25">
      <c r="A14" s="30" t="s">
        <v>121</v>
      </c>
      <c r="B14" s="149"/>
      <c r="C14" s="149"/>
      <c r="D14" s="149"/>
      <c r="E14" s="149"/>
      <c r="F14" s="149"/>
      <c r="G14" s="149"/>
      <c r="H14" s="1"/>
    </row>
    <row r="15" spans="1:12" x14ac:dyDescent="0.25">
      <c r="A15" s="30" t="s">
        <v>122</v>
      </c>
      <c r="B15" s="149"/>
      <c r="C15" s="149"/>
      <c r="D15" s="149"/>
      <c r="E15" s="149"/>
      <c r="F15" s="149"/>
      <c r="G15" s="149"/>
      <c r="H15" s="1"/>
    </row>
    <row r="16" spans="1:12" x14ac:dyDescent="0.25">
      <c r="A16" s="30" t="s">
        <v>123</v>
      </c>
      <c r="B16" s="149"/>
      <c r="C16" s="149"/>
      <c r="D16" s="149"/>
      <c r="E16" s="149"/>
      <c r="F16" s="149"/>
      <c r="G16" s="149"/>
      <c r="H16" s="1"/>
    </row>
    <row r="17" spans="1:8" x14ac:dyDescent="0.25">
      <c r="A17" s="30" t="s">
        <v>135</v>
      </c>
      <c r="B17" s="149"/>
      <c r="C17" s="149"/>
      <c r="D17" s="149"/>
      <c r="E17" s="149"/>
      <c r="F17" s="149"/>
      <c r="G17" s="149"/>
      <c r="H17" s="1"/>
    </row>
    <row r="18" spans="1:8" x14ac:dyDescent="0.25">
      <c r="A18" s="30" t="s">
        <v>136</v>
      </c>
      <c r="B18" s="149"/>
      <c r="C18" s="149"/>
      <c r="D18" s="149"/>
      <c r="E18" s="149"/>
      <c r="F18" s="149"/>
      <c r="G18" s="149"/>
      <c r="H18" s="1"/>
    </row>
    <row r="19" spans="1:8" x14ac:dyDescent="0.25">
      <c r="A19" s="151"/>
      <c r="B19" s="151"/>
      <c r="C19" s="151"/>
      <c r="D19" s="151"/>
      <c r="E19" s="151"/>
      <c r="F19" s="151"/>
      <c r="G19" s="151"/>
    </row>
    <row r="20" spans="1:8" x14ac:dyDescent="0.25">
      <c r="A20" s="17" t="s">
        <v>2</v>
      </c>
      <c r="B20" s="152"/>
      <c r="C20" s="152"/>
      <c r="D20" s="152"/>
      <c r="E20" s="152"/>
      <c r="F20" s="152"/>
      <c r="G20" s="153"/>
      <c r="H20" s="1"/>
    </row>
    <row r="21" spans="1:8" s="16" customFormat="1" x14ac:dyDescent="0.25">
      <c r="A21" s="32" t="s">
        <v>137</v>
      </c>
      <c r="B21" s="154"/>
      <c r="C21" s="154"/>
      <c r="D21" s="154"/>
      <c r="E21" s="154"/>
      <c r="F21" s="154"/>
      <c r="G21" s="155"/>
      <c r="H21" s="15"/>
    </row>
    <row r="22" spans="1:8" s="16" customFormat="1" x14ac:dyDescent="0.25">
      <c r="A22" s="13" t="s">
        <v>184</v>
      </c>
      <c r="B22" s="156"/>
      <c r="C22" s="156"/>
      <c r="D22" s="156"/>
      <c r="E22" s="156"/>
      <c r="F22" s="156"/>
      <c r="G22" s="157"/>
      <c r="H22" s="15"/>
    </row>
    <row r="23" spans="1:8" x14ac:dyDescent="0.25">
      <c r="A23" s="151"/>
      <c r="B23" s="151"/>
      <c r="C23" s="151"/>
      <c r="D23" s="151"/>
      <c r="E23" s="151"/>
      <c r="F23" s="151"/>
      <c r="G23" s="151"/>
    </row>
    <row r="24" spans="1:8" x14ac:dyDescent="0.25">
      <c r="A24" s="17" t="s">
        <v>3</v>
      </c>
      <c r="B24" s="152"/>
      <c r="C24" s="152"/>
      <c r="D24" s="152"/>
      <c r="E24" s="152"/>
      <c r="F24" s="152"/>
      <c r="G24" s="153"/>
      <c r="H24" s="1"/>
    </row>
    <row r="25" spans="1:8" x14ac:dyDescent="0.25">
      <c r="A25" s="32" t="s">
        <v>138</v>
      </c>
      <c r="B25" s="154"/>
      <c r="C25" s="154"/>
      <c r="D25" s="154"/>
      <c r="E25" s="154"/>
      <c r="F25" s="154"/>
      <c r="G25" s="155"/>
      <c r="H25" s="1"/>
    </row>
    <row r="26" spans="1:8" x14ac:dyDescent="0.25">
      <c r="A26" s="13" t="s">
        <v>185</v>
      </c>
      <c r="B26" s="156"/>
      <c r="C26" s="156"/>
      <c r="D26" s="156"/>
      <c r="E26" s="156"/>
      <c r="F26" s="156"/>
      <c r="G26" s="157"/>
      <c r="H26" s="1"/>
    </row>
    <row r="27" spans="1:8" x14ac:dyDescent="0.25">
      <c r="A27" s="151"/>
      <c r="B27" s="151"/>
      <c r="C27" s="151"/>
      <c r="D27" s="151"/>
      <c r="E27" s="151"/>
      <c r="F27" s="151"/>
      <c r="G27" s="151"/>
    </row>
    <row r="28" spans="1:8" x14ac:dyDescent="0.25">
      <c r="A28" s="17" t="s">
        <v>63</v>
      </c>
      <c r="B28" s="152"/>
      <c r="C28" s="152"/>
      <c r="D28" s="152"/>
      <c r="E28" s="152"/>
      <c r="F28" s="152"/>
      <c r="G28" s="153"/>
      <c r="H28" s="1"/>
    </row>
    <row r="29" spans="1:8" s="16" customFormat="1" x14ac:dyDescent="0.25">
      <c r="A29" s="12" t="s">
        <v>66</v>
      </c>
      <c r="B29" s="154"/>
      <c r="C29" s="154"/>
      <c r="D29" s="154"/>
      <c r="E29" s="154"/>
      <c r="F29" s="154"/>
      <c r="G29" s="155"/>
      <c r="H29" s="15"/>
    </row>
    <row r="30" spans="1:8" x14ac:dyDescent="0.25">
      <c r="A30" s="12" t="s">
        <v>64</v>
      </c>
      <c r="B30" s="154"/>
      <c r="C30" s="154"/>
      <c r="D30" s="154"/>
      <c r="E30" s="154"/>
      <c r="F30" s="154"/>
      <c r="G30" s="155"/>
      <c r="H30" s="1"/>
    </row>
    <row r="31" spans="1:8" x14ac:dyDescent="0.25">
      <c r="A31" s="13" t="s">
        <v>42</v>
      </c>
      <c r="B31" s="156"/>
      <c r="C31" s="156"/>
      <c r="D31" s="156"/>
      <c r="E31" s="156"/>
      <c r="F31" s="156"/>
      <c r="G31" s="157"/>
      <c r="H31" s="1"/>
    </row>
    <row r="32" spans="1:8" x14ac:dyDescent="0.25">
      <c r="A32" s="14"/>
      <c r="B32" s="154"/>
      <c r="C32" s="154"/>
      <c r="D32" s="154"/>
      <c r="E32" s="154"/>
      <c r="F32" s="154"/>
      <c r="G32" s="154"/>
      <c r="H32" s="1"/>
    </row>
    <row r="33" spans="1:8" x14ac:dyDescent="0.25">
      <c r="A33" s="17" t="s">
        <v>65</v>
      </c>
      <c r="B33" s="152"/>
      <c r="C33" s="152"/>
      <c r="D33" s="152"/>
      <c r="E33" s="152"/>
      <c r="F33" s="152"/>
      <c r="G33" s="153"/>
      <c r="H33" s="1"/>
    </row>
    <row r="34" spans="1:8" x14ac:dyDescent="0.25">
      <c r="A34" s="13" t="s">
        <v>67</v>
      </c>
      <c r="B34" s="156"/>
      <c r="C34" s="156"/>
      <c r="D34" s="156"/>
      <c r="E34" s="156"/>
      <c r="F34" s="156"/>
      <c r="G34" s="157"/>
      <c r="H34" s="1"/>
    </row>
    <row r="35" spans="1:8" x14ac:dyDescent="0.25">
      <c r="A35" s="151"/>
      <c r="B35" s="151"/>
      <c r="C35" s="151"/>
      <c r="D35" s="151"/>
      <c r="E35" s="151"/>
      <c r="F35" s="151"/>
      <c r="G35" s="151"/>
    </row>
    <row r="36" spans="1:8" x14ac:dyDescent="0.25">
      <c r="A36" s="17" t="s">
        <v>7</v>
      </c>
      <c r="B36" s="152"/>
      <c r="C36" s="152"/>
      <c r="D36" s="152"/>
      <c r="E36" s="152"/>
      <c r="F36" s="152"/>
      <c r="G36" s="153"/>
      <c r="H36" s="1"/>
    </row>
    <row r="37" spans="1:8" x14ac:dyDescent="0.25">
      <c r="A37" s="13" t="s">
        <v>8</v>
      </c>
      <c r="B37" s="156"/>
      <c r="C37" s="156"/>
      <c r="D37" s="156"/>
      <c r="E37" s="156"/>
      <c r="F37" s="156"/>
      <c r="G37" s="157"/>
    </row>
    <row r="38" spans="1:8" x14ac:dyDescent="0.25">
      <c r="A38" s="14"/>
      <c r="B38" s="154"/>
      <c r="C38" s="154"/>
      <c r="D38" s="154"/>
      <c r="E38" s="154"/>
      <c r="F38" s="154"/>
      <c r="G38" s="154"/>
    </row>
    <row r="39" spans="1:8" x14ac:dyDescent="0.25">
      <c r="A39" s="17" t="s">
        <v>144</v>
      </c>
      <c r="B39" s="152"/>
      <c r="C39" s="152"/>
      <c r="D39" s="152"/>
      <c r="E39" s="152"/>
      <c r="F39" s="152"/>
      <c r="G39" s="153"/>
      <c r="H39" s="192"/>
    </row>
    <row r="40" spans="1:8" s="16" customFormat="1" x14ac:dyDescent="0.25">
      <c r="A40" s="12" t="s">
        <v>154</v>
      </c>
      <c r="B40" s="154"/>
      <c r="C40" s="154"/>
      <c r="D40" s="154"/>
      <c r="E40" s="154"/>
      <c r="F40" s="154"/>
      <c r="G40" s="155"/>
      <c r="H40" s="193"/>
    </row>
    <row r="41" spans="1:8" x14ac:dyDescent="0.25">
      <c r="A41" s="12" t="s">
        <v>153</v>
      </c>
      <c r="B41" s="154"/>
      <c r="C41" s="154"/>
      <c r="D41" s="154"/>
      <c r="E41" s="154"/>
      <c r="F41" s="154"/>
      <c r="G41" s="155"/>
      <c r="H41" s="192"/>
    </row>
    <row r="42" spans="1:8" x14ac:dyDescent="0.25">
      <c r="A42" s="32" t="s">
        <v>155</v>
      </c>
      <c r="B42" s="154"/>
      <c r="C42" s="154"/>
      <c r="D42" s="154"/>
      <c r="E42" s="154"/>
      <c r="F42" s="154"/>
      <c r="G42" s="155"/>
      <c r="H42" s="192"/>
    </row>
    <row r="43" spans="1:8" x14ac:dyDescent="0.25">
      <c r="A43" s="32" t="s">
        <v>160</v>
      </c>
      <c r="B43" s="154"/>
      <c r="C43" s="154"/>
      <c r="D43" s="154"/>
      <c r="E43" s="154"/>
      <c r="F43" s="154"/>
      <c r="G43" s="155"/>
      <c r="H43" s="192"/>
    </row>
    <row r="44" spans="1:8" x14ac:dyDescent="0.25">
      <c r="A44" s="32" t="s">
        <v>169</v>
      </c>
      <c r="B44" s="154"/>
      <c r="C44" s="154"/>
      <c r="D44" s="154"/>
      <c r="E44" s="154"/>
      <c r="F44" s="154"/>
      <c r="G44" s="155"/>
      <c r="H44" s="192"/>
    </row>
    <row r="45" spans="1:8" x14ac:dyDescent="0.25">
      <c r="A45" s="32" t="s">
        <v>170</v>
      </c>
      <c r="B45" s="154"/>
      <c r="C45" s="154"/>
      <c r="D45" s="154"/>
      <c r="E45" s="154"/>
      <c r="F45" s="154"/>
      <c r="G45" s="155"/>
      <c r="H45" s="192"/>
    </row>
    <row r="46" spans="1:8" x14ac:dyDescent="0.25">
      <c r="A46" s="177" t="s">
        <v>174</v>
      </c>
      <c r="B46" s="154"/>
      <c r="C46" s="154"/>
      <c r="D46" s="154"/>
      <c r="E46" s="154"/>
      <c r="F46" s="154"/>
      <c r="G46" s="155"/>
      <c r="H46" s="192"/>
    </row>
    <row r="47" spans="1:8" x14ac:dyDescent="0.25">
      <c r="A47" s="177" t="s">
        <v>161</v>
      </c>
      <c r="B47" s="154"/>
      <c r="C47" s="154"/>
      <c r="D47" s="154"/>
      <c r="E47" s="154"/>
      <c r="F47" s="154"/>
      <c r="G47" s="155"/>
      <c r="H47" s="192"/>
    </row>
    <row r="48" spans="1:8" x14ac:dyDescent="0.25">
      <c r="A48" s="32" t="s">
        <v>171</v>
      </c>
      <c r="B48" s="154"/>
      <c r="C48" s="154"/>
      <c r="D48" s="154"/>
      <c r="E48" s="154"/>
      <c r="F48" s="154"/>
      <c r="G48" s="155"/>
      <c r="H48" s="192"/>
    </row>
    <row r="49" spans="1:8" x14ac:dyDescent="0.25">
      <c r="A49" s="32" t="s">
        <v>172</v>
      </c>
      <c r="B49" s="154"/>
      <c r="C49" s="154"/>
      <c r="D49" s="154"/>
      <c r="E49" s="154"/>
      <c r="F49" s="154"/>
      <c r="G49" s="155"/>
      <c r="H49" s="192"/>
    </row>
    <row r="50" spans="1:8" x14ac:dyDescent="0.25">
      <c r="A50" s="176" t="s">
        <v>173</v>
      </c>
      <c r="B50" s="156"/>
      <c r="C50" s="156"/>
      <c r="D50" s="156"/>
      <c r="E50" s="156"/>
      <c r="F50" s="156"/>
      <c r="G50" s="157"/>
      <c r="H50" s="192"/>
    </row>
    <row r="51" spans="1:8" x14ac:dyDescent="0.25">
      <c r="A51" s="14"/>
      <c r="B51" s="154"/>
      <c r="C51" s="154"/>
      <c r="D51" s="154"/>
      <c r="E51" s="154"/>
      <c r="F51" s="154"/>
      <c r="G51" s="154"/>
    </row>
    <row r="52" spans="1:8" x14ac:dyDescent="0.25">
      <c r="A52" s="17" t="s">
        <v>68</v>
      </c>
      <c r="B52" s="152"/>
      <c r="C52" s="152"/>
      <c r="D52" s="152"/>
      <c r="E52" s="152"/>
      <c r="F52" s="152"/>
      <c r="G52" s="153"/>
    </row>
    <row r="53" spans="1:8" x14ac:dyDescent="0.25">
      <c r="A53" s="146" t="s">
        <v>43</v>
      </c>
      <c r="B53" s="154"/>
      <c r="C53" s="154"/>
      <c r="D53" s="154"/>
      <c r="E53" s="154"/>
      <c r="F53" s="154"/>
      <c r="G53" s="155"/>
    </row>
    <row r="54" spans="1:8" x14ac:dyDescent="0.25">
      <c r="A54" s="146" t="s">
        <v>44</v>
      </c>
      <c r="B54" s="154"/>
      <c r="C54" s="154"/>
      <c r="D54" s="154"/>
      <c r="E54" s="154"/>
      <c r="F54" s="154"/>
      <c r="G54" s="155"/>
    </row>
    <row r="55" spans="1:8" x14ac:dyDescent="0.25">
      <c r="A55" s="147" t="s">
        <v>9</v>
      </c>
      <c r="B55" s="158" t="s">
        <v>45</v>
      </c>
      <c r="C55" s="154"/>
      <c r="D55" s="154"/>
      <c r="E55" s="154"/>
      <c r="F55" s="154"/>
      <c r="G55" s="155"/>
    </row>
    <row r="56" spans="1:8" x14ac:dyDescent="0.25">
      <c r="A56" s="146"/>
      <c r="B56" s="158" t="s">
        <v>46</v>
      </c>
      <c r="C56" s="154"/>
      <c r="D56" s="154"/>
      <c r="E56" s="154"/>
      <c r="F56" s="154"/>
      <c r="G56" s="155"/>
    </row>
    <row r="57" spans="1:8" x14ac:dyDescent="0.25">
      <c r="A57" s="146"/>
      <c r="B57" s="158" t="s">
        <v>47</v>
      </c>
      <c r="C57" s="154"/>
      <c r="D57" s="154"/>
      <c r="E57" s="154"/>
      <c r="F57" s="154"/>
      <c r="G57" s="155"/>
    </row>
    <row r="58" spans="1:8" x14ac:dyDescent="0.25">
      <c r="A58" s="146"/>
      <c r="B58" s="154" t="s">
        <v>10</v>
      </c>
      <c r="C58" s="154"/>
      <c r="D58" s="154"/>
      <c r="E58" s="154"/>
      <c r="F58" s="154"/>
      <c r="G58" s="155"/>
    </row>
    <row r="59" spans="1:8" x14ac:dyDescent="0.25">
      <c r="A59" s="146"/>
      <c r="B59" s="154" t="s">
        <v>48</v>
      </c>
      <c r="C59" s="154"/>
      <c r="D59" s="154"/>
      <c r="E59" s="154"/>
      <c r="F59" s="154"/>
      <c r="G59" s="155"/>
    </row>
    <row r="60" spans="1:8" x14ac:dyDescent="0.25">
      <c r="A60" s="146"/>
      <c r="B60" s="154" t="s">
        <v>49</v>
      </c>
      <c r="C60" s="154"/>
      <c r="D60" s="154"/>
      <c r="E60" s="154"/>
      <c r="F60" s="154"/>
      <c r="G60" s="155"/>
    </row>
    <row r="61" spans="1:8" x14ac:dyDescent="0.25">
      <c r="A61" s="148"/>
      <c r="B61" s="156" t="s">
        <v>50</v>
      </c>
      <c r="C61" s="156"/>
      <c r="D61" s="156"/>
      <c r="E61" s="156"/>
      <c r="F61" s="156"/>
      <c r="G61" s="157"/>
    </row>
    <row r="62" spans="1:8" x14ac:dyDescent="0.25">
      <c r="A62" s="154"/>
      <c r="B62" s="154"/>
      <c r="C62" s="154"/>
      <c r="D62" s="154"/>
      <c r="E62" s="154"/>
      <c r="F62" s="154"/>
      <c r="G62" s="154"/>
    </row>
    <row r="63" spans="1:8" x14ac:dyDescent="0.25">
      <c r="A63" s="17" t="s">
        <v>69</v>
      </c>
      <c r="B63" s="152"/>
      <c r="C63" s="152"/>
      <c r="D63" s="152"/>
      <c r="E63" s="152"/>
      <c r="F63" s="152"/>
      <c r="G63" s="153"/>
    </row>
    <row r="64" spans="1:8" x14ac:dyDescent="0.25">
      <c r="A64" s="159"/>
      <c r="B64" s="160"/>
      <c r="C64" s="160"/>
      <c r="D64" s="160"/>
      <c r="E64" s="160"/>
      <c r="F64" s="160"/>
      <c r="G64" s="161"/>
    </row>
    <row r="65" spans="1:8" x14ac:dyDescent="0.25">
      <c r="A65" s="19" t="s">
        <v>70</v>
      </c>
      <c r="B65" s="162"/>
      <c r="C65" s="162"/>
      <c r="D65" s="162"/>
      <c r="E65" s="162"/>
      <c r="F65" s="162"/>
      <c r="G65" s="163"/>
    </row>
    <row r="66" spans="1:8" x14ac:dyDescent="0.25">
      <c r="A66" s="12" t="s">
        <v>72</v>
      </c>
      <c r="B66" s="154"/>
      <c r="C66" s="154"/>
      <c r="D66" s="154"/>
      <c r="E66" s="154"/>
      <c r="F66" s="154"/>
      <c r="G66" s="155"/>
    </row>
    <row r="67" spans="1:8" x14ac:dyDescent="0.25">
      <c r="A67" s="12" t="s">
        <v>73</v>
      </c>
      <c r="B67" s="154"/>
      <c r="C67" s="154"/>
      <c r="D67" s="154"/>
      <c r="E67" s="154"/>
      <c r="F67" s="154"/>
      <c r="G67" s="155"/>
    </row>
    <row r="68" spans="1:8" x14ac:dyDescent="0.25">
      <c r="A68" s="146"/>
      <c r="B68" s="154"/>
      <c r="C68" s="154"/>
      <c r="D68" s="154"/>
      <c r="E68" s="154"/>
      <c r="F68" s="154"/>
      <c r="G68" s="155"/>
    </row>
    <row r="69" spans="1:8" x14ac:dyDescent="0.25">
      <c r="A69" s="19" t="s">
        <v>71</v>
      </c>
      <c r="B69" s="164"/>
      <c r="C69" s="164"/>
      <c r="D69" s="164"/>
      <c r="E69" s="164"/>
      <c r="F69" s="164"/>
      <c r="G69" s="165"/>
    </row>
    <row r="70" spans="1:8" x14ac:dyDescent="0.25">
      <c r="A70" s="12" t="s">
        <v>74</v>
      </c>
      <c r="B70" s="154"/>
      <c r="C70" s="154"/>
      <c r="D70" s="154"/>
      <c r="E70" s="154"/>
      <c r="F70" s="154"/>
      <c r="G70" s="155"/>
    </row>
    <row r="71" spans="1:8" x14ac:dyDescent="0.25">
      <c r="A71" s="32" t="s">
        <v>75</v>
      </c>
      <c r="B71" s="154"/>
      <c r="C71" s="154"/>
      <c r="D71" s="154"/>
      <c r="E71" s="154"/>
      <c r="F71" s="154"/>
      <c r="G71" s="155"/>
    </row>
    <row r="72" spans="1:8" x14ac:dyDescent="0.25">
      <c r="A72" s="145" t="s">
        <v>162</v>
      </c>
      <c r="B72" s="154"/>
      <c r="C72" s="154"/>
      <c r="D72" s="154"/>
      <c r="E72" s="154"/>
      <c r="F72" s="154"/>
      <c r="G72" s="155"/>
      <c r="H72" s="192"/>
    </row>
    <row r="73" spans="1:8" x14ac:dyDescent="0.25">
      <c r="A73" s="32" t="s">
        <v>163</v>
      </c>
      <c r="B73" s="154"/>
      <c r="C73" s="154"/>
      <c r="D73" s="154"/>
      <c r="E73" s="154"/>
      <c r="F73" s="154"/>
      <c r="G73" s="155"/>
      <c r="H73" s="192"/>
    </row>
    <row r="74" spans="1:8" x14ac:dyDescent="0.25">
      <c r="A74" s="32" t="s">
        <v>175</v>
      </c>
      <c r="B74" s="154"/>
      <c r="C74" s="154"/>
      <c r="D74" s="154"/>
      <c r="E74" s="154"/>
      <c r="F74" s="154"/>
      <c r="G74" s="155"/>
      <c r="H74" s="192"/>
    </row>
    <row r="75" spans="1:8" x14ac:dyDescent="0.25">
      <c r="A75" s="32" t="s">
        <v>186</v>
      </c>
      <c r="B75" s="154"/>
      <c r="C75" s="154"/>
      <c r="D75" s="154"/>
      <c r="E75" s="154"/>
      <c r="F75" s="154"/>
      <c r="G75" s="155"/>
      <c r="H75" s="192"/>
    </row>
    <row r="76" spans="1:8" x14ac:dyDescent="0.25">
      <c r="A76" s="32" t="s">
        <v>187</v>
      </c>
      <c r="B76" s="154"/>
      <c r="C76" s="154"/>
      <c r="D76" s="154"/>
      <c r="E76" s="154"/>
      <c r="F76" s="154"/>
      <c r="G76" s="155"/>
      <c r="H76" s="192"/>
    </row>
    <row r="77" spans="1:8" x14ac:dyDescent="0.25">
      <c r="A77" s="32" t="s">
        <v>188</v>
      </c>
      <c r="B77" s="154"/>
      <c r="C77" s="154"/>
      <c r="D77" s="154"/>
      <c r="E77" s="154"/>
      <c r="F77" s="154"/>
      <c r="G77" s="155"/>
      <c r="H77" s="192"/>
    </row>
    <row r="78" spans="1:8" x14ac:dyDescent="0.25">
      <c r="A78" s="145" t="s">
        <v>168</v>
      </c>
      <c r="B78" s="154"/>
      <c r="C78" s="154"/>
      <c r="D78" s="154"/>
      <c r="E78" s="154"/>
      <c r="F78" s="154"/>
      <c r="G78" s="155"/>
      <c r="H78" s="192"/>
    </row>
    <row r="79" spans="1:8" x14ac:dyDescent="0.25">
      <c r="A79" s="13" t="s">
        <v>164</v>
      </c>
      <c r="B79" s="156"/>
      <c r="C79" s="156"/>
      <c r="D79" s="156"/>
      <c r="E79" s="156"/>
      <c r="F79" s="156"/>
      <c r="G79" s="157"/>
      <c r="H79" s="192"/>
    </row>
    <row r="80" spans="1:8" x14ac:dyDescent="0.25">
      <c r="A80" s="14"/>
      <c r="B80" s="154"/>
      <c r="C80" s="154"/>
      <c r="D80" s="154"/>
      <c r="E80" s="154"/>
      <c r="F80" s="154"/>
      <c r="G80" s="154"/>
    </row>
    <row r="81" spans="1:8" x14ac:dyDescent="0.25">
      <c r="A81" s="17" t="s">
        <v>14</v>
      </c>
      <c r="B81" s="152"/>
      <c r="C81" s="152"/>
      <c r="D81" s="152"/>
      <c r="E81" s="152"/>
      <c r="F81" s="152"/>
      <c r="G81" s="153"/>
    </row>
    <row r="82" spans="1:8" x14ac:dyDescent="0.25">
      <c r="A82" s="146" t="s">
        <v>129</v>
      </c>
      <c r="B82" s="154"/>
      <c r="C82" s="154"/>
      <c r="D82" s="154"/>
      <c r="E82" s="154"/>
      <c r="F82" s="154"/>
      <c r="G82" s="155"/>
    </row>
    <row r="83" spans="1:8" x14ac:dyDescent="0.25">
      <c r="A83" s="166" t="s">
        <v>130</v>
      </c>
      <c r="B83" s="154"/>
      <c r="C83" s="154"/>
      <c r="D83" s="154"/>
      <c r="E83" s="154"/>
      <c r="F83" s="154"/>
      <c r="G83" s="155"/>
    </row>
    <row r="84" spans="1:8" x14ac:dyDescent="0.25">
      <c r="A84" s="146" t="s">
        <v>51</v>
      </c>
      <c r="B84" s="154"/>
      <c r="C84" s="154"/>
      <c r="D84" s="154"/>
      <c r="E84" s="154"/>
      <c r="F84" s="154"/>
      <c r="G84" s="155"/>
    </row>
    <row r="85" spans="1:8" x14ac:dyDescent="0.25">
      <c r="A85" s="146" t="s">
        <v>52</v>
      </c>
      <c r="B85" s="154"/>
      <c r="C85" s="154"/>
      <c r="D85" s="154"/>
      <c r="E85" s="154"/>
      <c r="F85" s="154"/>
      <c r="G85" s="155"/>
    </row>
    <row r="86" spans="1:8" x14ac:dyDescent="0.25">
      <c r="A86" s="147" t="s">
        <v>15</v>
      </c>
      <c r="B86" s="158" t="s">
        <v>189</v>
      </c>
      <c r="C86" s="154"/>
      <c r="D86" s="154"/>
      <c r="E86" s="154"/>
      <c r="F86" s="154"/>
      <c r="G86" s="155"/>
      <c r="H86" s="192"/>
    </row>
    <row r="87" spans="1:8" x14ac:dyDescent="0.25">
      <c r="A87" s="146"/>
      <c r="B87" s="158" t="s">
        <v>190</v>
      </c>
      <c r="C87" s="154"/>
      <c r="D87" s="154"/>
      <c r="E87" s="154"/>
      <c r="F87" s="154"/>
      <c r="G87" s="155"/>
      <c r="H87" s="192"/>
    </row>
    <row r="88" spans="1:8" x14ac:dyDescent="0.25">
      <c r="A88" s="148"/>
      <c r="B88" s="167" t="s">
        <v>191</v>
      </c>
      <c r="C88" s="156"/>
      <c r="D88" s="156"/>
      <c r="E88" s="156"/>
      <c r="F88" s="156"/>
      <c r="G88" s="157"/>
      <c r="H88" s="192"/>
    </row>
    <row r="89" spans="1:8" x14ac:dyDescent="0.25">
      <c r="A89" s="151"/>
      <c r="B89" s="151"/>
      <c r="C89" s="151"/>
      <c r="D89" s="151"/>
      <c r="E89" s="151"/>
      <c r="F89" s="151"/>
      <c r="G89" s="151"/>
    </row>
    <row r="90" spans="1:8" x14ac:dyDescent="0.25">
      <c r="A90" s="17" t="s">
        <v>20</v>
      </c>
      <c r="B90" s="152"/>
      <c r="C90" s="152"/>
      <c r="D90" s="152"/>
      <c r="E90" s="152"/>
      <c r="F90" s="152"/>
      <c r="G90" s="153"/>
    </row>
    <row r="91" spans="1:8" x14ac:dyDescent="0.25">
      <c r="A91" s="147" t="s">
        <v>21</v>
      </c>
      <c r="B91" s="154"/>
      <c r="C91" s="154"/>
      <c r="D91" s="154"/>
      <c r="E91" s="154"/>
      <c r="F91" s="154"/>
      <c r="G91" s="155"/>
    </row>
    <row r="92" spans="1:8" x14ac:dyDescent="0.25">
      <c r="A92" s="146" t="s">
        <v>53</v>
      </c>
      <c r="B92" s="154"/>
      <c r="C92" s="154"/>
      <c r="D92" s="154"/>
      <c r="E92" s="154"/>
      <c r="F92" s="154"/>
      <c r="G92" s="155"/>
    </row>
    <row r="93" spans="1:8" x14ac:dyDescent="0.25">
      <c r="A93" s="146" t="s">
        <v>54</v>
      </c>
      <c r="B93" s="154"/>
      <c r="C93" s="154"/>
      <c r="D93" s="154"/>
      <c r="E93" s="154"/>
      <c r="F93" s="154"/>
      <c r="G93" s="155"/>
    </row>
    <row r="94" spans="1:8" x14ac:dyDescent="0.25">
      <c r="A94" s="148" t="s">
        <v>55</v>
      </c>
      <c r="B94" s="156"/>
      <c r="C94" s="156"/>
      <c r="D94" s="156"/>
      <c r="E94" s="156"/>
      <c r="F94" s="156"/>
      <c r="G94" s="157"/>
    </row>
    <row r="95" spans="1:8" x14ac:dyDescent="0.25">
      <c r="A95" s="151"/>
      <c r="B95" s="151"/>
      <c r="C95" s="151"/>
      <c r="D95" s="151"/>
      <c r="E95" s="151"/>
      <c r="F95" s="151"/>
      <c r="G95" s="151"/>
    </row>
    <row r="96" spans="1:8" x14ac:dyDescent="0.25">
      <c r="A96" s="17" t="s">
        <v>23</v>
      </c>
      <c r="B96" s="152"/>
      <c r="C96" s="152"/>
      <c r="D96" s="152"/>
      <c r="E96" s="152"/>
      <c r="F96" s="152"/>
      <c r="G96" s="153"/>
    </row>
    <row r="97" spans="1:7" x14ac:dyDescent="0.25">
      <c r="A97" s="146" t="s">
        <v>56</v>
      </c>
      <c r="B97" s="154"/>
      <c r="C97" s="154"/>
      <c r="D97" s="154"/>
      <c r="E97" s="154"/>
      <c r="F97" s="154"/>
      <c r="G97" s="155"/>
    </row>
    <row r="98" spans="1:7" x14ac:dyDescent="0.25">
      <c r="A98" s="146" t="s">
        <v>57</v>
      </c>
      <c r="B98" s="154"/>
      <c r="C98" s="154"/>
      <c r="D98" s="154"/>
      <c r="E98" s="154"/>
      <c r="F98" s="154"/>
      <c r="G98" s="155"/>
    </row>
    <row r="99" spans="1:7" x14ac:dyDescent="0.25">
      <c r="A99" s="146" t="s">
        <v>58</v>
      </c>
      <c r="B99" s="154"/>
      <c r="C99" s="154"/>
      <c r="D99" s="154"/>
      <c r="E99" s="154"/>
      <c r="F99" s="154"/>
      <c r="G99" s="155"/>
    </row>
    <row r="100" spans="1:7" x14ac:dyDescent="0.25">
      <c r="A100" s="148" t="s">
        <v>24</v>
      </c>
      <c r="B100" s="156"/>
      <c r="C100" s="156"/>
      <c r="D100" s="156"/>
      <c r="E100" s="156"/>
      <c r="F100" s="156"/>
      <c r="G100" s="157"/>
    </row>
    <row r="101" spans="1:7" x14ac:dyDescent="0.25">
      <c r="A101" s="154"/>
      <c r="B101" s="154"/>
      <c r="C101" s="154"/>
      <c r="D101" s="154"/>
      <c r="E101" s="154"/>
      <c r="F101" s="154"/>
      <c r="G101" s="154"/>
    </row>
    <row r="102" spans="1:7" x14ac:dyDescent="0.25">
      <c r="A102" s="17" t="s">
        <v>112</v>
      </c>
      <c r="B102" s="152"/>
      <c r="C102" s="152"/>
      <c r="D102" s="152"/>
      <c r="E102" s="152"/>
      <c r="F102" s="152"/>
      <c r="G102" s="153"/>
    </row>
    <row r="103" spans="1:7" x14ac:dyDescent="0.25">
      <c r="A103" s="147" t="s">
        <v>21</v>
      </c>
      <c r="B103" s="154"/>
      <c r="C103" s="154"/>
      <c r="D103" s="154"/>
      <c r="E103" s="154"/>
      <c r="F103" s="154"/>
      <c r="G103" s="155"/>
    </row>
    <row r="104" spans="1:7" x14ac:dyDescent="0.25">
      <c r="A104" s="168" t="s">
        <v>113</v>
      </c>
      <c r="B104" s="156"/>
      <c r="C104" s="156"/>
      <c r="D104" s="156"/>
      <c r="E104" s="156"/>
      <c r="F104" s="156"/>
      <c r="G104" s="157"/>
    </row>
    <row r="105" spans="1:7" x14ac:dyDescent="0.25">
      <c r="A105" s="151"/>
      <c r="B105" s="151"/>
      <c r="C105" s="151"/>
      <c r="D105" s="151"/>
      <c r="E105" s="151"/>
      <c r="F105" s="151"/>
      <c r="G105" s="151"/>
    </row>
    <row r="106" spans="1:7" x14ac:dyDescent="0.25">
      <c r="A106" s="17" t="s">
        <v>37</v>
      </c>
      <c r="B106" s="152"/>
      <c r="C106" s="152"/>
      <c r="D106" s="152"/>
      <c r="E106" s="152"/>
      <c r="F106" s="152"/>
      <c r="G106" s="153"/>
    </row>
    <row r="107" spans="1:7" x14ac:dyDescent="0.25">
      <c r="A107" s="147" t="s">
        <v>21</v>
      </c>
      <c r="B107" s="154"/>
      <c r="C107" s="154"/>
      <c r="D107" s="154"/>
      <c r="E107" s="154"/>
      <c r="F107" s="154"/>
      <c r="G107" s="155"/>
    </row>
    <row r="108" spans="1:7" x14ac:dyDescent="0.25">
      <c r="A108" s="146" t="s">
        <v>59</v>
      </c>
      <c r="B108" s="154"/>
      <c r="C108" s="154"/>
      <c r="D108" s="154"/>
      <c r="E108" s="154"/>
      <c r="F108" s="154"/>
      <c r="G108" s="155"/>
    </row>
    <row r="109" spans="1:7" x14ac:dyDescent="0.25">
      <c r="A109" s="148" t="s">
        <v>60</v>
      </c>
      <c r="B109" s="156"/>
      <c r="C109" s="156"/>
      <c r="D109" s="156"/>
      <c r="E109" s="156"/>
      <c r="F109" s="156"/>
      <c r="G109" s="157"/>
    </row>
    <row r="110" spans="1:7" x14ac:dyDescent="0.25">
      <c r="A110" s="151"/>
      <c r="B110" s="151"/>
      <c r="C110" s="151"/>
      <c r="D110" s="151"/>
      <c r="E110" s="151"/>
      <c r="F110" s="151"/>
      <c r="G110" s="151"/>
    </row>
    <row r="111" spans="1:7" x14ac:dyDescent="0.25">
      <c r="A111" s="17" t="s">
        <v>38</v>
      </c>
      <c r="B111" s="152"/>
      <c r="C111" s="152"/>
      <c r="D111" s="152"/>
      <c r="E111" s="152"/>
      <c r="F111" s="152"/>
      <c r="G111" s="153"/>
    </row>
    <row r="112" spans="1:7" x14ac:dyDescent="0.25">
      <c r="A112" s="169"/>
      <c r="B112" s="154"/>
      <c r="C112" s="154"/>
      <c r="D112" s="154"/>
      <c r="E112" s="154"/>
      <c r="F112" s="154"/>
      <c r="G112" s="155"/>
    </row>
    <row r="113" spans="1:7" x14ac:dyDescent="0.25">
      <c r="A113" s="19" t="s">
        <v>39</v>
      </c>
      <c r="B113" s="164"/>
      <c r="C113" s="164"/>
      <c r="D113" s="164"/>
      <c r="E113" s="164"/>
      <c r="F113" s="164"/>
      <c r="G113" s="165"/>
    </row>
    <row r="114" spans="1:7" x14ac:dyDescent="0.25">
      <c r="A114" s="147" t="s">
        <v>21</v>
      </c>
      <c r="B114" s="154"/>
      <c r="C114" s="154"/>
      <c r="D114" s="154"/>
      <c r="E114" s="154"/>
      <c r="F114" s="154"/>
      <c r="G114" s="155"/>
    </row>
    <row r="115" spans="1:7" x14ac:dyDescent="0.25">
      <c r="A115" s="146" t="s">
        <v>131</v>
      </c>
      <c r="B115" s="154"/>
      <c r="C115" s="154"/>
      <c r="D115" s="154"/>
      <c r="E115" s="154"/>
      <c r="F115" s="154"/>
      <c r="G115" s="155"/>
    </row>
    <row r="116" spans="1:7" x14ac:dyDescent="0.25">
      <c r="A116" s="146" t="s">
        <v>132</v>
      </c>
      <c r="B116" s="154"/>
      <c r="C116" s="154"/>
      <c r="D116" s="154"/>
      <c r="E116" s="154"/>
      <c r="F116" s="154"/>
      <c r="G116" s="155"/>
    </row>
    <row r="117" spans="1:7" x14ac:dyDescent="0.25">
      <c r="A117" s="146"/>
      <c r="B117" s="154"/>
      <c r="C117" s="154"/>
      <c r="D117" s="154"/>
      <c r="E117" s="154"/>
      <c r="F117" s="154"/>
      <c r="G117" s="155"/>
    </row>
    <row r="118" spans="1:7" x14ac:dyDescent="0.25">
      <c r="A118" s="19" t="s">
        <v>40</v>
      </c>
      <c r="B118" s="164"/>
      <c r="C118" s="164"/>
      <c r="D118" s="164"/>
      <c r="E118" s="164"/>
      <c r="F118" s="164"/>
      <c r="G118" s="165"/>
    </row>
    <row r="119" spans="1:7" x14ac:dyDescent="0.25">
      <c r="A119" s="147" t="s">
        <v>21</v>
      </c>
      <c r="B119" s="154"/>
      <c r="C119" s="154"/>
      <c r="D119" s="154"/>
      <c r="E119" s="154"/>
      <c r="F119" s="154"/>
      <c r="G119" s="155"/>
    </row>
    <row r="120" spans="1:7" x14ac:dyDescent="0.25">
      <c r="A120" s="146" t="s">
        <v>61</v>
      </c>
      <c r="B120" s="154"/>
      <c r="C120" s="154"/>
      <c r="D120" s="154"/>
      <c r="E120" s="154"/>
      <c r="F120" s="154"/>
      <c r="G120" s="155"/>
    </row>
    <row r="121" spans="1:7" x14ac:dyDescent="0.25">
      <c r="A121" s="148" t="s">
        <v>62</v>
      </c>
      <c r="B121" s="156"/>
      <c r="C121" s="156"/>
      <c r="D121" s="156"/>
      <c r="E121" s="156"/>
      <c r="F121" s="156"/>
      <c r="G121" s="157"/>
    </row>
    <row r="122" spans="1:7" x14ac:dyDescent="0.25">
      <c r="A122" s="151"/>
      <c r="B122" s="151"/>
      <c r="C122" s="151"/>
      <c r="D122" s="151"/>
      <c r="E122" s="151"/>
      <c r="F122" s="151"/>
      <c r="G122" s="151"/>
    </row>
    <row r="123" spans="1:7" x14ac:dyDescent="0.25">
      <c r="A123" s="170" t="s">
        <v>76</v>
      </c>
      <c r="B123" s="152"/>
      <c r="C123" s="152"/>
      <c r="D123" s="152"/>
      <c r="E123" s="152"/>
      <c r="F123" s="152"/>
      <c r="G123" s="153"/>
    </row>
    <row r="124" spans="1:7" x14ac:dyDescent="0.25">
      <c r="A124" s="146"/>
      <c r="B124" s="154"/>
      <c r="C124" s="154"/>
      <c r="D124" s="154"/>
      <c r="E124" s="154"/>
      <c r="F124" s="154"/>
      <c r="G124" s="155"/>
    </row>
    <row r="125" spans="1:7" x14ac:dyDescent="0.25">
      <c r="A125" s="171" t="s">
        <v>142</v>
      </c>
      <c r="B125" s="164"/>
      <c r="C125" s="164"/>
      <c r="D125" s="164"/>
      <c r="E125" s="164"/>
      <c r="F125" s="164"/>
      <c r="G125" s="165"/>
    </row>
    <row r="126" spans="1:7" x14ac:dyDescent="0.25">
      <c r="A126" s="146" t="s">
        <v>77</v>
      </c>
      <c r="B126" s="154"/>
      <c r="C126" s="154"/>
      <c r="D126" s="154"/>
      <c r="E126" s="154"/>
      <c r="F126" s="154"/>
      <c r="G126" s="155"/>
    </row>
    <row r="127" spans="1:7" x14ac:dyDescent="0.25">
      <c r="A127" s="172" t="s">
        <v>78</v>
      </c>
      <c r="B127" s="154"/>
      <c r="C127" s="154"/>
      <c r="D127" s="154"/>
      <c r="E127" s="154"/>
      <c r="F127" s="154"/>
      <c r="G127" s="155"/>
    </row>
    <row r="128" spans="1:7" x14ac:dyDescent="0.25">
      <c r="A128" s="172" t="s">
        <v>79</v>
      </c>
      <c r="B128" s="154"/>
      <c r="C128" s="154"/>
      <c r="D128" s="154"/>
      <c r="E128" s="154"/>
      <c r="F128" s="154"/>
      <c r="G128" s="155"/>
    </row>
    <row r="129" spans="1:7" x14ac:dyDescent="0.25">
      <c r="A129" s="172" t="s">
        <v>80</v>
      </c>
      <c r="B129" s="154"/>
      <c r="C129" s="154"/>
      <c r="D129" s="154"/>
      <c r="E129" s="154"/>
      <c r="F129" s="154"/>
      <c r="G129" s="155"/>
    </row>
    <row r="130" spans="1:7" x14ac:dyDescent="0.25">
      <c r="A130" s="172" t="s">
        <v>81</v>
      </c>
      <c r="B130" s="154"/>
      <c r="C130" s="154"/>
      <c r="D130" s="154"/>
      <c r="E130" s="154"/>
      <c r="F130" s="154"/>
      <c r="G130" s="155"/>
    </row>
    <row r="131" spans="1:7" x14ac:dyDescent="0.25">
      <c r="A131" s="146"/>
      <c r="B131" s="154"/>
      <c r="C131" s="154"/>
      <c r="D131" s="154"/>
      <c r="E131" s="154"/>
      <c r="F131" s="154"/>
      <c r="G131" s="155"/>
    </row>
    <row r="132" spans="1:7" x14ac:dyDescent="0.25">
      <c r="A132" s="171" t="s">
        <v>143</v>
      </c>
      <c r="B132" s="164"/>
      <c r="C132" s="164"/>
      <c r="D132" s="164"/>
      <c r="E132" s="164"/>
      <c r="F132" s="164"/>
      <c r="G132" s="165"/>
    </row>
    <row r="133" spans="1:7" x14ac:dyDescent="0.25">
      <c r="A133" s="146" t="s">
        <v>82</v>
      </c>
      <c r="B133" s="154"/>
      <c r="C133" s="154"/>
      <c r="D133" s="154"/>
      <c r="E133" s="154"/>
      <c r="F133" s="154"/>
      <c r="G133" s="155"/>
    </row>
    <row r="134" spans="1:7" x14ac:dyDescent="0.25">
      <c r="A134" s="146" t="s">
        <v>83</v>
      </c>
      <c r="B134" s="154"/>
      <c r="C134" s="154"/>
      <c r="D134" s="154"/>
      <c r="E134" s="154"/>
      <c r="F134" s="154"/>
      <c r="G134" s="155"/>
    </row>
    <row r="135" spans="1:7" x14ac:dyDescent="0.25">
      <c r="A135" s="146"/>
      <c r="B135" s="154"/>
      <c r="C135" s="154"/>
      <c r="D135" s="154"/>
      <c r="E135" s="154"/>
      <c r="F135" s="154"/>
      <c r="G135" s="155"/>
    </row>
    <row r="136" spans="1:7" x14ac:dyDescent="0.25">
      <c r="A136" s="171" t="s">
        <v>84</v>
      </c>
      <c r="B136" s="164"/>
      <c r="C136" s="164"/>
      <c r="D136" s="164"/>
      <c r="E136" s="164"/>
      <c r="F136" s="164"/>
      <c r="G136" s="165"/>
    </row>
    <row r="137" spans="1:7" x14ac:dyDescent="0.25">
      <c r="A137" s="146" t="s">
        <v>85</v>
      </c>
      <c r="B137" s="154"/>
      <c r="C137" s="154"/>
      <c r="D137" s="154"/>
      <c r="E137" s="154"/>
      <c r="F137" s="154"/>
      <c r="G137" s="155"/>
    </row>
    <row r="138" spans="1:7" x14ac:dyDescent="0.25">
      <c r="A138" s="146" t="s">
        <v>86</v>
      </c>
      <c r="B138" s="154"/>
      <c r="C138" s="154"/>
      <c r="D138" s="154"/>
      <c r="E138" s="154"/>
      <c r="F138" s="154"/>
      <c r="G138" s="155"/>
    </row>
    <row r="139" spans="1:7" x14ac:dyDescent="0.25">
      <c r="A139" s="146" t="s">
        <v>87</v>
      </c>
      <c r="B139" s="154"/>
      <c r="C139" s="154"/>
      <c r="D139" s="154"/>
      <c r="E139" s="154"/>
      <c r="F139" s="154"/>
      <c r="G139" s="155"/>
    </row>
    <row r="140" spans="1:7" x14ac:dyDescent="0.25">
      <c r="A140" s="146"/>
      <c r="B140" s="154"/>
      <c r="C140" s="154"/>
      <c r="D140" s="154"/>
      <c r="E140" s="154"/>
      <c r="F140" s="154"/>
      <c r="G140" s="155"/>
    </row>
    <row r="141" spans="1:7" x14ac:dyDescent="0.25">
      <c r="A141" s="171" t="s">
        <v>89</v>
      </c>
      <c r="B141" s="164"/>
      <c r="C141" s="164"/>
      <c r="D141" s="164"/>
      <c r="E141" s="164"/>
      <c r="F141" s="164"/>
      <c r="G141" s="165"/>
    </row>
    <row r="142" spans="1:7" x14ac:dyDescent="0.25">
      <c r="A142" s="146" t="s">
        <v>82</v>
      </c>
      <c r="B142" s="154"/>
      <c r="C142" s="154"/>
      <c r="D142" s="154"/>
      <c r="E142" s="154"/>
      <c r="F142" s="154"/>
      <c r="G142" s="155"/>
    </row>
    <row r="143" spans="1:7" x14ac:dyDescent="0.25">
      <c r="A143" s="146" t="s">
        <v>90</v>
      </c>
      <c r="B143" s="154"/>
      <c r="C143" s="154"/>
      <c r="D143" s="154"/>
      <c r="E143" s="154"/>
      <c r="F143" s="154"/>
      <c r="G143" s="155"/>
    </row>
    <row r="144" spans="1:7" x14ac:dyDescent="0.25">
      <c r="A144" s="146"/>
      <c r="B144" s="154"/>
      <c r="C144" s="154"/>
      <c r="D144" s="154"/>
      <c r="E144" s="154"/>
      <c r="F144" s="154"/>
      <c r="G144" s="155"/>
    </row>
    <row r="145" spans="1:7" x14ac:dyDescent="0.25">
      <c r="A145" s="171" t="s">
        <v>91</v>
      </c>
      <c r="B145" s="164"/>
      <c r="C145" s="164"/>
      <c r="D145" s="164"/>
      <c r="E145" s="164"/>
      <c r="F145" s="164"/>
      <c r="G145" s="165"/>
    </row>
    <row r="146" spans="1:7" x14ac:dyDescent="0.25">
      <c r="A146" s="146" t="s">
        <v>93</v>
      </c>
      <c r="B146" s="154"/>
      <c r="C146" s="154"/>
      <c r="D146" s="154"/>
      <c r="E146" s="154"/>
      <c r="F146" s="154"/>
      <c r="G146" s="155"/>
    </row>
    <row r="147" spans="1:7" x14ac:dyDescent="0.25">
      <c r="A147" s="148" t="s">
        <v>94</v>
      </c>
      <c r="B147" s="156"/>
      <c r="C147" s="156"/>
      <c r="D147" s="156"/>
      <c r="E147" s="156"/>
      <c r="F147" s="156"/>
      <c r="G147" s="157"/>
    </row>
    <row r="148" spans="1:7" x14ac:dyDescent="0.25">
      <c r="A148" s="151"/>
      <c r="B148" s="151"/>
      <c r="C148" s="151"/>
      <c r="D148" s="151"/>
      <c r="E148" s="151"/>
      <c r="F148" s="151"/>
      <c r="G148" s="151"/>
    </row>
    <row r="149" spans="1:7" x14ac:dyDescent="0.25">
      <c r="A149" s="170" t="s">
        <v>95</v>
      </c>
      <c r="B149" s="152"/>
      <c r="C149" s="152"/>
      <c r="D149" s="152"/>
      <c r="E149" s="152"/>
      <c r="F149" s="152"/>
      <c r="G149" s="153"/>
    </row>
    <row r="150" spans="1:7" x14ac:dyDescent="0.25">
      <c r="A150" s="146"/>
      <c r="B150" s="154"/>
      <c r="C150" s="154"/>
      <c r="D150" s="154"/>
      <c r="E150" s="154"/>
      <c r="F150" s="154"/>
      <c r="G150" s="155"/>
    </row>
    <row r="151" spans="1:7" x14ac:dyDescent="0.25">
      <c r="A151" s="171" t="s">
        <v>96</v>
      </c>
      <c r="B151" s="164"/>
      <c r="C151" s="164"/>
      <c r="D151" s="164"/>
      <c r="E151" s="164"/>
      <c r="F151" s="164"/>
      <c r="G151" s="165"/>
    </row>
    <row r="152" spans="1:7" x14ac:dyDescent="0.25">
      <c r="A152" s="147" t="s">
        <v>21</v>
      </c>
      <c r="B152" s="154"/>
      <c r="C152" s="154"/>
      <c r="D152" s="154"/>
      <c r="E152" s="154"/>
      <c r="F152" s="154"/>
      <c r="G152" s="155"/>
    </row>
    <row r="153" spans="1:7" x14ac:dyDescent="0.25">
      <c r="A153" s="146" t="s">
        <v>97</v>
      </c>
      <c r="B153" s="154"/>
      <c r="C153" s="154"/>
      <c r="D153" s="154"/>
      <c r="E153" s="154"/>
      <c r="F153" s="154"/>
      <c r="G153" s="155"/>
    </row>
    <row r="154" spans="1:7" x14ac:dyDescent="0.25">
      <c r="A154" s="146" t="s">
        <v>98</v>
      </c>
      <c r="B154" s="154"/>
      <c r="C154" s="154"/>
      <c r="D154" s="154"/>
      <c r="E154" s="154"/>
      <c r="F154" s="154"/>
      <c r="G154" s="155"/>
    </row>
    <row r="155" spans="1:7" x14ac:dyDescent="0.25">
      <c r="A155" s="146"/>
      <c r="B155" s="154"/>
      <c r="C155" s="154"/>
      <c r="D155" s="154"/>
      <c r="E155" s="154"/>
      <c r="F155" s="154"/>
      <c r="G155" s="155"/>
    </row>
    <row r="156" spans="1:7" x14ac:dyDescent="0.25">
      <c r="A156" s="171" t="s">
        <v>99</v>
      </c>
      <c r="B156" s="164"/>
      <c r="C156" s="164"/>
      <c r="D156" s="164"/>
      <c r="E156" s="164"/>
      <c r="F156" s="164"/>
      <c r="G156" s="165"/>
    </row>
    <row r="157" spans="1:7" x14ac:dyDescent="0.25">
      <c r="A157" s="147" t="s">
        <v>21</v>
      </c>
      <c r="B157" s="154"/>
      <c r="C157" s="154"/>
      <c r="D157" s="154"/>
      <c r="E157" s="154"/>
      <c r="F157" s="154"/>
      <c r="G157" s="155"/>
    </row>
    <row r="158" spans="1:7" x14ac:dyDescent="0.25">
      <c r="A158" s="146" t="s">
        <v>97</v>
      </c>
      <c r="B158" s="154"/>
      <c r="C158" s="154"/>
      <c r="D158" s="154"/>
      <c r="E158" s="154"/>
      <c r="F158" s="154"/>
      <c r="G158" s="155"/>
    </row>
    <row r="159" spans="1:7" x14ac:dyDescent="0.25">
      <c r="A159" s="148" t="s">
        <v>100</v>
      </c>
      <c r="B159" s="156"/>
      <c r="C159" s="156"/>
      <c r="D159" s="156"/>
      <c r="E159" s="156"/>
      <c r="F159" s="156"/>
      <c r="G159" s="157"/>
    </row>
    <row r="160" spans="1:7" x14ac:dyDescent="0.25">
      <c r="A160" s="151"/>
      <c r="B160" s="151"/>
      <c r="C160" s="151"/>
      <c r="D160" s="151"/>
      <c r="E160" s="151"/>
      <c r="F160" s="151"/>
      <c r="G160" s="151"/>
    </row>
    <row r="161" spans="1:7" x14ac:dyDescent="0.25">
      <c r="A161" s="170" t="s">
        <v>101</v>
      </c>
      <c r="B161" s="152"/>
      <c r="C161" s="152"/>
      <c r="D161" s="152"/>
      <c r="E161" s="152"/>
      <c r="F161" s="152"/>
      <c r="G161" s="153"/>
    </row>
    <row r="162" spans="1:7" x14ac:dyDescent="0.25">
      <c r="A162" s="147" t="s">
        <v>21</v>
      </c>
      <c r="B162" s="154"/>
      <c r="C162" s="154"/>
      <c r="D162" s="154"/>
      <c r="E162" s="154"/>
      <c r="F162" s="154"/>
      <c r="G162" s="155"/>
    </row>
    <row r="163" spans="1:7" x14ac:dyDescent="0.25">
      <c r="A163" s="146" t="s">
        <v>106</v>
      </c>
      <c r="B163" s="154"/>
      <c r="C163" s="154"/>
      <c r="D163" s="154"/>
      <c r="E163" s="154"/>
      <c r="F163" s="154"/>
      <c r="G163" s="155"/>
    </row>
    <row r="164" spans="1:7" x14ac:dyDescent="0.25">
      <c r="A164" s="148" t="s">
        <v>102</v>
      </c>
      <c r="B164" s="156"/>
      <c r="C164" s="156"/>
      <c r="D164" s="156"/>
      <c r="E164" s="156"/>
      <c r="F164" s="156"/>
      <c r="G164" s="157"/>
    </row>
    <row r="165" spans="1:7" x14ac:dyDescent="0.25">
      <c r="A165" s="151"/>
      <c r="B165" s="151"/>
      <c r="C165" s="151"/>
      <c r="D165" s="151"/>
      <c r="E165" s="151"/>
      <c r="F165" s="151"/>
      <c r="G165" s="151"/>
    </row>
    <row r="166" spans="1:7" x14ac:dyDescent="0.25">
      <c r="A166" s="170" t="s">
        <v>103</v>
      </c>
      <c r="B166" s="152"/>
      <c r="C166" s="152"/>
      <c r="D166" s="152"/>
      <c r="E166" s="152"/>
      <c r="F166" s="152"/>
      <c r="G166" s="153"/>
    </row>
    <row r="167" spans="1:7" x14ac:dyDescent="0.25">
      <c r="A167" s="147" t="s">
        <v>21</v>
      </c>
      <c r="B167" s="154"/>
      <c r="C167" s="154"/>
      <c r="D167" s="154"/>
      <c r="E167" s="154"/>
      <c r="F167" s="154"/>
      <c r="G167" s="155"/>
    </row>
    <row r="168" spans="1:7" x14ac:dyDescent="0.25">
      <c r="A168" s="146" t="s">
        <v>104</v>
      </c>
      <c r="B168" s="154"/>
      <c r="C168" s="154"/>
      <c r="D168" s="154"/>
      <c r="E168" s="154"/>
      <c r="F168" s="154"/>
      <c r="G168" s="155"/>
    </row>
    <row r="169" spans="1:7" x14ac:dyDescent="0.25">
      <c r="A169" s="148" t="s">
        <v>105</v>
      </c>
      <c r="B169" s="156"/>
      <c r="C169" s="156"/>
      <c r="D169" s="156"/>
      <c r="E169" s="156"/>
      <c r="F169" s="156"/>
      <c r="G169" s="157"/>
    </row>
    <row r="172" spans="1:7" x14ac:dyDescent="0.25">
      <c r="A172" s="20"/>
    </row>
  </sheetData>
  <sheetProtection algorithmName="SHA-512" hashValue="ZfbaWvl0Tn6d1GjAHGhnqkRTZCjsTPPu7UsNlJL01O/SfrNP+RuYMwG7S69YjwCiAmjyb0dsJh1kBlV7m0bsOg==" saltValue="OMx/svVj0c8Rvk8wmRtkoA==" spinCount="100000" sheet="1" selectLockedCells="1"/>
  <pageMargins left="0.59055118110236227" right="0.59055118110236227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B16" sqref="B16:B22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44"/>
      <c r="B12" s="44"/>
      <c r="C12" s="44"/>
      <c r="D12" s="125"/>
      <c r="E12" s="44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44"/>
      <c r="V12" s="43"/>
      <c r="W12" s="43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83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ref="I19" si="8">IF(H19="t",G19-F19+1,ROUND((G19-F19)/30.4,0))</f>
        <v>0</v>
      </c>
      <c r="J19" s="6"/>
      <c r="K19" s="91">
        <f t="shared" ref="K19" si="9">J19/30</f>
        <v>0</v>
      </c>
      <c r="L19" s="92">
        <f t="shared" ref="L19" si="10">IF(H19="t",J19/30*I19,J19*I19)</f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ref="U19" si="11">S19*K19</f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12">J25/30</f>
        <v>0</v>
      </c>
      <c r="L25" s="92">
        <f>IF(H25="t",J25/30*I25,J25*I25)</f>
        <v>0</v>
      </c>
      <c r="M25" s="93">
        <v>0.26150000000000001</v>
      </c>
      <c r="N25" s="7">
        <f t="shared" ref="N25:N31" si="13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4">S25*K25</f>
        <v>0</v>
      </c>
      <c r="V25" s="7">
        <f t="shared" ref="V25:V31" si="15">(O25*P25)+(Q25*R25)</f>
        <v>0</v>
      </c>
      <c r="W25" s="11">
        <f t="shared" ref="W25:W31" si="16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" si="17">IF(H26="t",G26-F26+1,ROUND((G26-F26)/30.4,0))</f>
        <v>0</v>
      </c>
      <c r="J26" s="6"/>
      <c r="K26" s="91">
        <f t="shared" ref="K26" si="18">J26/30</f>
        <v>0</v>
      </c>
      <c r="L26" s="92">
        <f t="shared" ref="L26" si="19">IF(H26="t",J26/30*I26,J26*I26)</f>
        <v>0</v>
      </c>
      <c r="M26" s="93">
        <v>0.26150000000000001</v>
      </c>
      <c r="N26" s="7">
        <f t="shared" si="13"/>
        <v>0</v>
      </c>
      <c r="O26" s="8"/>
      <c r="P26" s="9"/>
      <c r="Q26" s="8"/>
      <c r="R26" s="9"/>
      <c r="S26" s="8"/>
      <c r="T26" s="7">
        <f t="shared" ref="T26:T31" si="20">(O26+Q26)*K26</f>
        <v>0</v>
      </c>
      <c r="U26" s="7">
        <f>S26*K26</f>
        <v>0</v>
      </c>
      <c r="V26" s="7">
        <f t="shared" si="15"/>
        <v>0</v>
      </c>
      <c r="W26" s="11">
        <f t="shared" si="16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ref="I27:I31" si="21">IF(H27="t",G27-F27+1,ROUND((G27-F27)/30.4,0))</f>
        <v>0</v>
      </c>
      <c r="J27" s="6"/>
      <c r="K27" s="91">
        <f t="shared" si="12"/>
        <v>0</v>
      </c>
      <c r="L27" s="92">
        <f t="shared" ref="L27:L31" si="22">IF(H27="t",J27/30*I27,J27*I27)</f>
        <v>0</v>
      </c>
      <c r="M27" s="93">
        <v>0.26150000000000001</v>
      </c>
      <c r="N27" s="7">
        <f t="shared" si="13"/>
        <v>0</v>
      </c>
      <c r="O27" s="8"/>
      <c r="P27" s="9"/>
      <c r="Q27" s="8"/>
      <c r="R27" s="9"/>
      <c r="S27" s="8"/>
      <c r="T27" s="7">
        <f t="shared" si="20"/>
        <v>0</v>
      </c>
      <c r="U27" s="7">
        <f t="shared" si="14"/>
        <v>0</v>
      </c>
      <c r="V27" s="7">
        <f t="shared" si="15"/>
        <v>0</v>
      </c>
      <c r="W27" s="11">
        <f t="shared" si="16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21"/>
        <v>0</v>
      </c>
      <c r="J28" s="6"/>
      <c r="K28" s="91">
        <f t="shared" si="12"/>
        <v>0</v>
      </c>
      <c r="L28" s="92">
        <f t="shared" si="22"/>
        <v>0</v>
      </c>
      <c r="M28" s="93">
        <v>0.26150000000000001</v>
      </c>
      <c r="N28" s="7">
        <f t="shared" si="13"/>
        <v>0</v>
      </c>
      <c r="O28" s="8"/>
      <c r="P28" s="9"/>
      <c r="Q28" s="8"/>
      <c r="R28" s="9"/>
      <c r="S28" s="8"/>
      <c r="T28" s="7">
        <f t="shared" si="20"/>
        <v>0</v>
      </c>
      <c r="U28" s="7">
        <f t="shared" si="14"/>
        <v>0</v>
      </c>
      <c r="V28" s="7">
        <f>(O28*P28)+(Q28*R28)</f>
        <v>0</v>
      </c>
      <c r="W28" s="11">
        <f t="shared" si="16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21"/>
        <v>0</v>
      </c>
      <c r="J29" s="6"/>
      <c r="K29" s="91">
        <f t="shared" si="12"/>
        <v>0</v>
      </c>
      <c r="L29" s="92">
        <f t="shared" si="22"/>
        <v>0</v>
      </c>
      <c r="M29" s="93">
        <v>0.26150000000000001</v>
      </c>
      <c r="N29" s="7">
        <f t="shared" si="13"/>
        <v>0</v>
      </c>
      <c r="O29" s="8"/>
      <c r="P29" s="9"/>
      <c r="Q29" s="8"/>
      <c r="R29" s="9"/>
      <c r="S29" s="8"/>
      <c r="T29" s="7">
        <f t="shared" si="20"/>
        <v>0</v>
      </c>
      <c r="U29" s="7">
        <f t="shared" si="14"/>
        <v>0</v>
      </c>
      <c r="V29" s="7">
        <f t="shared" si="15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21"/>
        <v>0</v>
      </c>
      <c r="J30" s="6"/>
      <c r="K30" s="91">
        <f t="shared" si="12"/>
        <v>0</v>
      </c>
      <c r="L30" s="92">
        <f t="shared" si="22"/>
        <v>0</v>
      </c>
      <c r="M30" s="93">
        <v>0.26150000000000001</v>
      </c>
      <c r="N30" s="7">
        <f t="shared" si="13"/>
        <v>0</v>
      </c>
      <c r="O30" s="8"/>
      <c r="P30" s="9"/>
      <c r="Q30" s="8"/>
      <c r="R30" s="9"/>
      <c r="S30" s="8"/>
      <c r="T30" s="7">
        <f t="shared" si="20"/>
        <v>0</v>
      </c>
      <c r="U30" s="7">
        <f t="shared" si="14"/>
        <v>0</v>
      </c>
      <c r="V30" s="7">
        <f t="shared" si="15"/>
        <v>0</v>
      </c>
      <c r="W30" s="11">
        <f t="shared" si="16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21"/>
        <v>0</v>
      </c>
      <c r="J31" s="6"/>
      <c r="K31" s="91">
        <f t="shared" si="12"/>
        <v>0</v>
      </c>
      <c r="L31" s="92">
        <f t="shared" si="22"/>
        <v>0</v>
      </c>
      <c r="M31" s="93">
        <v>0.26150000000000001</v>
      </c>
      <c r="N31" s="7">
        <f t="shared" si="13"/>
        <v>0</v>
      </c>
      <c r="O31" s="8"/>
      <c r="P31" s="9"/>
      <c r="Q31" s="8"/>
      <c r="R31" s="9"/>
      <c r="S31" s="8"/>
      <c r="T31" s="7">
        <f t="shared" si="20"/>
        <v>0</v>
      </c>
      <c r="U31" s="7">
        <f t="shared" si="14"/>
        <v>0</v>
      </c>
      <c r="V31" s="7">
        <f t="shared" si="15"/>
        <v>0</v>
      </c>
      <c r="W31" s="11">
        <f t="shared" si="16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23">J34/30</f>
        <v>0</v>
      </c>
      <c r="L34" s="92">
        <f>IF(H34="t",J34/30*I34,J34*I34)</f>
        <v>0</v>
      </c>
      <c r="M34" s="93">
        <v>0.26150000000000001</v>
      </c>
      <c r="N34" s="7">
        <f t="shared" ref="N34:N40" si="24">L34*M34</f>
        <v>0</v>
      </c>
      <c r="O34" s="8"/>
      <c r="P34" s="9"/>
      <c r="Q34" s="8"/>
      <c r="R34" s="9"/>
      <c r="S34" s="8"/>
      <c r="T34" s="7">
        <f t="shared" ref="T34:T40" si="25">(O34+Q34)*K34</f>
        <v>0</v>
      </c>
      <c r="U34" s="7">
        <f t="shared" ref="U34:U40" si="26">S34*K34</f>
        <v>0</v>
      </c>
      <c r="V34" s="7">
        <f t="shared" ref="V34:V40" si="27">(O34*P34)+(Q34*R34)</f>
        <v>0</v>
      </c>
      <c r="W34" s="11">
        <f t="shared" ref="W34:W40" si="28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9">IF(H35="t",G35-F35+1,ROUND((G35-F35)/30.4,0))</f>
        <v>0</v>
      </c>
      <c r="J35" s="6"/>
      <c r="K35" s="91">
        <f t="shared" si="23"/>
        <v>0</v>
      </c>
      <c r="L35" s="92">
        <f t="shared" ref="L35:L40" si="30">IF(H35="t",J35/30*I35,J35*I35)</f>
        <v>0</v>
      </c>
      <c r="M35" s="93">
        <v>0.26150000000000001</v>
      </c>
      <c r="N35" s="7">
        <f t="shared" si="24"/>
        <v>0</v>
      </c>
      <c r="O35" s="8"/>
      <c r="P35" s="9"/>
      <c r="Q35" s="8"/>
      <c r="R35" s="9"/>
      <c r="S35" s="8"/>
      <c r="T35" s="7">
        <f t="shared" si="25"/>
        <v>0</v>
      </c>
      <c r="U35" s="7">
        <f t="shared" si="26"/>
        <v>0</v>
      </c>
      <c r="V35" s="7">
        <f t="shared" si="27"/>
        <v>0</v>
      </c>
      <c r="W35" s="11">
        <f t="shared" si="28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9"/>
        <v>0</v>
      </c>
      <c r="J36" s="6"/>
      <c r="K36" s="91">
        <f t="shared" si="23"/>
        <v>0</v>
      </c>
      <c r="L36" s="92">
        <f t="shared" si="30"/>
        <v>0</v>
      </c>
      <c r="M36" s="93">
        <v>0.26150000000000001</v>
      </c>
      <c r="N36" s="7">
        <f t="shared" si="24"/>
        <v>0</v>
      </c>
      <c r="O36" s="8"/>
      <c r="P36" s="9"/>
      <c r="Q36" s="8"/>
      <c r="R36" s="9"/>
      <c r="S36" s="8"/>
      <c r="T36" s="7">
        <f t="shared" si="25"/>
        <v>0</v>
      </c>
      <c r="U36" s="7">
        <f t="shared" si="26"/>
        <v>0</v>
      </c>
      <c r="V36" s="7">
        <f t="shared" si="27"/>
        <v>0</v>
      </c>
      <c r="W36" s="11">
        <f t="shared" si="28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ref="I37" si="31">IF(H37="t",G37-F37+1,ROUND((G37-F37)/30.4,0))</f>
        <v>0</v>
      </c>
      <c r="J37" s="6"/>
      <c r="K37" s="91">
        <f t="shared" ref="K37" si="32">J37/30</f>
        <v>0</v>
      </c>
      <c r="L37" s="92">
        <f t="shared" ref="L37" si="33">IF(H37="t",J37/30*I37,J37*I37)</f>
        <v>0</v>
      </c>
      <c r="M37" s="93">
        <v>0.26150000000000001</v>
      </c>
      <c r="N37" s="7">
        <f t="shared" si="24"/>
        <v>0</v>
      </c>
      <c r="O37" s="8"/>
      <c r="P37" s="9"/>
      <c r="Q37" s="8"/>
      <c r="R37" s="9"/>
      <c r="S37" s="8"/>
      <c r="T37" s="7">
        <f t="shared" si="25"/>
        <v>0</v>
      </c>
      <c r="U37" s="7">
        <f t="shared" ref="U37" si="34">S37*K37</f>
        <v>0</v>
      </c>
      <c r="V37" s="7">
        <f t="shared" si="27"/>
        <v>0</v>
      </c>
      <c r="W37" s="11">
        <f t="shared" si="28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ref="I38" si="35">IF(H38="t",G38-F38+1,ROUND((G38-F38)/30.4,0))</f>
        <v>0</v>
      </c>
      <c r="J38" s="6"/>
      <c r="K38" s="91">
        <f t="shared" ref="K38" si="36">J38/30</f>
        <v>0</v>
      </c>
      <c r="L38" s="92">
        <f t="shared" ref="L38" si="37">IF(H38="t",J38/30*I38,J38*I38)</f>
        <v>0</v>
      </c>
      <c r="M38" s="93">
        <v>0.26150000000000001</v>
      </c>
      <c r="N38" s="7">
        <f t="shared" si="24"/>
        <v>0</v>
      </c>
      <c r="O38" s="8"/>
      <c r="P38" s="9"/>
      <c r="Q38" s="8"/>
      <c r="R38" s="9"/>
      <c r="S38" s="8"/>
      <c r="T38" s="7">
        <f t="shared" si="25"/>
        <v>0</v>
      </c>
      <c r="U38" s="7">
        <f t="shared" ref="U38" si="38">S38*K38</f>
        <v>0</v>
      </c>
      <c r="V38" s="7">
        <f t="shared" si="27"/>
        <v>0</v>
      </c>
      <c r="W38" s="11">
        <f t="shared" si="28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9"/>
        <v>0</v>
      </c>
      <c r="J39" s="6"/>
      <c r="K39" s="91">
        <f t="shared" si="23"/>
        <v>0</v>
      </c>
      <c r="L39" s="92">
        <f t="shared" si="30"/>
        <v>0</v>
      </c>
      <c r="M39" s="93">
        <v>0.26150000000000001</v>
      </c>
      <c r="N39" s="7">
        <f t="shared" si="24"/>
        <v>0</v>
      </c>
      <c r="O39" s="8"/>
      <c r="P39" s="9"/>
      <c r="Q39" s="8"/>
      <c r="R39" s="9"/>
      <c r="S39" s="8"/>
      <c r="T39" s="7">
        <f t="shared" si="25"/>
        <v>0</v>
      </c>
      <c r="U39" s="7">
        <f t="shared" si="26"/>
        <v>0</v>
      </c>
      <c r="V39" s="7">
        <f t="shared" si="27"/>
        <v>0</v>
      </c>
      <c r="W39" s="11">
        <f t="shared" si="28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9"/>
        <v>0</v>
      </c>
      <c r="J40" s="6"/>
      <c r="K40" s="91">
        <f t="shared" si="23"/>
        <v>0</v>
      </c>
      <c r="L40" s="92">
        <f t="shared" si="30"/>
        <v>0</v>
      </c>
      <c r="M40" s="93">
        <v>0.26150000000000001</v>
      </c>
      <c r="N40" s="7">
        <f t="shared" si="24"/>
        <v>0</v>
      </c>
      <c r="O40" s="8"/>
      <c r="P40" s="9"/>
      <c r="Q40" s="8"/>
      <c r="R40" s="9"/>
      <c r="S40" s="8"/>
      <c r="T40" s="7">
        <f t="shared" si="25"/>
        <v>0</v>
      </c>
      <c r="U40" s="7">
        <f t="shared" si="26"/>
        <v>0</v>
      </c>
      <c r="V40" s="7">
        <f t="shared" si="27"/>
        <v>0</v>
      </c>
      <c r="W40" s="11">
        <f t="shared" si="28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39">J43/30</f>
        <v>0</v>
      </c>
      <c r="L43" s="92">
        <f>IF(H43="t",J43/30*I43,J43*I43)</f>
        <v>0</v>
      </c>
      <c r="M43" s="93">
        <v>0.26150000000000001</v>
      </c>
      <c r="N43" s="7">
        <f t="shared" ref="N43:N49" si="40">L43*M43</f>
        <v>0</v>
      </c>
      <c r="O43" s="8"/>
      <c r="P43" s="9"/>
      <c r="Q43" s="8"/>
      <c r="R43" s="9"/>
      <c r="S43" s="8"/>
      <c r="T43" s="7">
        <f t="shared" ref="T43:T49" si="41">(O43+Q43)*K43</f>
        <v>0</v>
      </c>
      <c r="U43" s="7">
        <f t="shared" ref="U43:U49" si="42">S43*K43</f>
        <v>0</v>
      </c>
      <c r="V43" s="7">
        <f t="shared" ref="V43:V49" si="43">(O43*P43)+(Q43*R43)</f>
        <v>0</v>
      </c>
      <c r="W43" s="11">
        <f t="shared" ref="W43:W49" si="44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45">IF(H44="t",G44-F44+1,ROUND((G44-F44)/30.4,0))</f>
        <v>0</v>
      </c>
      <c r="J44" s="6"/>
      <c r="K44" s="91">
        <f t="shared" si="39"/>
        <v>0</v>
      </c>
      <c r="L44" s="92">
        <f t="shared" ref="L44:L49" si="46">IF(H44="t",J44/30*I44,J44*I44)</f>
        <v>0</v>
      </c>
      <c r="M44" s="93">
        <v>0.26150000000000001</v>
      </c>
      <c r="N44" s="7">
        <f t="shared" si="40"/>
        <v>0</v>
      </c>
      <c r="O44" s="8"/>
      <c r="P44" s="9"/>
      <c r="Q44" s="8"/>
      <c r="R44" s="9"/>
      <c r="S44" s="8"/>
      <c r="T44" s="7">
        <f t="shared" si="41"/>
        <v>0</v>
      </c>
      <c r="U44" s="7">
        <f t="shared" si="42"/>
        <v>0</v>
      </c>
      <c r="V44" s="7">
        <f t="shared" si="43"/>
        <v>0</v>
      </c>
      <c r="W44" s="11">
        <f t="shared" si="44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45"/>
        <v>0</v>
      </c>
      <c r="J45" s="6"/>
      <c r="K45" s="91">
        <f t="shared" si="39"/>
        <v>0</v>
      </c>
      <c r="L45" s="92">
        <f t="shared" si="46"/>
        <v>0</v>
      </c>
      <c r="M45" s="93">
        <v>0.26150000000000001</v>
      </c>
      <c r="N45" s="7">
        <f t="shared" si="40"/>
        <v>0</v>
      </c>
      <c r="O45" s="8"/>
      <c r="P45" s="9"/>
      <c r="Q45" s="8"/>
      <c r="R45" s="9"/>
      <c r="S45" s="8"/>
      <c r="T45" s="7">
        <f t="shared" si="41"/>
        <v>0</v>
      </c>
      <c r="U45" s="7">
        <f t="shared" si="42"/>
        <v>0</v>
      </c>
      <c r="V45" s="7">
        <f t="shared" si="43"/>
        <v>0</v>
      </c>
      <c r="W45" s="11">
        <f t="shared" si="44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ref="I46" si="47">IF(H46="t",G46-F46+1,ROUND((G46-F46)/30.4,0))</f>
        <v>0</v>
      </c>
      <c r="J46" s="6"/>
      <c r="K46" s="91">
        <f t="shared" ref="K46" si="48">J46/30</f>
        <v>0</v>
      </c>
      <c r="L46" s="92">
        <f t="shared" ref="L46" si="49">IF(H46="t",J46/30*I46,J46*I46)</f>
        <v>0</v>
      </c>
      <c r="M46" s="93">
        <v>0.26150000000000001</v>
      </c>
      <c r="N46" s="7">
        <f t="shared" si="40"/>
        <v>0</v>
      </c>
      <c r="O46" s="8"/>
      <c r="P46" s="9"/>
      <c r="Q46" s="8"/>
      <c r="R46" s="9"/>
      <c r="S46" s="8"/>
      <c r="T46" s="7">
        <f t="shared" si="41"/>
        <v>0</v>
      </c>
      <c r="U46" s="7">
        <f t="shared" ref="U46" si="50">S46*K46</f>
        <v>0</v>
      </c>
      <c r="V46" s="7">
        <f t="shared" si="43"/>
        <v>0</v>
      </c>
      <c r="W46" s="11">
        <f t="shared" si="44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45"/>
        <v>0</v>
      </c>
      <c r="J47" s="6"/>
      <c r="K47" s="91">
        <f t="shared" si="39"/>
        <v>0</v>
      </c>
      <c r="L47" s="92">
        <f t="shared" si="46"/>
        <v>0</v>
      </c>
      <c r="M47" s="93">
        <v>0.26150000000000001</v>
      </c>
      <c r="N47" s="7">
        <f t="shared" si="40"/>
        <v>0</v>
      </c>
      <c r="O47" s="8"/>
      <c r="P47" s="9"/>
      <c r="Q47" s="8"/>
      <c r="R47" s="9"/>
      <c r="S47" s="8"/>
      <c r="T47" s="7">
        <f t="shared" si="41"/>
        <v>0</v>
      </c>
      <c r="U47" s="7">
        <f t="shared" si="42"/>
        <v>0</v>
      </c>
      <c r="V47" s="7">
        <f t="shared" si="43"/>
        <v>0</v>
      </c>
      <c r="W47" s="11">
        <f t="shared" si="44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45"/>
        <v>0</v>
      </c>
      <c r="J48" s="6"/>
      <c r="K48" s="91">
        <f t="shared" si="39"/>
        <v>0</v>
      </c>
      <c r="L48" s="92">
        <f t="shared" si="46"/>
        <v>0</v>
      </c>
      <c r="M48" s="93">
        <v>0.26150000000000001</v>
      </c>
      <c r="N48" s="7">
        <f t="shared" si="40"/>
        <v>0</v>
      </c>
      <c r="O48" s="8"/>
      <c r="P48" s="9"/>
      <c r="Q48" s="8"/>
      <c r="R48" s="9"/>
      <c r="S48" s="8"/>
      <c r="T48" s="7">
        <f t="shared" si="41"/>
        <v>0</v>
      </c>
      <c r="U48" s="7">
        <f t="shared" si="42"/>
        <v>0</v>
      </c>
      <c r="V48" s="7">
        <f t="shared" si="43"/>
        <v>0</v>
      </c>
      <c r="W48" s="11">
        <f t="shared" si="44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45"/>
        <v>0</v>
      </c>
      <c r="J49" s="6"/>
      <c r="K49" s="91">
        <f t="shared" si="39"/>
        <v>0</v>
      </c>
      <c r="L49" s="92">
        <f t="shared" si="46"/>
        <v>0</v>
      </c>
      <c r="M49" s="93">
        <v>0.26150000000000001</v>
      </c>
      <c r="N49" s="7">
        <f t="shared" si="40"/>
        <v>0</v>
      </c>
      <c r="O49" s="8"/>
      <c r="P49" s="9"/>
      <c r="Q49" s="8"/>
      <c r="R49" s="9"/>
      <c r="S49" s="8"/>
      <c r="T49" s="7">
        <f t="shared" si="41"/>
        <v>0</v>
      </c>
      <c r="U49" s="7">
        <f t="shared" si="42"/>
        <v>0</v>
      </c>
      <c r="V49" s="7">
        <f t="shared" si="43"/>
        <v>0</v>
      </c>
      <c r="W49" s="11">
        <f t="shared" si="44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51">J52/30</f>
        <v>0</v>
      </c>
      <c r="L52" s="92">
        <f>IF(H52="t",J52/30*I52,J52*I52)</f>
        <v>0</v>
      </c>
      <c r="M52" s="93">
        <v>0.26150000000000001</v>
      </c>
      <c r="N52" s="7">
        <f t="shared" ref="N52:N58" si="52">L52*M52</f>
        <v>0</v>
      </c>
      <c r="O52" s="8"/>
      <c r="P52" s="9"/>
      <c r="Q52" s="8"/>
      <c r="R52" s="9"/>
      <c r="S52" s="8"/>
      <c r="T52" s="7">
        <f t="shared" ref="T52:T58" si="53">(O52+Q52)*K52</f>
        <v>0</v>
      </c>
      <c r="U52" s="7">
        <f t="shared" ref="U52:U58" si="54">S52*K52</f>
        <v>0</v>
      </c>
      <c r="V52" s="7">
        <f t="shared" ref="V52:V58" si="55">(O52*P52)+(Q52*R52)</f>
        <v>0</v>
      </c>
      <c r="W52" s="11">
        <f t="shared" ref="W52:W58" si="56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57">IF(H53="t",G53-F53+1,ROUND((G53-F53)/30.4,0))</f>
        <v>0</v>
      </c>
      <c r="J53" s="6"/>
      <c r="K53" s="91">
        <f t="shared" si="51"/>
        <v>0</v>
      </c>
      <c r="L53" s="92">
        <f t="shared" ref="L53:L58" si="58">IF(H53="t",J53/30*I53,J53*I53)</f>
        <v>0</v>
      </c>
      <c r="M53" s="93">
        <v>0.26150000000000001</v>
      </c>
      <c r="N53" s="7">
        <f t="shared" si="52"/>
        <v>0</v>
      </c>
      <c r="O53" s="8"/>
      <c r="P53" s="9"/>
      <c r="Q53" s="8"/>
      <c r="R53" s="9"/>
      <c r="S53" s="8"/>
      <c r="T53" s="7">
        <f t="shared" si="53"/>
        <v>0</v>
      </c>
      <c r="U53" s="7">
        <f t="shared" si="54"/>
        <v>0</v>
      </c>
      <c r="V53" s="7">
        <f t="shared" si="55"/>
        <v>0</v>
      </c>
      <c r="W53" s="11">
        <f t="shared" si="56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57"/>
        <v>0</v>
      </c>
      <c r="J54" s="6"/>
      <c r="K54" s="91">
        <f t="shared" si="51"/>
        <v>0</v>
      </c>
      <c r="L54" s="92">
        <f t="shared" si="58"/>
        <v>0</v>
      </c>
      <c r="M54" s="93">
        <v>0.26150000000000001</v>
      </c>
      <c r="N54" s="7">
        <f t="shared" si="52"/>
        <v>0</v>
      </c>
      <c r="O54" s="8"/>
      <c r="P54" s="9"/>
      <c r="Q54" s="8"/>
      <c r="R54" s="9"/>
      <c r="S54" s="8"/>
      <c r="T54" s="7">
        <f t="shared" si="53"/>
        <v>0</v>
      </c>
      <c r="U54" s="7">
        <f t="shared" si="54"/>
        <v>0</v>
      </c>
      <c r="V54" s="7">
        <f t="shared" si="55"/>
        <v>0</v>
      </c>
      <c r="W54" s="11">
        <f t="shared" si="56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ref="I55" si="59">IF(H55="t",G55-F55+1,ROUND((G55-F55)/30.4,0))</f>
        <v>0</v>
      </c>
      <c r="J55" s="6"/>
      <c r="K55" s="91">
        <f t="shared" ref="K55" si="60">J55/30</f>
        <v>0</v>
      </c>
      <c r="L55" s="92">
        <f t="shared" ref="L55" si="61">IF(H55="t",J55/30*I55,J55*I55)</f>
        <v>0</v>
      </c>
      <c r="M55" s="93">
        <v>0.26150000000000001</v>
      </c>
      <c r="N55" s="7">
        <f t="shared" si="52"/>
        <v>0</v>
      </c>
      <c r="O55" s="8"/>
      <c r="P55" s="9"/>
      <c r="Q55" s="8"/>
      <c r="R55" s="9"/>
      <c r="S55" s="8"/>
      <c r="T55" s="7">
        <f t="shared" si="53"/>
        <v>0</v>
      </c>
      <c r="U55" s="7">
        <f t="shared" ref="U55" si="62">S55*K55</f>
        <v>0</v>
      </c>
      <c r="V55" s="7">
        <f t="shared" si="55"/>
        <v>0</v>
      </c>
      <c r="W55" s="11">
        <f t="shared" si="56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57"/>
        <v>0</v>
      </c>
      <c r="J56" s="6"/>
      <c r="K56" s="91">
        <f t="shared" si="51"/>
        <v>0</v>
      </c>
      <c r="L56" s="92">
        <f t="shared" si="58"/>
        <v>0</v>
      </c>
      <c r="M56" s="93">
        <v>0.26150000000000001</v>
      </c>
      <c r="N56" s="7">
        <f t="shared" si="52"/>
        <v>0</v>
      </c>
      <c r="O56" s="8"/>
      <c r="P56" s="9"/>
      <c r="Q56" s="8"/>
      <c r="R56" s="9"/>
      <c r="S56" s="8"/>
      <c r="T56" s="7">
        <f t="shared" si="53"/>
        <v>0</v>
      </c>
      <c r="U56" s="7">
        <f t="shared" si="54"/>
        <v>0</v>
      </c>
      <c r="V56" s="7">
        <f t="shared" si="55"/>
        <v>0</v>
      </c>
      <c r="W56" s="11">
        <f t="shared" si="56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57"/>
        <v>0</v>
      </c>
      <c r="J57" s="6"/>
      <c r="K57" s="91">
        <f t="shared" si="51"/>
        <v>0</v>
      </c>
      <c r="L57" s="92">
        <f t="shared" si="58"/>
        <v>0</v>
      </c>
      <c r="M57" s="93">
        <v>0.26150000000000001</v>
      </c>
      <c r="N57" s="7">
        <f t="shared" si="52"/>
        <v>0</v>
      </c>
      <c r="O57" s="8"/>
      <c r="P57" s="9"/>
      <c r="Q57" s="8"/>
      <c r="R57" s="9"/>
      <c r="S57" s="8"/>
      <c r="T57" s="7">
        <f t="shared" si="53"/>
        <v>0</v>
      </c>
      <c r="U57" s="7">
        <f t="shared" si="54"/>
        <v>0</v>
      </c>
      <c r="V57" s="7">
        <f t="shared" si="55"/>
        <v>0</v>
      </c>
      <c r="W57" s="11">
        <f t="shared" si="56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57"/>
        <v>0</v>
      </c>
      <c r="J58" s="6"/>
      <c r="K58" s="91">
        <f t="shared" si="51"/>
        <v>0</v>
      </c>
      <c r="L58" s="92">
        <f t="shared" si="58"/>
        <v>0</v>
      </c>
      <c r="M58" s="93">
        <v>0.26150000000000001</v>
      </c>
      <c r="N58" s="7">
        <f t="shared" si="52"/>
        <v>0</v>
      </c>
      <c r="O58" s="8"/>
      <c r="P58" s="9"/>
      <c r="Q58" s="8"/>
      <c r="R58" s="9"/>
      <c r="S58" s="8"/>
      <c r="T58" s="7">
        <f t="shared" si="53"/>
        <v>0</v>
      </c>
      <c r="U58" s="7">
        <f t="shared" si="54"/>
        <v>0</v>
      </c>
      <c r="V58" s="7">
        <f t="shared" si="55"/>
        <v>0</v>
      </c>
      <c r="W58" s="11">
        <f t="shared" si="56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63">J61/30</f>
        <v>0</v>
      </c>
      <c r="L61" s="92">
        <f>IF(H61="t",J61/30*I61,J61*I61)</f>
        <v>0</v>
      </c>
      <c r="M61" s="93">
        <v>0.26150000000000001</v>
      </c>
      <c r="N61" s="7">
        <f t="shared" ref="N61:N67" si="64">L61*M61</f>
        <v>0</v>
      </c>
      <c r="O61" s="8"/>
      <c r="P61" s="9"/>
      <c r="Q61" s="8"/>
      <c r="R61" s="9"/>
      <c r="S61" s="8"/>
      <c r="T61" s="7">
        <f t="shared" ref="T61:T67" si="65">(O61+Q61)*K61</f>
        <v>0</v>
      </c>
      <c r="U61" s="7">
        <f t="shared" ref="U61:U67" si="66">S61*K61</f>
        <v>0</v>
      </c>
      <c r="V61" s="7">
        <f t="shared" ref="V61:V67" si="67">(O61*P61)+(Q61*R61)</f>
        <v>0</v>
      </c>
      <c r="W61" s="11">
        <f t="shared" ref="W61:W67" si="68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69">IF(H62="t",G62-F62+1,ROUND((G62-F62)/30.4,0))</f>
        <v>0</v>
      </c>
      <c r="J62" s="6"/>
      <c r="K62" s="91">
        <f t="shared" si="63"/>
        <v>0</v>
      </c>
      <c r="L62" s="92">
        <f t="shared" ref="L62:L67" si="70">IF(H62="t",J62/30*I62,J62*I62)</f>
        <v>0</v>
      </c>
      <c r="M62" s="93">
        <v>0.26150000000000001</v>
      </c>
      <c r="N62" s="7">
        <f t="shared" si="64"/>
        <v>0</v>
      </c>
      <c r="O62" s="8"/>
      <c r="P62" s="9"/>
      <c r="Q62" s="8"/>
      <c r="R62" s="9"/>
      <c r="S62" s="8"/>
      <c r="T62" s="7">
        <f t="shared" si="65"/>
        <v>0</v>
      </c>
      <c r="U62" s="7">
        <f t="shared" si="66"/>
        <v>0</v>
      </c>
      <c r="V62" s="7">
        <f t="shared" si="67"/>
        <v>0</v>
      </c>
      <c r="W62" s="11">
        <f t="shared" si="68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69"/>
        <v>0</v>
      </c>
      <c r="J63" s="6"/>
      <c r="K63" s="91">
        <f t="shared" si="63"/>
        <v>0</v>
      </c>
      <c r="L63" s="92">
        <f t="shared" si="70"/>
        <v>0</v>
      </c>
      <c r="M63" s="93">
        <v>0.26150000000000001</v>
      </c>
      <c r="N63" s="7">
        <f t="shared" si="64"/>
        <v>0</v>
      </c>
      <c r="O63" s="8"/>
      <c r="P63" s="9"/>
      <c r="Q63" s="8"/>
      <c r="R63" s="9"/>
      <c r="S63" s="8"/>
      <c r="T63" s="7">
        <f t="shared" si="65"/>
        <v>0</v>
      </c>
      <c r="U63" s="7">
        <f t="shared" si="66"/>
        <v>0</v>
      </c>
      <c r="V63" s="7">
        <f t="shared" si="67"/>
        <v>0</v>
      </c>
      <c r="W63" s="11">
        <f t="shared" si="68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69"/>
        <v>0</v>
      </c>
      <c r="J64" s="6"/>
      <c r="K64" s="91">
        <f t="shared" si="63"/>
        <v>0</v>
      </c>
      <c r="L64" s="92">
        <f t="shared" si="70"/>
        <v>0</v>
      </c>
      <c r="M64" s="93">
        <v>0.26150000000000001</v>
      </c>
      <c r="N64" s="7">
        <f t="shared" si="64"/>
        <v>0</v>
      </c>
      <c r="O64" s="8"/>
      <c r="P64" s="9"/>
      <c r="Q64" s="8"/>
      <c r="R64" s="9"/>
      <c r="S64" s="8"/>
      <c r="T64" s="7">
        <f t="shared" si="65"/>
        <v>0</v>
      </c>
      <c r="U64" s="7">
        <f t="shared" si="66"/>
        <v>0</v>
      </c>
      <c r="V64" s="7">
        <f t="shared" si="67"/>
        <v>0</v>
      </c>
      <c r="W64" s="11">
        <f t="shared" si="68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ref="I65" si="71">IF(H65="t",G65-F65+1,ROUND((G65-F65)/30.4,0))</f>
        <v>0</v>
      </c>
      <c r="J65" s="6"/>
      <c r="K65" s="91">
        <f t="shared" ref="K65" si="72">J65/30</f>
        <v>0</v>
      </c>
      <c r="L65" s="92">
        <f t="shared" ref="L65" si="73">IF(H65="t",J65/30*I65,J65*I65)</f>
        <v>0</v>
      </c>
      <c r="M65" s="93">
        <v>0.26150000000000001</v>
      </c>
      <c r="N65" s="7">
        <f t="shared" si="64"/>
        <v>0</v>
      </c>
      <c r="O65" s="8"/>
      <c r="P65" s="9"/>
      <c r="Q65" s="8"/>
      <c r="R65" s="9"/>
      <c r="S65" s="8"/>
      <c r="T65" s="7">
        <f t="shared" si="65"/>
        <v>0</v>
      </c>
      <c r="U65" s="7">
        <f t="shared" ref="U65" si="74">S65*K65</f>
        <v>0</v>
      </c>
      <c r="V65" s="7">
        <f t="shared" si="67"/>
        <v>0</v>
      </c>
      <c r="W65" s="11">
        <f t="shared" si="68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69"/>
        <v>0</v>
      </c>
      <c r="J66" s="6"/>
      <c r="K66" s="91">
        <f t="shared" si="63"/>
        <v>0</v>
      </c>
      <c r="L66" s="92">
        <f t="shared" si="70"/>
        <v>0</v>
      </c>
      <c r="M66" s="93">
        <v>0.26150000000000001</v>
      </c>
      <c r="N66" s="7">
        <f t="shared" si="64"/>
        <v>0</v>
      </c>
      <c r="O66" s="8"/>
      <c r="P66" s="9"/>
      <c r="Q66" s="8"/>
      <c r="R66" s="9"/>
      <c r="S66" s="8"/>
      <c r="T66" s="7">
        <f t="shared" si="65"/>
        <v>0</v>
      </c>
      <c r="U66" s="7">
        <f t="shared" si="66"/>
        <v>0</v>
      </c>
      <c r="V66" s="7">
        <f t="shared" si="67"/>
        <v>0</v>
      </c>
      <c r="W66" s="11">
        <f t="shared" si="68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69"/>
        <v>0</v>
      </c>
      <c r="J67" s="6"/>
      <c r="K67" s="91">
        <f t="shared" si="63"/>
        <v>0</v>
      </c>
      <c r="L67" s="92">
        <f t="shared" si="70"/>
        <v>0</v>
      </c>
      <c r="M67" s="93">
        <v>0.26150000000000001</v>
      </c>
      <c r="N67" s="7">
        <f t="shared" si="64"/>
        <v>0</v>
      </c>
      <c r="O67" s="8"/>
      <c r="P67" s="9"/>
      <c r="Q67" s="8"/>
      <c r="R67" s="9"/>
      <c r="S67" s="8"/>
      <c r="T67" s="7">
        <f t="shared" si="65"/>
        <v>0</v>
      </c>
      <c r="U67" s="7">
        <f t="shared" si="66"/>
        <v>0</v>
      </c>
      <c r="V67" s="7">
        <f t="shared" si="67"/>
        <v>0</v>
      </c>
      <c r="W67" s="11">
        <f t="shared" si="68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75">J70/30</f>
        <v>0</v>
      </c>
      <c r="L70" s="92">
        <f>IF(H70="t",J70/30*I70,J70*I70)</f>
        <v>0</v>
      </c>
      <c r="M70" s="93">
        <v>0.26150000000000001</v>
      </c>
      <c r="N70" s="7">
        <f t="shared" ref="N70:N76" si="76">L70*M70</f>
        <v>0</v>
      </c>
      <c r="O70" s="8"/>
      <c r="P70" s="9"/>
      <c r="Q70" s="8"/>
      <c r="R70" s="9"/>
      <c r="S70" s="8"/>
      <c r="T70" s="7">
        <f t="shared" ref="T70:T76" si="77">(O70+Q70)*K70</f>
        <v>0</v>
      </c>
      <c r="U70" s="7">
        <f t="shared" ref="U70:U76" si="78">S70*K70</f>
        <v>0</v>
      </c>
      <c r="V70" s="7">
        <f t="shared" ref="V70:V76" si="79">(O70*P70)+(Q70*R70)</f>
        <v>0</v>
      </c>
      <c r="W70" s="11">
        <f t="shared" ref="W70:W76" si="80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81">IF(H71="t",G71-F71+1,ROUND((G71-F71)/30.4,0))</f>
        <v>0</v>
      </c>
      <c r="J71" s="6"/>
      <c r="K71" s="91">
        <f t="shared" si="75"/>
        <v>0</v>
      </c>
      <c r="L71" s="92">
        <f t="shared" ref="L71:L76" si="82">IF(H71="t",J71/30*I71,J71*I71)</f>
        <v>0</v>
      </c>
      <c r="M71" s="93">
        <v>0.26150000000000001</v>
      </c>
      <c r="N71" s="7">
        <f t="shared" si="76"/>
        <v>0</v>
      </c>
      <c r="O71" s="8"/>
      <c r="P71" s="9"/>
      <c r="Q71" s="8"/>
      <c r="R71" s="9"/>
      <c r="S71" s="8"/>
      <c r="T71" s="7">
        <f t="shared" si="77"/>
        <v>0</v>
      </c>
      <c r="U71" s="7">
        <f t="shared" si="78"/>
        <v>0</v>
      </c>
      <c r="V71" s="7">
        <f t="shared" si="79"/>
        <v>0</v>
      </c>
      <c r="W71" s="11">
        <f t="shared" si="80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81"/>
        <v>0</v>
      </c>
      <c r="J72" s="6"/>
      <c r="K72" s="91">
        <f t="shared" si="75"/>
        <v>0</v>
      </c>
      <c r="L72" s="92">
        <f t="shared" si="82"/>
        <v>0</v>
      </c>
      <c r="M72" s="93">
        <v>0.26150000000000001</v>
      </c>
      <c r="N72" s="7">
        <f t="shared" si="76"/>
        <v>0</v>
      </c>
      <c r="O72" s="8"/>
      <c r="P72" s="9"/>
      <c r="Q72" s="8"/>
      <c r="R72" s="9"/>
      <c r="S72" s="8"/>
      <c r="T72" s="7">
        <f t="shared" si="77"/>
        <v>0</v>
      </c>
      <c r="U72" s="7">
        <f t="shared" si="78"/>
        <v>0</v>
      </c>
      <c r="V72" s="7">
        <f t="shared" si="79"/>
        <v>0</v>
      </c>
      <c r="W72" s="11">
        <f t="shared" si="80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81"/>
        <v>0</v>
      </c>
      <c r="J73" s="6"/>
      <c r="K73" s="91">
        <f t="shared" si="75"/>
        <v>0</v>
      </c>
      <c r="L73" s="92">
        <f t="shared" si="82"/>
        <v>0</v>
      </c>
      <c r="M73" s="93">
        <v>0.26150000000000001</v>
      </c>
      <c r="N73" s="7">
        <f t="shared" si="76"/>
        <v>0</v>
      </c>
      <c r="O73" s="8"/>
      <c r="P73" s="9"/>
      <c r="Q73" s="8"/>
      <c r="R73" s="9"/>
      <c r="S73" s="8"/>
      <c r="T73" s="7">
        <f t="shared" si="77"/>
        <v>0</v>
      </c>
      <c r="U73" s="7">
        <f t="shared" si="78"/>
        <v>0</v>
      </c>
      <c r="V73" s="7">
        <f t="shared" si="79"/>
        <v>0</v>
      </c>
      <c r="W73" s="11">
        <f t="shared" si="80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ref="I74" si="83">IF(H74="t",G74-F74+1,ROUND((G74-F74)/30.4,0))</f>
        <v>0</v>
      </c>
      <c r="J74" s="6"/>
      <c r="K74" s="91">
        <f t="shared" ref="K74" si="84">J74/30</f>
        <v>0</v>
      </c>
      <c r="L74" s="92">
        <f t="shared" ref="L74" si="85">IF(H74="t",J74/30*I74,J74*I74)</f>
        <v>0</v>
      </c>
      <c r="M74" s="93">
        <v>0.26150000000000001</v>
      </c>
      <c r="N74" s="7">
        <f t="shared" si="76"/>
        <v>0</v>
      </c>
      <c r="O74" s="8"/>
      <c r="P74" s="9"/>
      <c r="Q74" s="8"/>
      <c r="R74" s="9"/>
      <c r="S74" s="8"/>
      <c r="T74" s="7">
        <f t="shared" si="77"/>
        <v>0</v>
      </c>
      <c r="U74" s="7">
        <f t="shared" ref="U74" si="86">S74*K74</f>
        <v>0</v>
      </c>
      <c r="V74" s="7">
        <f t="shared" si="79"/>
        <v>0</v>
      </c>
      <c r="W74" s="11">
        <f t="shared" si="80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81"/>
        <v>0</v>
      </c>
      <c r="J75" s="6"/>
      <c r="K75" s="91">
        <f t="shared" si="75"/>
        <v>0</v>
      </c>
      <c r="L75" s="92">
        <f t="shared" si="82"/>
        <v>0</v>
      </c>
      <c r="M75" s="93">
        <v>0.26150000000000001</v>
      </c>
      <c r="N75" s="7">
        <f t="shared" si="76"/>
        <v>0</v>
      </c>
      <c r="O75" s="8"/>
      <c r="P75" s="9"/>
      <c r="Q75" s="8"/>
      <c r="R75" s="9"/>
      <c r="S75" s="8"/>
      <c r="T75" s="7">
        <f t="shared" si="77"/>
        <v>0</v>
      </c>
      <c r="U75" s="7">
        <f t="shared" si="78"/>
        <v>0</v>
      </c>
      <c r="V75" s="7">
        <f t="shared" si="79"/>
        <v>0</v>
      </c>
      <c r="W75" s="11">
        <f t="shared" si="80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81"/>
        <v>0</v>
      </c>
      <c r="J76" s="6"/>
      <c r="K76" s="91">
        <f t="shared" si="75"/>
        <v>0</v>
      </c>
      <c r="L76" s="92">
        <f t="shared" si="82"/>
        <v>0</v>
      </c>
      <c r="M76" s="93">
        <v>0.26150000000000001</v>
      </c>
      <c r="N76" s="7">
        <f t="shared" si="76"/>
        <v>0</v>
      </c>
      <c r="O76" s="8"/>
      <c r="P76" s="9"/>
      <c r="Q76" s="8"/>
      <c r="R76" s="9"/>
      <c r="S76" s="8"/>
      <c r="T76" s="7">
        <f t="shared" si="77"/>
        <v>0</v>
      </c>
      <c r="U76" s="7">
        <f t="shared" si="78"/>
        <v>0</v>
      </c>
      <c r="V76" s="7">
        <f t="shared" si="79"/>
        <v>0</v>
      </c>
      <c r="W76" s="11">
        <f t="shared" si="80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87">J79/30</f>
        <v>0</v>
      </c>
      <c r="L79" s="92">
        <f>IF(H79="t",J79/30*I79,J79*I79)</f>
        <v>0</v>
      </c>
      <c r="M79" s="93">
        <v>0.26150000000000001</v>
      </c>
      <c r="N79" s="7">
        <f t="shared" ref="N79:N85" si="88">L79*M79</f>
        <v>0</v>
      </c>
      <c r="O79" s="8"/>
      <c r="P79" s="9"/>
      <c r="Q79" s="8"/>
      <c r="R79" s="9"/>
      <c r="S79" s="8"/>
      <c r="T79" s="7">
        <f t="shared" ref="T79:T85" si="89">(O79+Q79)*K79</f>
        <v>0</v>
      </c>
      <c r="U79" s="7">
        <f t="shared" ref="U79:U85" si="90">S79*K79</f>
        <v>0</v>
      </c>
      <c r="V79" s="7">
        <f t="shared" ref="V79:V85" si="91">(O79*P79)+(Q79*R79)</f>
        <v>0</v>
      </c>
      <c r="W79" s="11">
        <f t="shared" ref="W79:W85" si="92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93">IF(H80="t",G80-F80+1,ROUND((G80-F80)/30.4,0))</f>
        <v>0</v>
      </c>
      <c r="J80" s="6"/>
      <c r="K80" s="91">
        <f t="shared" si="87"/>
        <v>0</v>
      </c>
      <c r="L80" s="92">
        <f t="shared" ref="L80:L85" si="94">IF(H80="t",J80/30*I80,J80*I80)</f>
        <v>0</v>
      </c>
      <c r="M80" s="93">
        <v>0.26150000000000001</v>
      </c>
      <c r="N80" s="7">
        <f t="shared" si="88"/>
        <v>0</v>
      </c>
      <c r="O80" s="8"/>
      <c r="P80" s="9"/>
      <c r="Q80" s="8"/>
      <c r="R80" s="9"/>
      <c r="S80" s="8"/>
      <c r="T80" s="7">
        <f t="shared" si="89"/>
        <v>0</v>
      </c>
      <c r="U80" s="7">
        <f t="shared" si="90"/>
        <v>0</v>
      </c>
      <c r="V80" s="7">
        <f t="shared" si="91"/>
        <v>0</v>
      </c>
      <c r="W80" s="11">
        <f t="shared" si="92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93"/>
        <v>0</v>
      </c>
      <c r="J81" s="6"/>
      <c r="K81" s="91">
        <f t="shared" si="87"/>
        <v>0</v>
      </c>
      <c r="L81" s="92">
        <f t="shared" si="94"/>
        <v>0</v>
      </c>
      <c r="M81" s="93">
        <v>0.26150000000000001</v>
      </c>
      <c r="N81" s="7">
        <f t="shared" si="88"/>
        <v>0</v>
      </c>
      <c r="O81" s="8"/>
      <c r="P81" s="9"/>
      <c r="Q81" s="8"/>
      <c r="R81" s="9"/>
      <c r="S81" s="8"/>
      <c r="T81" s="7">
        <f t="shared" si="89"/>
        <v>0</v>
      </c>
      <c r="U81" s="7">
        <f t="shared" si="90"/>
        <v>0</v>
      </c>
      <c r="V81" s="7">
        <f t="shared" si="91"/>
        <v>0</v>
      </c>
      <c r="W81" s="11">
        <f t="shared" si="92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93"/>
        <v>0</v>
      </c>
      <c r="J82" s="6"/>
      <c r="K82" s="91">
        <f t="shared" si="87"/>
        <v>0</v>
      </c>
      <c r="L82" s="92">
        <f t="shared" si="94"/>
        <v>0</v>
      </c>
      <c r="M82" s="93">
        <v>0.26150000000000001</v>
      </c>
      <c r="N82" s="7">
        <f t="shared" si="88"/>
        <v>0</v>
      </c>
      <c r="O82" s="8"/>
      <c r="P82" s="9"/>
      <c r="Q82" s="8"/>
      <c r="R82" s="9"/>
      <c r="S82" s="8"/>
      <c r="T82" s="7">
        <f t="shared" si="89"/>
        <v>0</v>
      </c>
      <c r="U82" s="7">
        <f t="shared" si="90"/>
        <v>0</v>
      </c>
      <c r="V82" s="7">
        <f t="shared" si="91"/>
        <v>0</v>
      </c>
      <c r="W82" s="11">
        <f t="shared" si="92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ref="I83" si="95">IF(H83="t",G83-F83+1,ROUND((G83-F83)/30.4,0))</f>
        <v>0</v>
      </c>
      <c r="J83" s="6"/>
      <c r="K83" s="91">
        <f t="shared" ref="K83" si="96">J83/30</f>
        <v>0</v>
      </c>
      <c r="L83" s="92">
        <f t="shared" ref="L83" si="97">IF(H83="t",J83/30*I83,J83*I83)</f>
        <v>0</v>
      </c>
      <c r="M83" s="93">
        <v>0.26150000000000001</v>
      </c>
      <c r="N83" s="7">
        <f t="shared" si="88"/>
        <v>0</v>
      </c>
      <c r="O83" s="8"/>
      <c r="P83" s="9"/>
      <c r="Q83" s="8"/>
      <c r="R83" s="9"/>
      <c r="S83" s="8"/>
      <c r="T83" s="7">
        <f t="shared" si="89"/>
        <v>0</v>
      </c>
      <c r="U83" s="7">
        <f t="shared" ref="U83" si="98">S83*K83</f>
        <v>0</v>
      </c>
      <c r="V83" s="7">
        <f t="shared" si="91"/>
        <v>0</v>
      </c>
      <c r="W83" s="11">
        <f t="shared" si="92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93"/>
        <v>0</v>
      </c>
      <c r="J84" s="6"/>
      <c r="K84" s="91">
        <f t="shared" si="87"/>
        <v>0</v>
      </c>
      <c r="L84" s="92">
        <f t="shared" si="94"/>
        <v>0</v>
      </c>
      <c r="M84" s="93">
        <v>0.26150000000000001</v>
      </c>
      <c r="N84" s="7">
        <f t="shared" si="88"/>
        <v>0</v>
      </c>
      <c r="O84" s="8"/>
      <c r="P84" s="9"/>
      <c r="Q84" s="8"/>
      <c r="R84" s="9"/>
      <c r="S84" s="8"/>
      <c r="T84" s="7">
        <f t="shared" si="89"/>
        <v>0</v>
      </c>
      <c r="U84" s="7">
        <f t="shared" si="90"/>
        <v>0</v>
      </c>
      <c r="V84" s="7">
        <f t="shared" si="91"/>
        <v>0</v>
      </c>
      <c r="W84" s="11">
        <f t="shared" si="92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93"/>
        <v>0</v>
      </c>
      <c r="J85" s="6"/>
      <c r="K85" s="91">
        <f t="shared" si="87"/>
        <v>0</v>
      </c>
      <c r="L85" s="92">
        <f t="shared" si="94"/>
        <v>0</v>
      </c>
      <c r="M85" s="93">
        <v>0.26150000000000001</v>
      </c>
      <c r="N85" s="7">
        <f t="shared" si="88"/>
        <v>0</v>
      </c>
      <c r="O85" s="8"/>
      <c r="P85" s="9"/>
      <c r="Q85" s="8"/>
      <c r="R85" s="9"/>
      <c r="S85" s="8"/>
      <c r="T85" s="7">
        <f t="shared" si="89"/>
        <v>0</v>
      </c>
      <c r="U85" s="7">
        <f t="shared" si="90"/>
        <v>0</v>
      </c>
      <c r="V85" s="7">
        <f t="shared" si="91"/>
        <v>0</v>
      </c>
      <c r="W85" s="11">
        <f t="shared" si="92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99">J88/30</f>
        <v>0</v>
      </c>
      <c r="L88" s="92">
        <f>IF(H88="t",J88/30*I88,J88*I88)</f>
        <v>0</v>
      </c>
      <c r="M88" s="93">
        <v>0.26150000000000001</v>
      </c>
      <c r="N88" s="7">
        <f t="shared" ref="N88:N94" si="100">L88*M88</f>
        <v>0</v>
      </c>
      <c r="O88" s="8"/>
      <c r="P88" s="9"/>
      <c r="Q88" s="8"/>
      <c r="R88" s="9"/>
      <c r="S88" s="8"/>
      <c r="T88" s="7">
        <f t="shared" ref="T88:T94" si="101">(O88+Q88)*K88</f>
        <v>0</v>
      </c>
      <c r="U88" s="7">
        <f t="shared" ref="U88:U94" si="102">S88*K88</f>
        <v>0</v>
      </c>
      <c r="V88" s="7">
        <f t="shared" ref="V88:V94" si="103">(O88*P88)+(Q88*R88)</f>
        <v>0</v>
      </c>
      <c r="W88" s="11">
        <f t="shared" ref="W88:W94" si="104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105">IF(H89="t",G89-F89+1,ROUND((G89-F89)/30.4,0))</f>
        <v>0</v>
      </c>
      <c r="J89" s="6"/>
      <c r="K89" s="91">
        <f t="shared" si="99"/>
        <v>0</v>
      </c>
      <c r="L89" s="92">
        <f t="shared" ref="L89:L94" si="106">IF(H89="t",J89/30*I89,J89*I89)</f>
        <v>0</v>
      </c>
      <c r="M89" s="93">
        <v>0.26150000000000001</v>
      </c>
      <c r="N89" s="7">
        <f t="shared" si="100"/>
        <v>0</v>
      </c>
      <c r="O89" s="8"/>
      <c r="P89" s="9"/>
      <c r="Q89" s="8"/>
      <c r="R89" s="9"/>
      <c r="S89" s="8"/>
      <c r="T89" s="7">
        <f t="shared" si="101"/>
        <v>0</v>
      </c>
      <c r="U89" s="7">
        <f t="shared" si="102"/>
        <v>0</v>
      </c>
      <c r="V89" s="7">
        <f t="shared" si="103"/>
        <v>0</v>
      </c>
      <c r="W89" s="11">
        <f t="shared" si="104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105"/>
        <v>0</v>
      </c>
      <c r="J90" s="6"/>
      <c r="K90" s="91">
        <f t="shared" si="99"/>
        <v>0</v>
      </c>
      <c r="L90" s="92">
        <f t="shared" si="106"/>
        <v>0</v>
      </c>
      <c r="M90" s="93">
        <v>0.26150000000000001</v>
      </c>
      <c r="N90" s="7">
        <f t="shared" si="100"/>
        <v>0</v>
      </c>
      <c r="O90" s="8"/>
      <c r="P90" s="9"/>
      <c r="Q90" s="8"/>
      <c r="R90" s="9"/>
      <c r="S90" s="8"/>
      <c r="T90" s="7">
        <f t="shared" si="101"/>
        <v>0</v>
      </c>
      <c r="U90" s="7">
        <f t="shared" si="102"/>
        <v>0</v>
      </c>
      <c r="V90" s="7">
        <f t="shared" si="103"/>
        <v>0</v>
      </c>
      <c r="W90" s="11">
        <f t="shared" si="104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105"/>
        <v>0</v>
      </c>
      <c r="J91" s="6"/>
      <c r="K91" s="91">
        <f t="shared" si="99"/>
        <v>0</v>
      </c>
      <c r="L91" s="92">
        <f t="shared" si="106"/>
        <v>0</v>
      </c>
      <c r="M91" s="93">
        <v>0.26150000000000001</v>
      </c>
      <c r="N91" s="7">
        <f t="shared" si="100"/>
        <v>0</v>
      </c>
      <c r="O91" s="8"/>
      <c r="P91" s="9"/>
      <c r="Q91" s="8"/>
      <c r="R91" s="9"/>
      <c r="S91" s="8"/>
      <c r="T91" s="7">
        <f t="shared" si="101"/>
        <v>0</v>
      </c>
      <c r="U91" s="7">
        <f t="shared" si="102"/>
        <v>0</v>
      </c>
      <c r="V91" s="7">
        <f t="shared" si="103"/>
        <v>0</v>
      </c>
      <c r="W91" s="11">
        <f t="shared" si="104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ref="I92" si="107">IF(H92="t",G92-F92+1,ROUND((G92-F92)/30.4,0))</f>
        <v>0</v>
      </c>
      <c r="J92" s="6"/>
      <c r="K92" s="91">
        <f t="shared" ref="K92" si="108">J92/30</f>
        <v>0</v>
      </c>
      <c r="L92" s="92">
        <f t="shared" ref="L92" si="109">IF(H92="t",J92/30*I92,J92*I92)</f>
        <v>0</v>
      </c>
      <c r="M92" s="93">
        <v>0.26150000000000001</v>
      </c>
      <c r="N92" s="7">
        <f t="shared" si="100"/>
        <v>0</v>
      </c>
      <c r="O92" s="8"/>
      <c r="P92" s="9"/>
      <c r="Q92" s="8"/>
      <c r="R92" s="9"/>
      <c r="S92" s="8"/>
      <c r="T92" s="7">
        <f t="shared" si="101"/>
        <v>0</v>
      </c>
      <c r="U92" s="7">
        <f t="shared" ref="U92" si="110">S92*K92</f>
        <v>0</v>
      </c>
      <c r="V92" s="7">
        <f t="shared" si="103"/>
        <v>0</v>
      </c>
      <c r="W92" s="11">
        <f t="shared" si="104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105"/>
        <v>0</v>
      </c>
      <c r="J93" s="6"/>
      <c r="K93" s="91">
        <f t="shared" si="99"/>
        <v>0</v>
      </c>
      <c r="L93" s="92">
        <f t="shared" si="106"/>
        <v>0</v>
      </c>
      <c r="M93" s="93">
        <v>0.26150000000000001</v>
      </c>
      <c r="N93" s="7">
        <f t="shared" si="100"/>
        <v>0</v>
      </c>
      <c r="O93" s="8"/>
      <c r="P93" s="9"/>
      <c r="Q93" s="8"/>
      <c r="R93" s="9"/>
      <c r="S93" s="8"/>
      <c r="T93" s="7">
        <f t="shared" si="101"/>
        <v>0</v>
      </c>
      <c r="U93" s="7">
        <f t="shared" si="102"/>
        <v>0</v>
      </c>
      <c r="V93" s="7">
        <f t="shared" si="103"/>
        <v>0</v>
      </c>
      <c r="W93" s="11">
        <f t="shared" si="104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105"/>
        <v>0</v>
      </c>
      <c r="J94" s="6"/>
      <c r="K94" s="91">
        <f t="shared" si="99"/>
        <v>0</v>
      </c>
      <c r="L94" s="92">
        <f t="shared" si="106"/>
        <v>0</v>
      </c>
      <c r="M94" s="93">
        <v>0.26150000000000001</v>
      </c>
      <c r="N94" s="7">
        <f t="shared" si="100"/>
        <v>0</v>
      </c>
      <c r="O94" s="8"/>
      <c r="P94" s="9"/>
      <c r="Q94" s="8"/>
      <c r="R94" s="9"/>
      <c r="S94" s="8"/>
      <c r="T94" s="7">
        <f t="shared" si="101"/>
        <v>0</v>
      </c>
      <c r="U94" s="7">
        <f t="shared" si="102"/>
        <v>0</v>
      </c>
      <c r="V94" s="7">
        <f t="shared" si="103"/>
        <v>0</v>
      </c>
      <c r="W94" s="11">
        <f t="shared" si="104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111">J97/30</f>
        <v>0</v>
      </c>
      <c r="L97" s="92">
        <f>IF(H97="t",J97/30*I97,J97*I97)</f>
        <v>0</v>
      </c>
      <c r="M97" s="93">
        <v>0.26150000000000001</v>
      </c>
      <c r="N97" s="7">
        <f t="shared" ref="N97:N103" si="112">L97*M97</f>
        <v>0</v>
      </c>
      <c r="O97" s="8"/>
      <c r="P97" s="9"/>
      <c r="Q97" s="8"/>
      <c r="R97" s="9"/>
      <c r="S97" s="8"/>
      <c r="T97" s="7">
        <f t="shared" ref="T97:T103" si="113">(O97+Q97)*K97</f>
        <v>0</v>
      </c>
      <c r="U97" s="7">
        <f t="shared" ref="U97:U103" si="114">S97*K97</f>
        <v>0</v>
      </c>
      <c r="V97" s="7">
        <f t="shared" ref="V97:V103" si="115">(O97*P97)+(Q97*R97)</f>
        <v>0</v>
      </c>
      <c r="W97" s="11">
        <f t="shared" ref="W97:W103" si="116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117">IF(H98="t",G98-F98+1,ROUND((G98-F98)/30.4,0))</f>
        <v>0</v>
      </c>
      <c r="J98" s="6"/>
      <c r="K98" s="91">
        <f t="shared" si="111"/>
        <v>0</v>
      </c>
      <c r="L98" s="92">
        <f t="shared" ref="L98:L103" si="118">IF(H98="t",J98/30*I98,J98*I98)</f>
        <v>0</v>
      </c>
      <c r="M98" s="93">
        <v>0.26150000000000001</v>
      </c>
      <c r="N98" s="7">
        <f t="shared" si="112"/>
        <v>0</v>
      </c>
      <c r="O98" s="8"/>
      <c r="P98" s="9"/>
      <c r="Q98" s="8"/>
      <c r="R98" s="9"/>
      <c r="S98" s="8"/>
      <c r="T98" s="7">
        <f t="shared" si="113"/>
        <v>0</v>
      </c>
      <c r="U98" s="7">
        <f t="shared" si="114"/>
        <v>0</v>
      </c>
      <c r="V98" s="7">
        <f t="shared" si="115"/>
        <v>0</v>
      </c>
      <c r="W98" s="11">
        <f t="shared" si="116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ref="I99" si="119">IF(H99="t",G99-F99+1,ROUND((G99-F99)/30.4,0))</f>
        <v>0</v>
      </c>
      <c r="J99" s="6"/>
      <c r="K99" s="91">
        <f t="shared" ref="K99" si="120">J99/30</f>
        <v>0</v>
      </c>
      <c r="L99" s="92">
        <f t="shared" ref="L99" si="121">IF(H99="t",J99/30*I99,J99*I99)</f>
        <v>0</v>
      </c>
      <c r="M99" s="93">
        <v>0.26150000000000001</v>
      </c>
      <c r="N99" s="7">
        <f t="shared" si="112"/>
        <v>0</v>
      </c>
      <c r="O99" s="8"/>
      <c r="P99" s="9"/>
      <c r="Q99" s="8"/>
      <c r="R99" s="9"/>
      <c r="S99" s="8"/>
      <c r="T99" s="7">
        <f t="shared" si="113"/>
        <v>0</v>
      </c>
      <c r="U99" s="7">
        <f t="shared" ref="U99" si="122">S99*K99</f>
        <v>0</v>
      </c>
      <c r="V99" s="7">
        <f t="shared" si="115"/>
        <v>0</v>
      </c>
      <c r="W99" s="11">
        <f t="shared" si="116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117"/>
        <v>0</v>
      </c>
      <c r="J100" s="6"/>
      <c r="K100" s="91">
        <f t="shared" si="111"/>
        <v>0</v>
      </c>
      <c r="L100" s="92">
        <f t="shared" si="118"/>
        <v>0</v>
      </c>
      <c r="M100" s="93">
        <v>0.26150000000000001</v>
      </c>
      <c r="N100" s="7">
        <f t="shared" si="112"/>
        <v>0</v>
      </c>
      <c r="O100" s="8"/>
      <c r="P100" s="9"/>
      <c r="Q100" s="8"/>
      <c r="R100" s="9"/>
      <c r="S100" s="8"/>
      <c r="T100" s="7">
        <f t="shared" si="113"/>
        <v>0</v>
      </c>
      <c r="U100" s="7">
        <f t="shared" si="114"/>
        <v>0</v>
      </c>
      <c r="V100" s="7">
        <f t="shared" si="115"/>
        <v>0</v>
      </c>
      <c r="W100" s="11">
        <f t="shared" si="116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117"/>
        <v>0</v>
      </c>
      <c r="J101" s="6"/>
      <c r="K101" s="91">
        <f t="shared" si="111"/>
        <v>0</v>
      </c>
      <c r="L101" s="92">
        <f t="shared" si="118"/>
        <v>0</v>
      </c>
      <c r="M101" s="93">
        <v>0.26150000000000001</v>
      </c>
      <c r="N101" s="7">
        <f t="shared" si="112"/>
        <v>0</v>
      </c>
      <c r="O101" s="8"/>
      <c r="P101" s="9"/>
      <c r="Q101" s="8"/>
      <c r="R101" s="9"/>
      <c r="S101" s="8"/>
      <c r="T101" s="7">
        <f t="shared" si="113"/>
        <v>0</v>
      </c>
      <c r="U101" s="7">
        <f t="shared" si="114"/>
        <v>0</v>
      </c>
      <c r="V101" s="7">
        <f t="shared" si="115"/>
        <v>0</v>
      </c>
      <c r="W101" s="11">
        <f t="shared" si="116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117"/>
        <v>0</v>
      </c>
      <c r="J102" s="6"/>
      <c r="K102" s="91">
        <f t="shared" si="111"/>
        <v>0</v>
      </c>
      <c r="L102" s="92">
        <f t="shared" si="118"/>
        <v>0</v>
      </c>
      <c r="M102" s="93">
        <v>0.26150000000000001</v>
      </c>
      <c r="N102" s="7">
        <f t="shared" si="112"/>
        <v>0</v>
      </c>
      <c r="O102" s="8"/>
      <c r="P102" s="9"/>
      <c r="Q102" s="8"/>
      <c r="R102" s="9"/>
      <c r="S102" s="8"/>
      <c r="T102" s="7">
        <f t="shared" si="113"/>
        <v>0</v>
      </c>
      <c r="U102" s="7">
        <f t="shared" si="114"/>
        <v>0</v>
      </c>
      <c r="V102" s="7">
        <f t="shared" si="115"/>
        <v>0</v>
      </c>
      <c r="W102" s="11">
        <f t="shared" si="116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117"/>
        <v>0</v>
      </c>
      <c r="J103" s="6"/>
      <c r="K103" s="91">
        <f t="shared" si="111"/>
        <v>0</v>
      </c>
      <c r="L103" s="92">
        <f t="shared" si="118"/>
        <v>0</v>
      </c>
      <c r="M103" s="93">
        <v>0.26150000000000001</v>
      </c>
      <c r="N103" s="7">
        <f t="shared" si="112"/>
        <v>0</v>
      </c>
      <c r="O103" s="8"/>
      <c r="P103" s="9"/>
      <c r="Q103" s="8"/>
      <c r="R103" s="9"/>
      <c r="S103" s="8"/>
      <c r="T103" s="7">
        <f t="shared" si="113"/>
        <v>0</v>
      </c>
      <c r="U103" s="7">
        <f t="shared" si="114"/>
        <v>0</v>
      </c>
      <c r="V103" s="7">
        <f t="shared" si="115"/>
        <v>0</v>
      </c>
      <c r="W103" s="11">
        <f t="shared" si="116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123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124">L106*M106</f>
        <v>0</v>
      </c>
      <c r="O106" s="8"/>
      <c r="P106" s="9"/>
      <c r="Q106" s="8"/>
      <c r="R106" s="9"/>
      <c r="S106" s="8"/>
      <c r="T106" s="7">
        <f t="shared" ref="T106:T112" si="125">(O106+Q106)*K106</f>
        <v>0</v>
      </c>
      <c r="U106" s="7">
        <f t="shared" ref="U106:U112" si="126">S106*K106</f>
        <v>0</v>
      </c>
      <c r="V106" s="7">
        <f t="shared" ref="V106:V112" si="127">(O106*P106)+(Q106*R106)</f>
        <v>0</v>
      </c>
      <c r="W106" s="11">
        <f t="shared" ref="W106:W112" si="128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129">IF(H107="t",G107-F107+1,ROUND((G107-F107)/30.4,0))</f>
        <v>0</v>
      </c>
      <c r="J107" s="6"/>
      <c r="K107" s="91">
        <f t="shared" si="123"/>
        <v>0</v>
      </c>
      <c r="L107" s="92">
        <f t="shared" ref="L107:L112" si="130">IF(H107="t",J107/30*I107,J107*I107)</f>
        <v>0</v>
      </c>
      <c r="M107" s="93">
        <v>0.26150000000000001</v>
      </c>
      <c r="N107" s="7">
        <f t="shared" si="124"/>
        <v>0</v>
      </c>
      <c r="O107" s="8"/>
      <c r="P107" s="9"/>
      <c r="Q107" s="8"/>
      <c r="R107" s="9"/>
      <c r="S107" s="8"/>
      <c r="T107" s="7">
        <f t="shared" si="125"/>
        <v>0</v>
      </c>
      <c r="U107" s="7">
        <f t="shared" si="126"/>
        <v>0</v>
      </c>
      <c r="V107" s="7">
        <f t="shared" si="127"/>
        <v>0</v>
      </c>
      <c r="W107" s="11">
        <f t="shared" si="128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129"/>
        <v>0</v>
      </c>
      <c r="J108" s="6"/>
      <c r="K108" s="91">
        <f t="shared" si="123"/>
        <v>0</v>
      </c>
      <c r="L108" s="92">
        <f t="shared" si="130"/>
        <v>0</v>
      </c>
      <c r="M108" s="93">
        <v>0.26150000000000001</v>
      </c>
      <c r="N108" s="7">
        <f t="shared" si="124"/>
        <v>0</v>
      </c>
      <c r="O108" s="8"/>
      <c r="P108" s="9"/>
      <c r="Q108" s="8"/>
      <c r="R108" s="9"/>
      <c r="S108" s="8"/>
      <c r="T108" s="7">
        <f t="shared" si="125"/>
        <v>0</v>
      </c>
      <c r="U108" s="7">
        <f t="shared" si="126"/>
        <v>0</v>
      </c>
      <c r="V108" s="7">
        <f t="shared" si="127"/>
        <v>0</v>
      </c>
      <c r="W108" s="11">
        <f t="shared" si="128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ref="I109" si="131">IF(H109="t",G109-F109+1,ROUND((G109-F109)/30.4,0))</f>
        <v>0</v>
      </c>
      <c r="J109" s="6"/>
      <c r="K109" s="91">
        <f t="shared" ref="K109" si="132">J109/30</f>
        <v>0</v>
      </c>
      <c r="L109" s="92">
        <f t="shared" ref="L109" si="133">IF(H109="t",J109/30*I109,J109*I109)</f>
        <v>0</v>
      </c>
      <c r="M109" s="93">
        <v>0.26150000000000001</v>
      </c>
      <c r="N109" s="7">
        <f t="shared" si="124"/>
        <v>0</v>
      </c>
      <c r="O109" s="8"/>
      <c r="P109" s="9"/>
      <c r="Q109" s="8"/>
      <c r="R109" s="9"/>
      <c r="S109" s="8"/>
      <c r="T109" s="7">
        <f t="shared" si="125"/>
        <v>0</v>
      </c>
      <c r="U109" s="7">
        <f t="shared" ref="U109" si="134">S109*K109</f>
        <v>0</v>
      </c>
      <c r="V109" s="7">
        <f t="shared" si="127"/>
        <v>0</v>
      </c>
      <c r="W109" s="11">
        <f t="shared" si="128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129"/>
        <v>0</v>
      </c>
      <c r="J110" s="6"/>
      <c r="K110" s="91">
        <f t="shared" si="123"/>
        <v>0</v>
      </c>
      <c r="L110" s="92">
        <f t="shared" si="130"/>
        <v>0</v>
      </c>
      <c r="M110" s="93">
        <v>0.26150000000000001</v>
      </c>
      <c r="N110" s="7">
        <f t="shared" si="124"/>
        <v>0</v>
      </c>
      <c r="O110" s="8"/>
      <c r="P110" s="9"/>
      <c r="Q110" s="8"/>
      <c r="R110" s="9"/>
      <c r="S110" s="8"/>
      <c r="T110" s="7">
        <f t="shared" si="125"/>
        <v>0</v>
      </c>
      <c r="U110" s="7">
        <f t="shared" si="126"/>
        <v>0</v>
      </c>
      <c r="V110" s="7">
        <f t="shared" si="127"/>
        <v>0</v>
      </c>
      <c r="W110" s="11">
        <f t="shared" si="128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129"/>
        <v>0</v>
      </c>
      <c r="J111" s="6"/>
      <c r="K111" s="91">
        <f t="shared" si="123"/>
        <v>0</v>
      </c>
      <c r="L111" s="92">
        <f t="shared" si="130"/>
        <v>0</v>
      </c>
      <c r="M111" s="93">
        <v>0.26150000000000001</v>
      </c>
      <c r="N111" s="7">
        <f t="shared" si="124"/>
        <v>0</v>
      </c>
      <c r="O111" s="8"/>
      <c r="P111" s="9"/>
      <c r="Q111" s="8"/>
      <c r="R111" s="9"/>
      <c r="S111" s="8"/>
      <c r="T111" s="7">
        <f t="shared" si="125"/>
        <v>0</v>
      </c>
      <c r="U111" s="7">
        <f t="shared" si="126"/>
        <v>0</v>
      </c>
      <c r="V111" s="7">
        <f t="shared" si="127"/>
        <v>0</v>
      </c>
      <c r="W111" s="11">
        <f t="shared" si="128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129"/>
        <v>0</v>
      </c>
      <c r="J112" s="6"/>
      <c r="K112" s="91">
        <f t="shared" si="123"/>
        <v>0</v>
      </c>
      <c r="L112" s="92">
        <f t="shared" si="130"/>
        <v>0</v>
      </c>
      <c r="M112" s="93">
        <v>0.26150000000000001</v>
      </c>
      <c r="N112" s="7">
        <f t="shared" si="124"/>
        <v>0</v>
      </c>
      <c r="O112" s="8"/>
      <c r="P112" s="9"/>
      <c r="Q112" s="8"/>
      <c r="R112" s="9"/>
      <c r="S112" s="8"/>
      <c r="T112" s="7">
        <f t="shared" si="125"/>
        <v>0</v>
      </c>
      <c r="U112" s="7">
        <f t="shared" si="126"/>
        <v>0</v>
      </c>
      <c r="V112" s="7">
        <f t="shared" si="127"/>
        <v>0</v>
      </c>
      <c r="W112" s="11">
        <f t="shared" si="128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135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136">L115*M115</f>
        <v>0</v>
      </c>
      <c r="O115" s="8"/>
      <c r="P115" s="9"/>
      <c r="Q115" s="8"/>
      <c r="R115" s="9"/>
      <c r="S115" s="8"/>
      <c r="T115" s="7">
        <f t="shared" ref="T115:T121" si="137">(O115+Q115)*K115</f>
        <v>0</v>
      </c>
      <c r="U115" s="7">
        <f t="shared" ref="U115:U121" si="138">S115*K115</f>
        <v>0</v>
      </c>
      <c r="V115" s="7">
        <f t="shared" ref="V115:V121" si="139">(O115*P115)+(Q115*R115)</f>
        <v>0</v>
      </c>
      <c r="W115" s="11">
        <f t="shared" ref="W115:W121" si="140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141">IF(H116="t",G116-F116+1,ROUND((G116-F116)/30.4,0))</f>
        <v>0</v>
      </c>
      <c r="J116" s="6"/>
      <c r="K116" s="91">
        <f t="shared" si="135"/>
        <v>0</v>
      </c>
      <c r="L116" s="92">
        <f t="shared" ref="L116:L121" si="142">IF(H116="t",J116/30*I116,J116*I116)</f>
        <v>0</v>
      </c>
      <c r="M116" s="93">
        <v>0.26150000000000001</v>
      </c>
      <c r="N116" s="7">
        <f t="shared" si="136"/>
        <v>0</v>
      </c>
      <c r="O116" s="8"/>
      <c r="P116" s="9"/>
      <c r="Q116" s="8"/>
      <c r="R116" s="9"/>
      <c r="S116" s="8"/>
      <c r="T116" s="7">
        <f t="shared" si="137"/>
        <v>0</v>
      </c>
      <c r="U116" s="7">
        <f t="shared" si="138"/>
        <v>0</v>
      </c>
      <c r="V116" s="7">
        <f t="shared" si="139"/>
        <v>0</v>
      </c>
      <c r="W116" s="11">
        <f t="shared" si="140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141"/>
        <v>0</v>
      </c>
      <c r="J117" s="6"/>
      <c r="K117" s="91">
        <f t="shared" si="135"/>
        <v>0</v>
      </c>
      <c r="L117" s="92">
        <f t="shared" si="142"/>
        <v>0</v>
      </c>
      <c r="M117" s="93">
        <v>0.26150000000000001</v>
      </c>
      <c r="N117" s="7">
        <f t="shared" si="136"/>
        <v>0</v>
      </c>
      <c r="O117" s="8"/>
      <c r="P117" s="9"/>
      <c r="Q117" s="8"/>
      <c r="R117" s="9"/>
      <c r="S117" s="8"/>
      <c r="T117" s="7">
        <f t="shared" si="137"/>
        <v>0</v>
      </c>
      <c r="U117" s="7">
        <f t="shared" si="138"/>
        <v>0</v>
      </c>
      <c r="V117" s="7">
        <f t="shared" si="139"/>
        <v>0</v>
      </c>
      <c r="W117" s="11">
        <f t="shared" si="140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ref="I118" si="143">IF(H118="t",G118-F118+1,ROUND((G118-F118)/30.4,0))</f>
        <v>0</v>
      </c>
      <c r="J118" s="6"/>
      <c r="K118" s="91">
        <f t="shared" ref="K118" si="144">J118/30</f>
        <v>0</v>
      </c>
      <c r="L118" s="92">
        <f t="shared" ref="L118" si="145">IF(H118="t",J118/30*I118,J118*I118)</f>
        <v>0</v>
      </c>
      <c r="M118" s="93">
        <v>0.26150000000000001</v>
      </c>
      <c r="N118" s="7">
        <f t="shared" si="136"/>
        <v>0</v>
      </c>
      <c r="O118" s="8"/>
      <c r="P118" s="9"/>
      <c r="Q118" s="8"/>
      <c r="R118" s="9"/>
      <c r="S118" s="8"/>
      <c r="T118" s="7">
        <f t="shared" si="137"/>
        <v>0</v>
      </c>
      <c r="U118" s="7">
        <f t="shared" ref="U118" si="146">S118*K118</f>
        <v>0</v>
      </c>
      <c r="V118" s="7">
        <f t="shared" si="139"/>
        <v>0</v>
      </c>
      <c r="W118" s="11">
        <f t="shared" si="140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141"/>
        <v>0</v>
      </c>
      <c r="J119" s="6"/>
      <c r="K119" s="91">
        <f t="shared" si="135"/>
        <v>0</v>
      </c>
      <c r="L119" s="92">
        <f t="shared" si="142"/>
        <v>0</v>
      </c>
      <c r="M119" s="93">
        <v>0.26150000000000001</v>
      </c>
      <c r="N119" s="7">
        <f t="shared" si="136"/>
        <v>0</v>
      </c>
      <c r="O119" s="8"/>
      <c r="P119" s="9"/>
      <c r="Q119" s="8"/>
      <c r="R119" s="9"/>
      <c r="S119" s="8"/>
      <c r="T119" s="7">
        <f t="shared" si="137"/>
        <v>0</v>
      </c>
      <c r="U119" s="7">
        <f t="shared" si="138"/>
        <v>0</v>
      </c>
      <c r="V119" s="7">
        <f t="shared" si="139"/>
        <v>0</v>
      </c>
      <c r="W119" s="11">
        <f t="shared" si="140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141"/>
        <v>0</v>
      </c>
      <c r="J120" s="6"/>
      <c r="K120" s="91">
        <f t="shared" si="135"/>
        <v>0</v>
      </c>
      <c r="L120" s="92">
        <f t="shared" si="142"/>
        <v>0</v>
      </c>
      <c r="M120" s="93">
        <v>0.26150000000000001</v>
      </c>
      <c r="N120" s="7">
        <f t="shared" si="136"/>
        <v>0</v>
      </c>
      <c r="O120" s="8"/>
      <c r="P120" s="9"/>
      <c r="Q120" s="8"/>
      <c r="R120" s="9"/>
      <c r="S120" s="8"/>
      <c r="T120" s="7">
        <f t="shared" si="137"/>
        <v>0</v>
      </c>
      <c r="U120" s="7">
        <f t="shared" si="138"/>
        <v>0</v>
      </c>
      <c r="V120" s="7">
        <f t="shared" si="139"/>
        <v>0</v>
      </c>
      <c r="W120" s="11">
        <f t="shared" si="140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141"/>
        <v>0</v>
      </c>
      <c r="J121" s="6"/>
      <c r="K121" s="91">
        <f t="shared" si="135"/>
        <v>0</v>
      </c>
      <c r="L121" s="92">
        <f t="shared" si="142"/>
        <v>0</v>
      </c>
      <c r="M121" s="93">
        <v>0.26150000000000001</v>
      </c>
      <c r="N121" s="7">
        <f t="shared" si="136"/>
        <v>0</v>
      </c>
      <c r="O121" s="8"/>
      <c r="P121" s="9"/>
      <c r="Q121" s="8"/>
      <c r="R121" s="9"/>
      <c r="S121" s="8"/>
      <c r="T121" s="7">
        <f t="shared" si="137"/>
        <v>0</v>
      </c>
      <c r="U121" s="7">
        <f t="shared" si="138"/>
        <v>0</v>
      </c>
      <c r="V121" s="7">
        <f t="shared" si="139"/>
        <v>0</v>
      </c>
      <c r="W121" s="11">
        <f t="shared" si="140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147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148">L124*M124</f>
        <v>0</v>
      </c>
      <c r="O124" s="8"/>
      <c r="P124" s="9"/>
      <c r="Q124" s="8"/>
      <c r="R124" s="9"/>
      <c r="S124" s="8"/>
      <c r="T124" s="7">
        <f t="shared" ref="T124:T130" si="149">(O124+Q124)*K124</f>
        <v>0</v>
      </c>
      <c r="U124" s="7">
        <f t="shared" ref="U124:U130" si="150">S124*K124</f>
        <v>0</v>
      </c>
      <c r="V124" s="7">
        <f t="shared" ref="V124:V130" si="151">(O124*P124)+(Q124*R124)</f>
        <v>0</v>
      </c>
      <c r="W124" s="11">
        <f t="shared" ref="W124:W130" si="152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53">IF(H125="t",G125-F125+1,ROUND((G125-F125)/30.4,0))</f>
        <v>0</v>
      </c>
      <c r="J125" s="6"/>
      <c r="K125" s="91">
        <f t="shared" si="147"/>
        <v>0</v>
      </c>
      <c r="L125" s="92">
        <f t="shared" ref="L125:L130" si="154">IF(H125="t",J125/30*I125,J125*I125)</f>
        <v>0</v>
      </c>
      <c r="M125" s="93">
        <v>0.26150000000000001</v>
      </c>
      <c r="N125" s="7">
        <f t="shared" si="148"/>
        <v>0</v>
      </c>
      <c r="O125" s="8"/>
      <c r="P125" s="9"/>
      <c r="Q125" s="8"/>
      <c r="R125" s="9"/>
      <c r="S125" s="8"/>
      <c r="T125" s="7">
        <f t="shared" si="149"/>
        <v>0</v>
      </c>
      <c r="U125" s="7">
        <f t="shared" si="150"/>
        <v>0</v>
      </c>
      <c r="V125" s="7">
        <f t="shared" si="151"/>
        <v>0</v>
      </c>
      <c r="W125" s="11">
        <f t="shared" si="152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53"/>
        <v>0</v>
      </c>
      <c r="J126" s="6"/>
      <c r="K126" s="91">
        <f t="shared" si="147"/>
        <v>0</v>
      </c>
      <c r="L126" s="92">
        <f t="shared" si="154"/>
        <v>0</v>
      </c>
      <c r="M126" s="93">
        <v>0.26150000000000001</v>
      </c>
      <c r="N126" s="7">
        <f t="shared" si="148"/>
        <v>0</v>
      </c>
      <c r="O126" s="8"/>
      <c r="P126" s="9"/>
      <c r="Q126" s="8"/>
      <c r="R126" s="9"/>
      <c r="S126" s="8"/>
      <c r="T126" s="7">
        <f t="shared" si="149"/>
        <v>0</v>
      </c>
      <c r="U126" s="7">
        <f t="shared" si="150"/>
        <v>0</v>
      </c>
      <c r="V126" s="7">
        <f t="shared" si="151"/>
        <v>0</v>
      </c>
      <c r="W126" s="11">
        <f t="shared" si="152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ref="I127" si="155">IF(H127="t",G127-F127+1,ROUND((G127-F127)/30.4,0))</f>
        <v>0</v>
      </c>
      <c r="J127" s="6"/>
      <c r="K127" s="91">
        <f t="shared" ref="K127" si="156">J127/30</f>
        <v>0</v>
      </c>
      <c r="L127" s="92">
        <f t="shared" ref="L127" si="157">IF(H127="t",J127/30*I127,J127*I127)</f>
        <v>0</v>
      </c>
      <c r="M127" s="93">
        <v>0.26150000000000001</v>
      </c>
      <c r="N127" s="7">
        <f t="shared" si="148"/>
        <v>0</v>
      </c>
      <c r="O127" s="8"/>
      <c r="P127" s="9"/>
      <c r="Q127" s="8"/>
      <c r="R127" s="9"/>
      <c r="S127" s="8"/>
      <c r="T127" s="7">
        <f t="shared" si="149"/>
        <v>0</v>
      </c>
      <c r="U127" s="7">
        <f t="shared" ref="U127" si="158">S127*K127</f>
        <v>0</v>
      </c>
      <c r="V127" s="7">
        <f t="shared" si="151"/>
        <v>0</v>
      </c>
      <c r="W127" s="11">
        <f t="shared" si="152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53"/>
        <v>0</v>
      </c>
      <c r="J128" s="6"/>
      <c r="K128" s="91">
        <f t="shared" si="147"/>
        <v>0</v>
      </c>
      <c r="L128" s="92">
        <f t="shared" si="154"/>
        <v>0</v>
      </c>
      <c r="M128" s="93">
        <v>0.26150000000000001</v>
      </c>
      <c r="N128" s="7">
        <f t="shared" si="148"/>
        <v>0</v>
      </c>
      <c r="O128" s="8"/>
      <c r="P128" s="9"/>
      <c r="Q128" s="8"/>
      <c r="R128" s="9"/>
      <c r="S128" s="8"/>
      <c r="T128" s="7">
        <f t="shared" si="149"/>
        <v>0</v>
      </c>
      <c r="U128" s="7">
        <f t="shared" si="150"/>
        <v>0</v>
      </c>
      <c r="V128" s="7">
        <f t="shared" si="151"/>
        <v>0</v>
      </c>
      <c r="W128" s="11">
        <f t="shared" si="152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53"/>
        <v>0</v>
      </c>
      <c r="J129" s="6"/>
      <c r="K129" s="91">
        <f t="shared" si="147"/>
        <v>0</v>
      </c>
      <c r="L129" s="92">
        <f t="shared" si="154"/>
        <v>0</v>
      </c>
      <c r="M129" s="93">
        <v>0.26150000000000001</v>
      </c>
      <c r="N129" s="7">
        <f t="shared" si="148"/>
        <v>0</v>
      </c>
      <c r="O129" s="8"/>
      <c r="P129" s="9"/>
      <c r="Q129" s="8"/>
      <c r="R129" s="9"/>
      <c r="S129" s="8"/>
      <c r="T129" s="7">
        <f t="shared" si="149"/>
        <v>0</v>
      </c>
      <c r="U129" s="7">
        <f t="shared" si="150"/>
        <v>0</v>
      </c>
      <c r="V129" s="7">
        <f t="shared" si="151"/>
        <v>0</v>
      </c>
      <c r="W129" s="11">
        <f t="shared" si="152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53"/>
        <v>0</v>
      </c>
      <c r="J130" s="6"/>
      <c r="K130" s="91">
        <f t="shared" si="147"/>
        <v>0</v>
      </c>
      <c r="L130" s="92">
        <f t="shared" si="154"/>
        <v>0</v>
      </c>
      <c r="M130" s="93">
        <v>0.26150000000000001</v>
      </c>
      <c r="N130" s="7">
        <f t="shared" si="148"/>
        <v>0</v>
      </c>
      <c r="O130" s="8"/>
      <c r="P130" s="9"/>
      <c r="Q130" s="8"/>
      <c r="R130" s="9"/>
      <c r="S130" s="8"/>
      <c r="T130" s="7">
        <f t="shared" si="149"/>
        <v>0</v>
      </c>
      <c r="U130" s="7">
        <f t="shared" si="150"/>
        <v>0</v>
      </c>
      <c r="V130" s="7">
        <f t="shared" si="151"/>
        <v>0</v>
      </c>
      <c r="W130" s="11">
        <f t="shared" si="152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59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60">L133*M133</f>
        <v>0</v>
      </c>
      <c r="O133" s="8"/>
      <c r="P133" s="9"/>
      <c r="Q133" s="8"/>
      <c r="R133" s="9"/>
      <c r="S133" s="8"/>
      <c r="T133" s="7">
        <f t="shared" ref="T133:T139" si="161">(O133+Q133)*K133</f>
        <v>0</v>
      </c>
      <c r="U133" s="7">
        <f t="shared" ref="U133:U139" si="162">S133*K133</f>
        <v>0</v>
      </c>
      <c r="V133" s="7">
        <f t="shared" ref="V133:V139" si="163">(O133*P133)+(Q133*R133)</f>
        <v>0</v>
      </c>
      <c r="W133" s="11">
        <f t="shared" ref="W133:W139" si="164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65">IF(H134="t",G134-F134+1,ROUND((G134-F134)/30.4,0))</f>
        <v>0</v>
      </c>
      <c r="J134" s="6"/>
      <c r="K134" s="91">
        <f t="shared" si="159"/>
        <v>0</v>
      </c>
      <c r="L134" s="92">
        <f t="shared" ref="L134:L139" si="166">IF(H134="t",J134/30*I134,J134*I134)</f>
        <v>0</v>
      </c>
      <c r="M134" s="93">
        <v>0.26150000000000001</v>
      </c>
      <c r="N134" s="7">
        <f t="shared" si="160"/>
        <v>0</v>
      </c>
      <c r="O134" s="8"/>
      <c r="P134" s="9"/>
      <c r="Q134" s="8"/>
      <c r="R134" s="9"/>
      <c r="S134" s="8"/>
      <c r="T134" s="7">
        <f t="shared" si="161"/>
        <v>0</v>
      </c>
      <c r="U134" s="7">
        <f t="shared" si="162"/>
        <v>0</v>
      </c>
      <c r="V134" s="7">
        <f t="shared" si="163"/>
        <v>0</v>
      </c>
      <c r="W134" s="11">
        <f t="shared" si="164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65"/>
        <v>0</v>
      </c>
      <c r="J135" s="6"/>
      <c r="K135" s="91">
        <f t="shared" si="159"/>
        <v>0</v>
      </c>
      <c r="L135" s="92">
        <f t="shared" si="166"/>
        <v>0</v>
      </c>
      <c r="M135" s="93">
        <v>0.26150000000000001</v>
      </c>
      <c r="N135" s="7">
        <f t="shared" si="160"/>
        <v>0</v>
      </c>
      <c r="O135" s="8"/>
      <c r="P135" s="9"/>
      <c r="Q135" s="8"/>
      <c r="R135" s="9"/>
      <c r="S135" s="8"/>
      <c r="T135" s="7">
        <f t="shared" si="161"/>
        <v>0</v>
      </c>
      <c r="U135" s="7">
        <f t="shared" si="162"/>
        <v>0</v>
      </c>
      <c r="V135" s="7">
        <f t="shared" si="163"/>
        <v>0</v>
      </c>
      <c r="W135" s="11">
        <f t="shared" si="164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65"/>
        <v>0</v>
      </c>
      <c r="J136" s="6"/>
      <c r="K136" s="91">
        <f t="shared" si="159"/>
        <v>0</v>
      </c>
      <c r="L136" s="92">
        <f t="shared" si="166"/>
        <v>0</v>
      </c>
      <c r="M136" s="93">
        <v>0.26150000000000001</v>
      </c>
      <c r="N136" s="7">
        <f t="shared" si="160"/>
        <v>0</v>
      </c>
      <c r="O136" s="8"/>
      <c r="P136" s="9"/>
      <c r="Q136" s="8"/>
      <c r="R136" s="9"/>
      <c r="S136" s="8"/>
      <c r="T136" s="7">
        <f t="shared" si="161"/>
        <v>0</v>
      </c>
      <c r="U136" s="7">
        <f t="shared" si="162"/>
        <v>0</v>
      </c>
      <c r="V136" s="7">
        <f t="shared" si="163"/>
        <v>0</v>
      </c>
      <c r="W136" s="11">
        <f t="shared" si="164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ref="I137" si="167">IF(H137="t",G137-F137+1,ROUND((G137-F137)/30.4,0))</f>
        <v>0</v>
      </c>
      <c r="J137" s="6"/>
      <c r="K137" s="91">
        <f t="shared" ref="K137" si="168">J137/30</f>
        <v>0</v>
      </c>
      <c r="L137" s="92">
        <f t="shared" ref="L137" si="169">IF(H137="t",J137/30*I137,J137*I137)</f>
        <v>0</v>
      </c>
      <c r="M137" s="93">
        <v>0.26150000000000001</v>
      </c>
      <c r="N137" s="7">
        <f t="shared" si="160"/>
        <v>0</v>
      </c>
      <c r="O137" s="8"/>
      <c r="P137" s="9"/>
      <c r="Q137" s="8"/>
      <c r="R137" s="9"/>
      <c r="S137" s="8"/>
      <c r="T137" s="7">
        <f t="shared" si="161"/>
        <v>0</v>
      </c>
      <c r="U137" s="7">
        <f t="shared" ref="U137" si="170">S137*K137</f>
        <v>0</v>
      </c>
      <c r="V137" s="7">
        <f t="shared" si="163"/>
        <v>0</v>
      </c>
      <c r="W137" s="11">
        <f t="shared" si="164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65"/>
        <v>0</v>
      </c>
      <c r="J138" s="6"/>
      <c r="K138" s="91">
        <f t="shared" si="159"/>
        <v>0</v>
      </c>
      <c r="L138" s="92">
        <f t="shared" si="166"/>
        <v>0</v>
      </c>
      <c r="M138" s="93">
        <v>0.26150000000000001</v>
      </c>
      <c r="N138" s="7">
        <f t="shared" si="160"/>
        <v>0</v>
      </c>
      <c r="O138" s="8"/>
      <c r="P138" s="9"/>
      <c r="Q138" s="8"/>
      <c r="R138" s="9"/>
      <c r="S138" s="8"/>
      <c r="T138" s="7">
        <f t="shared" si="161"/>
        <v>0</v>
      </c>
      <c r="U138" s="7">
        <f t="shared" si="162"/>
        <v>0</v>
      </c>
      <c r="V138" s="7">
        <f t="shared" si="163"/>
        <v>0</v>
      </c>
      <c r="W138" s="11">
        <f t="shared" si="164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65"/>
        <v>0</v>
      </c>
      <c r="J139" s="6"/>
      <c r="K139" s="91">
        <f t="shared" si="159"/>
        <v>0</v>
      </c>
      <c r="L139" s="92">
        <f t="shared" si="166"/>
        <v>0</v>
      </c>
      <c r="M139" s="93">
        <v>0.26150000000000001</v>
      </c>
      <c r="N139" s="7">
        <f t="shared" si="160"/>
        <v>0</v>
      </c>
      <c r="O139" s="8"/>
      <c r="P139" s="9"/>
      <c r="Q139" s="8"/>
      <c r="R139" s="9"/>
      <c r="S139" s="8"/>
      <c r="T139" s="7">
        <f t="shared" si="161"/>
        <v>0</v>
      </c>
      <c r="U139" s="7">
        <f t="shared" si="162"/>
        <v>0</v>
      </c>
      <c r="V139" s="7">
        <f t="shared" si="163"/>
        <v>0</v>
      </c>
      <c r="W139" s="11">
        <f t="shared" si="164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71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72">L142*M142</f>
        <v>0</v>
      </c>
      <c r="O142" s="8"/>
      <c r="P142" s="9"/>
      <c r="Q142" s="8"/>
      <c r="R142" s="9"/>
      <c r="S142" s="8"/>
      <c r="T142" s="7">
        <f t="shared" ref="T142:T148" si="173">(O142+Q142)*K142</f>
        <v>0</v>
      </c>
      <c r="U142" s="7">
        <f t="shared" ref="U142:U148" si="174">S142*K142</f>
        <v>0</v>
      </c>
      <c r="V142" s="7">
        <f t="shared" ref="V142:V148" si="175">(O142*P142)+(Q142*R142)</f>
        <v>0</v>
      </c>
      <c r="W142" s="11">
        <f t="shared" ref="W142:W148" si="176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77">IF(H143="t",G143-F143+1,ROUND((G143-F143)/30.4,0))</f>
        <v>0</v>
      </c>
      <c r="J143" s="6"/>
      <c r="K143" s="91">
        <f t="shared" si="171"/>
        <v>0</v>
      </c>
      <c r="L143" s="92">
        <f t="shared" ref="L143:L148" si="178">IF(H143="t",J143/30*I143,J143*I143)</f>
        <v>0</v>
      </c>
      <c r="M143" s="93">
        <v>0.26150000000000001</v>
      </c>
      <c r="N143" s="7">
        <f t="shared" si="172"/>
        <v>0</v>
      </c>
      <c r="O143" s="8"/>
      <c r="P143" s="9"/>
      <c r="Q143" s="8"/>
      <c r="R143" s="9"/>
      <c r="S143" s="8"/>
      <c r="T143" s="7">
        <f t="shared" si="173"/>
        <v>0</v>
      </c>
      <c r="U143" s="7">
        <f t="shared" si="174"/>
        <v>0</v>
      </c>
      <c r="V143" s="7">
        <f t="shared" si="175"/>
        <v>0</v>
      </c>
      <c r="W143" s="11">
        <f t="shared" si="176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ref="I144" si="179">IF(H144="t",G144-F144+1,ROUND((G144-F144)/30.4,0))</f>
        <v>0</v>
      </c>
      <c r="J144" s="6"/>
      <c r="K144" s="91">
        <f t="shared" ref="K144" si="180">J144/30</f>
        <v>0</v>
      </c>
      <c r="L144" s="92">
        <f t="shared" ref="L144" si="181">IF(H144="t",J144/30*I144,J144*I144)</f>
        <v>0</v>
      </c>
      <c r="M144" s="93">
        <v>0.26150000000000001</v>
      </c>
      <c r="N144" s="7">
        <f t="shared" si="172"/>
        <v>0</v>
      </c>
      <c r="O144" s="8"/>
      <c r="P144" s="9"/>
      <c r="Q144" s="8"/>
      <c r="R144" s="9"/>
      <c r="S144" s="8"/>
      <c r="T144" s="7">
        <f t="shared" si="173"/>
        <v>0</v>
      </c>
      <c r="U144" s="7">
        <f t="shared" ref="U144" si="182">S144*K144</f>
        <v>0</v>
      </c>
      <c r="V144" s="7">
        <f t="shared" si="175"/>
        <v>0</v>
      </c>
      <c r="W144" s="11">
        <f t="shared" si="176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77"/>
        <v>0</v>
      </c>
      <c r="J145" s="6"/>
      <c r="K145" s="91">
        <f t="shared" si="171"/>
        <v>0</v>
      </c>
      <c r="L145" s="92">
        <f t="shared" si="178"/>
        <v>0</v>
      </c>
      <c r="M145" s="93">
        <v>0.26150000000000001</v>
      </c>
      <c r="N145" s="7">
        <f t="shared" si="172"/>
        <v>0</v>
      </c>
      <c r="O145" s="8"/>
      <c r="P145" s="9"/>
      <c r="Q145" s="8"/>
      <c r="R145" s="9"/>
      <c r="S145" s="8"/>
      <c r="T145" s="7">
        <f t="shared" si="173"/>
        <v>0</v>
      </c>
      <c r="U145" s="7">
        <f t="shared" si="174"/>
        <v>0</v>
      </c>
      <c r="V145" s="7">
        <f t="shared" si="175"/>
        <v>0</v>
      </c>
      <c r="W145" s="11">
        <f t="shared" si="176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77"/>
        <v>0</v>
      </c>
      <c r="J146" s="6"/>
      <c r="K146" s="91">
        <f t="shared" si="171"/>
        <v>0</v>
      </c>
      <c r="L146" s="92">
        <f t="shared" si="178"/>
        <v>0</v>
      </c>
      <c r="M146" s="93">
        <v>0.26150000000000001</v>
      </c>
      <c r="N146" s="7">
        <f t="shared" si="172"/>
        <v>0</v>
      </c>
      <c r="O146" s="8"/>
      <c r="P146" s="9"/>
      <c r="Q146" s="8"/>
      <c r="R146" s="9"/>
      <c r="S146" s="8"/>
      <c r="T146" s="7">
        <f t="shared" si="173"/>
        <v>0</v>
      </c>
      <c r="U146" s="7">
        <f t="shared" si="174"/>
        <v>0</v>
      </c>
      <c r="V146" s="7">
        <f t="shared" si="175"/>
        <v>0</v>
      </c>
      <c r="W146" s="11">
        <f t="shared" si="176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77"/>
        <v>0</v>
      </c>
      <c r="J147" s="6"/>
      <c r="K147" s="91">
        <f t="shared" si="171"/>
        <v>0</v>
      </c>
      <c r="L147" s="92">
        <f t="shared" si="178"/>
        <v>0</v>
      </c>
      <c r="M147" s="93">
        <v>0.26150000000000001</v>
      </c>
      <c r="N147" s="7">
        <f t="shared" si="172"/>
        <v>0</v>
      </c>
      <c r="O147" s="8"/>
      <c r="P147" s="9"/>
      <c r="Q147" s="8"/>
      <c r="R147" s="9"/>
      <c r="S147" s="8"/>
      <c r="T147" s="7">
        <f t="shared" si="173"/>
        <v>0</v>
      </c>
      <c r="U147" s="7">
        <f t="shared" si="174"/>
        <v>0</v>
      </c>
      <c r="V147" s="7">
        <f t="shared" si="175"/>
        <v>0</v>
      </c>
      <c r="W147" s="11">
        <f t="shared" si="176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77"/>
        <v>0</v>
      </c>
      <c r="J148" s="6"/>
      <c r="K148" s="91">
        <f t="shared" si="171"/>
        <v>0</v>
      </c>
      <c r="L148" s="92">
        <f t="shared" si="178"/>
        <v>0</v>
      </c>
      <c r="M148" s="93">
        <v>0.26150000000000001</v>
      </c>
      <c r="N148" s="7">
        <f t="shared" si="172"/>
        <v>0</v>
      </c>
      <c r="O148" s="8"/>
      <c r="P148" s="9"/>
      <c r="Q148" s="8"/>
      <c r="R148" s="9"/>
      <c r="S148" s="8"/>
      <c r="T148" s="7">
        <f t="shared" si="173"/>
        <v>0</v>
      </c>
      <c r="U148" s="7">
        <f t="shared" si="174"/>
        <v>0</v>
      </c>
      <c r="V148" s="7">
        <f t="shared" si="175"/>
        <v>0</v>
      </c>
      <c r="W148" s="11">
        <f t="shared" si="176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83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84">L151*M151</f>
        <v>0</v>
      </c>
      <c r="O151" s="8"/>
      <c r="P151" s="9"/>
      <c r="Q151" s="8"/>
      <c r="R151" s="9"/>
      <c r="S151" s="8"/>
      <c r="T151" s="7">
        <f t="shared" ref="T151:T157" si="185">(O151+Q151)*K151</f>
        <v>0</v>
      </c>
      <c r="U151" s="7">
        <f t="shared" ref="U151:U157" si="186">S151*K151</f>
        <v>0</v>
      </c>
      <c r="V151" s="7">
        <f t="shared" ref="V151:V157" si="187">(O151*P151)+(Q151*R151)</f>
        <v>0</v>
      </c>
      <c r="W151" s="11">
        <f t="shared" ref="W151:W157" si="188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89">IF(H152="t",G152-F152+1,ROUND((G152-F152)/30.4,0))</f>
        <v>0</v>
      </c>
      <c r="J152" s="6"/>
      <c r="K152" s="91">
        <f t="shared" si="183"/>
        <v>0</v>
      </c>
      <c r="L152" s="92">
        <f t="shared" ref="L152:L157" si="190">IF(H152="t",J152/30*I152,J152*I152)</f>
        <v>0</v>
      </c>
      <c r="M152" s="93">
        <v>0.26150000000000001</v>
      </c>
      <c r="N152" s="7">
        <f t="shared" si="184"/>
        <v>0</v>
      </c>
      <c r="O152" s="8"/>
      <c r="P152" s="9"/>
      <c r="Q152" s="8"/>
      <c r="R152" s="9"/>
      <c r="S152" s="8"/>
      <c r="T152" s="7">
        <f t="shared" si="185"/>
        <v>0</v>
      </c>
      <c r="U152" s="7">
        <f t="shared" si="186"/>
        <v>0</v>
      </c>
      <c r="V152" s="7">
        <f t="shared" si="187"/>
        <v>0</v>
      </c>
      <c r="W152" s="11">
        <f t="shared" si="188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89"/>
        <v>0</v>
      </c>
      <c r="J153" s="6"/>
      <c r="K153" s="91">
        <f t="shared" si="183"/>
        <v>0</v>
      </c>
      <c r="L153" s="92">
        <f t="shared" si="190"/>
        <v>0</v>
      </c>
      <c r="M153" s="93">
        <v>0.26150000000000001</v>
      </c>
      <c r="N153" s="7">
        <f t="shared" si="184"/>
        <v>0</v>
      </c>
      <c r="O153" s="8"/>
      <c r="P153" s="9"/>
      <c r="Q153" s="8"/>
      <c r="R153" s="9"/>
      <c r="S153" s="8"/>
      <c r="T153" s="7">
        <f t="shared" si="185"/>
        <v>0</v>
      </c>
      <c r="U153" s="7">
        <f t="shared" si="186"/>
        <v>0</v>
      </c>
      <c r="V153" s="7">
        <f t="shared" si="187"/>
        <v>0</v>
      </c>
      <c r="W153" s="11">
        <f t="shared" si="188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89"/>
        <v>0</v>
      </c>
      <c r="J154" s="6"/>
      <c r="K154" s="91">
        <f t="shared" si="183"/>
        <v>0</v>
      </c>
      <c r="L154" s="92">
        <f t="shared" si="190"/>
        <v>0</v>
      </c>
      <c r="M154" s="93">
        <v>0.26150000000000001</v>
      </c>
      <c r="N154" s="7">
        <f t="shared" si="184"/>
        <v>0</v>
      </c>
      <c r="O154" s="8"/>
      <c r="P154" s="9"/>
      <c r="Q154" s="8"/>
      <c r="R154" s="9"/>
      <c r="S154" s="8"/>
      <c r="T154" s="7">
        <f t="shared" si="185"/>
        <v>0</v>
      </c>
      <c r="U154" s="7">
        <f t="shared" si="186"/>
        <v>0</v>
      </c>
      <c r="V154" s="7">
        <f t="shared" si="187"/>
        <v>0</v>
      </c>
      <c r="W154" s="11">
        <f t="shared" si="188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ref="I155" si="191">IF(H155="t",G155-F155+1,ROUND((G155-F155)/30.4,0))</f>
        <v>0</v>
      </c>
      <c r="J155" s="6"/>
      <c r="K155" s="91">
        <f t="shared" ref="K155" si="192">J155/30</f>
        <v>0</v>
      </c>
      <c r="L155" s="92">
        <f t="shared" ref="L155" si="193">IF(H155="t",J155/30*I155,J155*I155)</f>
        <v>0</v>
      </c>
      <c r="M155" s="93">
        <v>0.26150000000000001</v>
      </c>
      <c r="N155" s="7">
        <f t="shared" si="184"/>
        <v>0</v>
      </c>
      <c r="O155" s="8"/>
      <c r="P155" s="9"/>
      <c r="Q155" s="8"/>
      <c r="R155" s="9"/>
      <c r="S155" s="8"/>
      <c r="T155" s="7">
        <f t="shared" si="185"/>
        <v>0</v>
      </c>
      <c r="U155" s="7">
        <f t="shared" ref="U155" si="194">S155*K155</f>
        <v>0</v>
      </c>
      <c r="V155" s="7">
        <f t="shared" si="187"/>
        <v>0</v>
      </c>
      <c r="W155" s="11">
        <f t="shared" si="188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89"/>
        <v>0</v>
      </c>
      <c r="J156" s="6"/>
      <c r="K156" s="91">
        <f t="shared" si="183"/>
        <v>0</v>
      </c>
      <c r="L156" s="92">
        <f t="shared" si="190"/>
        <v>0</v>
      </c>
      <c r="M156" s="93">
        <v>0.26150000000000001</v>
      </c>
      <c r="N156" s="7">
        <f t="shared" si="184"/>
        <v>0</v>
      </c>
      <c r="O156" s="8"/>
      <c r="P156" s="9"/>
      <c r="Q156" s="8"/>
      <c r="R156" s="9"/>
      <c r="S156" s="8"/>
      <c r="T156" s="7">
        <f t="shared" si="185"/>
        <v>0</v>
      </c>
      <c r="U156" s="7">
        <f t="shared" si="186"/>
        <v>0</v>
      </c>
      <c r="V156" s="7">
        <f t="shared" si="187"/>
        <v>0</v>
      </c>
      <c r="W156" s="11">
        <f t="shared" si="188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89"/>
        <v>0</v>
      </c>
      <c r="J157" s="6"/>
      <c r="K157" s="91">
        <f t="shared" si="183"/>
        <v>0</v>
      </c>
      <c r="L157" s="92">
        <f t="shared" si="190"/>
        <v>0</v>
      </c>
      <c r="M157" s="93">
        <v>0.26150000000000001</v>
      </c>
      <c r="N157" s="7">
        <f t="shared" si="184"/>
        <v>0</v>
      </c>
      <c r="O157" s="8"/>
      <c r="P157" s="9"/>
      <c r="Q157" s="8"/>
      <c r="R157" s="9"/>
      <c r="S157" s="8"/>
      <c r="T157" s="7">
        <f t="shared" si="185"/>
        <v>0</v>
      </c>
      <c r="U157" s="7">
        <f t="shared" si="186"/>
        <v>0</v>
      </c>
      <c r="V157" s="7">
        <f t="shared" si="187"/>
        <v>0</v>
      </c>
      <c r="W157" s="11">
        <f t="shared" si="188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95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96">L160*M160</f>
        <v>0</v>
      </c>
      <c r="O160" s="8"/>
      <c r="P160" s="9"/>
      <c r="Q160" s="8"/>
      <c r="R160" s="9"/>
      <c r="S160" s="8"/>
      <c r="T160" s="7">
        <f t="shared" ref="T160:T166" si="197">(O160+Q160)*K160</f>
        <v>0</v>
      </c>
      <c r="U160" s="7">
        <f t="shared" ref="U160:U166" si="198">S160*K160</f>
        <v>0</v>
      </c>
      <c r="V160" s="7">
        <f t="shared" ref="V160:V166" si="199">(O160*P160)+(Q160*R160)</f>
        <v>0</v>
      </c>
      <c r="W160" s="11">
        <f t="shared" ref="W160:W166" si="200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201">IF(H161="t",G161-F161+1,ROUND((G161-F161)/30.4,0))</f>
        <v>0</v>
      </c>
      <c r="J161" s="6"/>
      <c r="K161" s="91">
        <f t="shared" si="195"/>
        <v>0</v>
      </c>
      <c r="L161" s="92">
        <f t="shared" ref="L161:L166" si="202">IF(H161="t",J161/30*I161,J161*I161)</f>
        <v>0</v>
      </c>
      <c r="M161" s="93">
        <v>0.26150000000000001</v>
      </c>
      <c r="N161" s="7">
        <f t="shared" si="196"/>
        <v>0</v>
      </c>
      <c r="O161" s="8"/>
      <c r="P161" s="9"/>
      <c r="Q161" s="8"/>
      <c r="R161" s="9"/>
      <c r="S161" s="8"/>
      <c r="T161" s="7">
        <f t="shared" si="197"/>
        <v>0</v>
      </c>
      <c r="U161" s="7">
        <f t="shared" si="198"/>
        <v>0</v>
      </c>
      <c r="V161" s="7">
        <f t="shared" si="199"/>
        <v>0</v>
      </c>
      <c r="W161" s="11">
        <f t="shared" si="200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201"/>
        <v>0</v>
      </c>
      <c r="J162" s="6"/>
      <c r="K162" s="91">
        <f t="shared" si="195"/>
        <v>0</v>
      </c>
      <c r="L162" s="92">
        <f t="shared" si="202"/>
        <v>0</v>
      </c>
      <c r="M162" s="93">
        <v>0.26150000000000001</v>
      </c>
      <c r="N162" s="7">
        <f t="shared" si="196"/>
        <v>0</v>
      </c>
      <c r="O162" s="8"/>
      <c r="P162" s="9"/>
      <c r="Q162" s="8"/>
      <c r="R162" s="9"/>
      <c r="S162" s="8"/>
      <c r="T162" s="7">
        <f t="shared" si="197"/>
        <v>0</v>
      </c>
      <c r="U162" s="7">
        <f t="shared" si="198"/>
        <v>0</v>
      </c>
      <c r="V162" s="7">
        <f t="shared" si="199"/>
        <v>0</v>
      </c>
      <c r="W162" s="11">
        <f t="shared" si="200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ref="I163" si="203">IF(H163="t",G163-F163+1,ROUND((G163-F163)/30.4,0))</f>
        <v>0</v>
      </c>
      <c r="J163" s="6"/>
      <c r="K163" s="91">
        <f t="shared" ref="K163" si="204">J163/30</f>
        <v>0</v>
      </c>
      <c r="L163" s="92">
        <f t="shared" ref="L163" si="205">IF(H163="t",J163/30*I163,J163*I163)</f>
        <v>0</v>
      </c>
      <c r="M163" s="93">
        <v>0.26150000000000001</v>
      </c>
      <c r="N163" s="7">
        <f t="shared" si="196"/>
        <v>0</v>
      </c>
      <c r="O163" s="8"/>
      <c r="P163" s="9"/>
      <c r="Q163" s="8"/>
      <c r="R163" s="9"/>
      <c r="S163" s="8"/>
      <c r="T163" s="7">
        <f t="shared" si="197"/>
        <v>0</v>
      </c>
      <c r="U163" s="7">
        <f t="shared" ref="U163" si="206">S163*K163</f>
        <v>0</v>
      </c>
      <c r="V163" s="7">
        <f t="shared" si="199"/>
        <v>0</v>
      </c>
      <c r="W163" s="11">
        <f t="shared" si="200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201"/>
        <v>0</v>
      </c>
      <c r="J164" s="6"/>
      <c r="K164" s="91">
        <f t="shared" si="195"/>
        <v>0</v>
      </c>
      <c r="L164" s="92">
        <f t="shared" si="202"/>
        <v>0</v>
      </c>
      <c r="M164" s="93">
        <v>0.26150000000000001</v>
      </c>
      <c r="N164" s="7">
        <f t="shared" si="196"/>
        <v>0</v>
      </c>
      <c r="O164" s="8"/>
      <c r="P164" s="9"/>
      <c r="Q164" s="8"/>
      <c r="R164" s="9"/>
      <c r="S164" s="8"/>
      <c r="T164" s="7">
        <f t="shared" si="197"/>
        <v>0</v>
      </c>
      <c r="U164" s="7">
        <f t="shared" si="198"/>
        <v>0</v>
      </c>
      <c r="V164" s="7">
        <f t="shared" si="199"/>
        <v>0</v>
      </c>
      <c r="W164" s="11">
        <f t="shared" si="200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201"/>
        <v>0</v>
      </c>
      <c r="J165" s="6"/>
      <c r="K165" s="91">
        <f t="shared" si="195"/>
        <v>0</v>
      </c>
      <c r="L165" s="92">
        <f t="shared" si="202"/>
        <v>0</v>
      </c>
      <c r="M165" s="93">
        <v>0.26150000000000001</v>
      </c>
      <c r="N165" s="7">
        <f t="shared" si="196"/>
        <v>0</v>
      </c>
      <c r="O165" s="8"/>
      <c r="P165" s="9"/>
      <c r="Q165" s="8"/>
      <c r="R165" s="9"/>
      <c r="S165" s="8"/>
      <c r="T165" s="7">
        <f t="shared" si="197"/>
        <v>0</v>
      </c>
      <c r="U165" s="7">
        <f t="shared" si="198"/>
        <v>0</v>
      </c>
      <c r="V165" s="7">
        <f t="shared" si="199"/>
        <v>0</v>
      </c>
      <c r="W165" s="11">
        <f t="shared" si="200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201"/>
        <v>0</v>
      </c>
      <c r="J166" s="6"/>
      <c r="K166" s="91">
        <f t="shared" si="195"/>
        <v>0</v>
      </c>
      <c r="L166" s="92">
        <f t="shared" si="202"/>
        <v>0</v>
      </c>
      <c r="M166" s="93">
        <v>0.26150000000000001</v>
      </c>
      <c r="N166" s="7">
        <f t="shared" si="196"/>
        <v>0</v>
      </c>
      <c r="O166" s="8"/>
      <c r="P166" s="9"/>
      <c r="Q166" s="8"/>
      <c r="R166" s="9"/>
      <c r="S166" s="8"/>
      <c r="T166" s="7">
        <f t="shared" si="197"/>
        <v>0</v>
      </c>
      <c r="U166" s="7">
        <f t="shared" si="198"/>
        <v>0</v>
      </c>
      <c r="V166" s="7">
        <f t="shared" si="199"/>
        <v>0</v>
      </c>
      <c r="W166" s="11">
        <f t="shared" si="200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207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208">L169*M169</f>
        <v>0</v>
      </c>
      <c r="O169" s="8"/>
      <c r="P169" s="9"/>
      <c r="Q169" s="8"/>
      <c r="R169" s="9"/>
      <c r="S169" s="8"/>
      <c r="T169" s="7">
        <f t="shared" ref="T169:T175" si="209">(O169+Q169)*K169</f>
        <v>0</v>
      </c>
      <c r="U169" s="7">
        <f t="shared" ref="U169:U175" si="210">S169*K169</f>
        <v>0</v>
      </c>
      <c r="V169" s="7">
        <f t="shared" ref="V169:V175" si="211">(O169*P169)+(Q169*R169)</f>
        <v>0</v>
      </c>
      <c r="W169" s="11">
        <f t="shared" ref="W169:W175" si="212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213">IF(H170="t",G170-F170+1,ROUND((G170-F170)/30.4,0))</f>
        <v>0</v>
      </c>
      <c r="J170" s="6"/>
      <c r="K170" s="91">
        <f t="shared" si="207"/>
        <v>0</v>
      </c>
      <c r="L170" s="92">
        <f t="shared" ref="L170:L175" si="214">IF(H170="t",J170/30*I170,J170*I170)</f>
        <v>0</v>
      </c>
      <c r="M170" s="93">
        <v>0.26150000000000001</v>
      </c>
      <c r="N170" s="7">
        <f t="shared" si="208"/>
        <v>0</v>
      </c>
      <c r="O170" s="8"/>
      <c r="P170" s="9"/>
      <c r="Q170" s="8"/>
      <c r="R170" s="9"/>
      <c r="S170" s="8"/>
      <c r="T170" s="7">
        <f t="shared" si="209"/>
        <v>0</v>
      </c>
      <c r="U170" s="7">
        <f t="shared" si="210"/>
        <v>0</v>
      </c>
      <c r="V170" s="7">
        <f t="shared" si="211"/>
        <v>0</v>
      </c>
      <c r="W170" s="11">
        <f t="shared" si="212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213"/>
        <v>0</v>
      </c>
      <c r="J171" s="6"/>
      <c r="K171" s="91">
        <f t="shared" si="207"/>
        <v>0</v>
      </c>
      <c r="L171" s="92">
        <f t="shared" si="214"/>
        <v>0</v>
      </c>
      <c r="M171" s="93">
        <v>0.26150000000000001</v>
      </c>
      <c r="N171" s="7">
        <f t="shared" si="208"/>
        <v>0</v>
      </c>
      <c r="O171" s="8"/>
      <c r="P171" s="9"/>
      <c r="Q171" s="8"/>
      <c r="R171" s="9"/>
      <c r="S171" s="8"/>
      <c r="T171" s="7">
        <f t="shared" si="209"/>
        <v>0</v>
      </c>
      <c r="U171" s="7">
        <f t="shared" si="210"/>
        <v>0</v>
      </c>
      <c r="V171" s="7">
        <f t="shared" si="211"/>
        <v>0</v>
      </c>
      <c r="W171" s="11">
        <f t="shared" si="212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ref="I172" si="215">IF(H172="t",G172-F172+1,ROUND((G172-F172)/30.4,0))</f>
        <v>0</v>
      </c>
      <c r="J172" s="6"/>
      <c r="K172" s="91">
        <f t="shared" ref="K172" si="216">J172/30</f>
        <v>0</v>
      </c>
      <c r="L172" s="92">
        <f t="shared" ref="L172" si="217">IF(H172="t",J172/30*I172,J172*I172)</f>
        <v>0</v>
      </c>
      <c r="M172" s="93">
        <v>0.26150000000000001</v>
      </c>
      <c r="N172" s="7">
        <f t="shared" si="208"/>
        <v>0</v>
      </c>
      <c r="O172" s="8"/>
      <c r="P172" s="9"/>
      <c r="Q172" s="8"/>
      <c r="R172" s="9"/>
      <c r="S172" s="8"/>
      <c r="T172" s="7">
        <f t="shared" si="209"/>
        <v>0</v>
      </c>
      <c r="U172" s="7">
        <f t="shared" ref="U172" si="218">S172*K172</f>
        <v>0</v>
      </c>
      <c r="V172" s="7">
        <f t="shared" si="211"/>
        <v>0</v>
      </c>
      <c r="W172" s="11">
        <f t="shared" si="212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213"/>
        <v>0</v>
      </c>
      <c r="J173" s="6"/>
      <c r="K173" s="91">
        <f t="shared" si="207"/>
        <v>0</v>
      </c>
      <c r="L173" s="92">
        <f t="shared" si="214"/>
        <v>0</v>
      </c>
      <c r="M173" s="93">
        <v>0.26150000000000001</v>
      </c>
      <c r="N173" s="7">
        <f t="shared" si="208"/>
        <v>0</v>
      </c>
      <c r="O173" s="8"/>
      <c r="P173" s="9"/>
      <c r="Q173" s="8"/>
      <c r="R173" s="9"/>
      <c r="S173" s="8"/>
      <c r="T173" s="7">
        <f t="shared" si="209"/>
        <v>0</v>
      </c>
      <c r="U173" s="7">
        <f t="shared" si="210"/>
        <v>0</v>
      </c>
      <c r="V173" s="7">
        <f t="shared" si="211"/>
        <v>0</v>
      </c>
      <c r="W173" s="11">
        <f t="shared" si="212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213"/>
        <v>0</v>
      </c>
      <c r="J174" s="6"/>
      <c r="K174" s="91">
        <f t="shared" si="207"/>
        <v>0</v>
      </c>
      <c r="L174" s="92">
        <f t="shared" si="214"/>
        <v>0</v>
      </c>
      <c r="M174" s="93">
        <v>0.26150000000000001</v>
      </c>
      <c r="N174" s="7">
        <f t="shared" si="208"/>
        <v>0</v>
      </c>
      <c r="O174" s="8"/>
      <c r="P174" s="9"/>
      <c r="Q174" s="8"/>
      <c r="R174" s="9"/>
      <c r="S174" s="8"/>
      <c r="T174" s="7">
        <f t="shared" si="209"/>
        <v>0</v>
      </c>
      <c r="U174" s="7">
        <f t="shared" si="210"/>
        <v>0</v>
      </c>
      <c r="V174" s="7">
        <f t="shared" si="211"/>
        <v>0</v>
      </c>
      <c r="W174" s="11">
        <f t="shared" si="212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213"/>
        <v>0</v>
      </c>
      <c r="J175" s="6"/>
      <c r="K175" s="91">
        <f t="shared" si="207"/>
        <v>0</v>
      </c>
      <c r="L175" s="92">
        <f t="shared" si="214"/>
        <v>0</v>
      </c>
      <c r="M175" s="93">
        <v>0.26150000000000001</v>
      </c>
      <c r="N175" s="7">
        <f t="shared" si="208"/>
        <v>0</v>
      </c>
      <c r="O175" s="8"/>
      <c r="P175" s="9"/>
      <c r="Q175" s="8"/>
      <c r="R175" s="9"/>
      <c r="S175" s="8"/>
      <c r="T175" s="7">
        <f t="shared" si="209"/>
        <v>0</v>
      </c>
      <c r="U175" s="7">
        <f t="shared" si="210"/>
        <v>0</v>
      </c>
      <c r="V175" s="7">
        <f t="shared" si="211"/>
        <v>0</v>
      </c>
      <c r="W175" s="11">
        <f t="shared" si="212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219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220">L178*M178</f>
        <v>0</v>
      </c>
      <c r="O178" s="8"/>
      <c r="P178" s="9"/>
      <c r="Q178" s="8"/>
      <c r="R178" s="9"/>
      <c r="S178" s="8"/>
      <c r="T178" s="7">
        <f t="shared" ref="T178:T184" si="221">(O178+Q178)*K178</f>
        <v>0</v>
      </c>
      <c r="U178" s="7">
        <f t="shared" ref="U178:U184" si="222">S178*K178</f>
        <v>0</v>
      </c>
      <c r="V178" s="7">
        <f t="shared" ref="V178:V184" si="223">(O178*P178)+(Q178*R178)</f>
        <v>0</v>
      </c>
      <c r="W178" s="11">
        <f t="shared" ref="W178:W184" si="224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" si="225">IF(H179="t",G179-F179+1,ROUND((G179-F179)/30.4,0))</f>
        <v>0</v>
      </c>
      <c r="J179" s="6"/>
      <c r="K179" s="91">
        <f t="shared" ref="K179" si="226">J179/30</f>
        <v>0</v>
      </c>
      <c r="L179" s="92">
        <f t="shared" ref="L179" si="227">IF(H179="t",J179/30*I179,J179*I179)</f>
        <v>0</v>
      </c>
      <c r="M179" s="93">
        <v>0.26150000000000001</v>
      </c>
      <c r="N179" s="7">
        <f t="shared" si="220"/>
        <v>0</v>
      </c>
      <c r="O179" s="8"/>
      <c r="P179" s="9"/>
      <c r="Q179" s="8"/>
      <c r="R179" s="9"/>
      <c r="S179" s="8"/>
      <c r="T179" s="7">
        <f t="shared" si="221"/>
        <v>0</v>
      </c>
      <c r="U179" s="7">
        <f t="shared" ref="U179" si="228">S179*K179</f>
        <v>0</v>
      </c>
      <c r="V179" s="7">
        <f t="shared" si="223"/>
        <v>0</v>
      </c>
      <c r="W179" s="11">
        <f t="shared" si="224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ref="I180:I184" si="229">IF(H180="t",G180-F180+1,ROUND((G180-F180)/30.4,0))</f>
        <v>0</v>
      </c>
      <c r="J180" s="6"/>
      <c r="K180" s="91">
        <f t="shared" si="219"/>
        <v>0</v>
      </c>
      <c r="L180" s="92">
        <f t="shared" ref="L180:L184" si="230">IF(H180="t",J180/30*I180,J180*I180)</f>
        <v>0</v>
      </c>
      <c r="M180" s="93">
        <v>0.26150000000000001</v>
      </c>
      <c r="N180" s="7">
        <f t="shared" si="220"/>
        <v>0</v>
      </c>
      <c r="O180" s="8"/>
      <c r="P180" s="9"/>
      <c r="Q180" s="8"/>
      <c r="R180" s="9"/>
      <c r="S180" s="8"/>
      <c r="T180" s="7">
        <f t="shared" si="221"/>
        <v>0</v>
      </c>
      <c r="U180" s="7">
        <f t="shared" si="222"/>
        <v>0</v>
      </c>
      <c r="V180" s="7">
        <f t="shared" si="223"/>
        <v>0</v>
      </c>
      <c r="W180" s="11">
        <f t="shared" si="224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229"/>
        <v>0</v>
      </c>
      <c r="J181" s="6"/>
      <c r="K181" s="91">
        <f t="shared" si="219"/>
        <v>0</v>
      </c>
      <c r="L181" s="92">
        <f t="shared" si="230"/>
        <v>0</v>
      </c>
      <c r="M181" s="93">
        <v>0.26150000000000001</v>
      </c>
      <c r="N181" s="7">
        <f t="shared" si="220"/>
        <v>0</v>
      </c>
      <c r="O181" s="8"/>
      <c r="P181" s="9"/>
      <c r="Q181" s="8"/>
      <c r="R181" s="9"/>
      <c r="S181" s="8"/>
      <c r="T181" s="7">
        <f t="shared" si="221"/>
        <v>0</v>
      </c>
      <c r="U181" s="7">
        <f t="shared" si="222"/>
        <v>0</v>
      </c>
      <c r="V181" s="7">
        <f t="shared" si="223"/>
        <v>0</v>
      </c>
      <c r="W181" s="11">
        <f t="shared" si="224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229"/>
        <v>0</v>
      </c>
      <c r="J182" s="6"/>
      <c r="K182" s="91">
        <f t="shared" si="219"/>
        <v>0</v>
      </c>
      <c r="L182" s="92">
        <f t="shared" si="230"/>
        <v>0</v>
      </c>
      <c r="M182" s="93">
        <v>0.26150000000000001</v>
      </c>
      <c r="N182" s="7">
        <f t="shared" si="220"/>
        <v>0</v>
      </c>
      <c r="O182" s="8"/>
      <c r="P182" s="9"/>
      <c r="Q182" s="8"/>
      <c r="R182" s="9"/>
      <c r="S182" s="8"/>
      <c r="T182" s="7">
        <f t="shared" si="221"/>
        <v>0</v>
      </c>
      <c r="U182" s="7">
        <f t="shared" si="222"/>
        <v>0</v>
      </c>
      <c r="V182" s="7">
        <f t="shared" si="223"/>
        <v>0</v>
      </c>
      <c r="W182" s="11">
        <f t="shared" si="224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229"/>
        <v>0</v>
      </c>
      <c r="J183" s="6"/>
      <c r="K183" s="91">
        <f t="shared" si="219"/>
        <v>0</v>
      </c>
      <c r="L183" s="92">
        <f t="shared" si="230"/>
        <v>0</v>
      </c>
      <c r="M183" s="93">
        <v>0.26150000000000001</v>
      </c>
      <c r="N183" s="7">
        <f t="shared" si="220"/>
        <v>0</v>
      </c>
      <c r="O183" s="8"/>
      <c r="P183" s="9"/>
      <c r="Q183" s="8"/>
      <c r="R183" s="9"/>
      <c r="S183" s="8"/>
      <c r="T183" s="7">
        <f t="shared" si="221"/>
        <v>0</v>
      </c>
      <c r="U183" s="7">
        <f t="shared" si="222"/>
        <v>0</v>
      </c>
      <c r="V183" s="7">
        <f t="shared" si="223"/>
        <v>0</v>
      </c>
      <c r="W183" s="11">
        <f t="shared" si="224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229"/>
        <v>0</v>
      </c>
      <c r="J184" s="6"/>
      <c r="K184" s="91">
        <f t="shared" si="219"/>
        <v>0</v>
      </c>
      <c r="L184" s="92">
        <f t="shared" si="230"/>
        <v>0</v>
      </c>
      <c r="M184" s="93">
        <v>0.26150000000000001</v>
      </c>
      <c r="N184" s="7">
        <f t="shared" si="220"/>
        <v>0</v>
      </c>
      <c r="O184" s="8"/>
      <c r="P184" s="9"/>
      <c r="Q184" s="8"/>
      <c r="R184" s="9"/>
      <c r="S184" s="8"/>
      <c r="T184" s="7">
        <f t="shared" si="221"/>
        <v>0</v>
      </c>
      <c r="U184" s="7">
        <f t="shared" si="222"/>
        <v>0</v>
      </c>
      <c r="V184" s="7">
        <f t="shared" si="223"/>
        <v>0</v>
      </c>
      <c r="W184" s="11">
        <f t="shared" si="224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231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232">L187*M187</f>
        <v>0</v>
      </c>
      <c r="O187" s="8"/>
      <c r="P187" s="9"/>
      <c r="Q187" s="8"/>
      <c r="R187" s="9"/>
      <c r="S187" s="8"/>
      <c r="T187" s="7">
        <f t="shared" ref="T187:T193" si="233">(O187+Q187)*K187</f>
        <v>0</v>
      </c>
      <c r="U187" s="7">
        <f t="shared" ref="U187:U193" si="234">S187*K187</f>
        <v>0</v>
      </c>
      <c r="V187" s="7">
        <f t="shared" ref="V187:V193" si="235">(O187*P187)+(Q187*R187)</f>
        <v>0</v>
      </c>
      <c r="W187" s="11">
        <f t="shared" ref="W187:W193" si="236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237">IF(H188="t",G188-F188+1,ROUND((G188-F188)/30.4,0))</f>
        <v>0</v>
      </c>
      <c r="J188" s="6"/>
      <c r="K188" s="91">
        <f t="shared" si="231"/>
        <v>0</v>
      </c>
      <c r="L188" s="92">
        <f t="shared" ref="L188:L193" si="238">IF(H188="t",J188/30*I188,J188*I188)</f>
        <v>0</v>
      </c>
      <c r="M188" s="93">
        <v>0.26150000000000001</v>
      </c>
      <c r="N188" s="7">
        <f t="shared" si="232"/>
        <v>0</v>
      </c>
      <c r="O188" s="8"/>
      <c r="P188" s="9"/>
      <c r="Q188" s="8"/>
      <c r="R188" s="9"/>
      <c r="S188" s="8"/>
      <c r="T188" s="7">
        <f t="shared" si="233"/>
        <v>0</v>
      </c>
      <c r="U188" s="7">
        <f t="shared" si="234"/>
        <v>0</v>
      </c>
      <c r="V188" s="7">
        <f t="shared" si="235"/>
        <v>0</v>
      </c>
      <c r="W188" s="11">
        <f t="shared" si="236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237"/>
        <v>0</v>
      </c>
      <c r="J189" s="6"/>
      <c r="K189" s="91">
        <f t="shared" si="231"/>
        <v>0</v>
      </c>
      <c r="L189" s="92">
        <f t="shared" si="238"/>
        <v>0</v>
      </c>
      <c r="M189" s="93">
        <v>0.26150000000000001</v>
      </c>
      <c r="N189" s="7">
        <f t="shared" si="232"/>
        <v>0</v>
      </c>
      <c r="O189" s="8"/>
      <c r="P189" s="9"/>
      <c r="Q189" s="8"/>
      <c r="R189" s="9"/>
      <c r="S189" s="8"/>
      <c r="T189" s="7">
        <f t="shared" si="233"/>
        <v>0</v>
      </c>
      <c r="U189" s="7">
        <f t="shared" si="234"/>
        <v>0</v>
      </c>
      <c r="V189" s="7">
        <f t="shared" si="235"/>
        <v>0</v>
      </c>
      <c r="W189" s="11">
        <f t="shared" si="236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ref="I190" si="239">IF(H190="t",G190-F190+1,ROUND((G190-F190)/30.4,0))</f>
        <v>0</v>
      </c>
      <c r="J190" s="6"/>
      <c r="K190" s="91">
        <f t="shared" ref="K190" si="240">J190/30</f>
        <v>0</v>
      </c>
      <c r="L190" s="92">
        <f t="shared" ref="L190" si="241">IF(H190="t",J190/30*I190,J190*I190)</f>
        <v>0</v>
      </c>
      <c r="M190" s="93">
        <v>0.26150000000000001</v>
      </c>
      <c r="N190" s="7">
        <f t="shared" si="232"/>
        <v>0</v>
      </c>
      <c r="O190" s="8"/>
      <c r="P190" s="9"/>
      <c r="Q190" s="8"/>
      <c r="R190" s="9"/>
      <c r="S190" s="8"/>
      <c r="T190" s="7">
        <f t="shared" si="233"/>
        <v>0</v>
      </c>
      <c r="U190" s="7">
        <f t="shared" ref="U190" si="242">S190*K190</f>
        <v>0</v>
      </c>
      <c r="V190" s="7">
        <f t="shared" si="235"/>
        <v>0</v>
      </c>
      <c r="W190" s="11">
        <f t="shared" si="236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237"/>
        <v>0</v>
      </c>
      <c r="J191" s="6"/>
      <c r="K191" s="91">
        <f t="shared" si="231"/>
        <v>0</v>
      </c>
      <c r="L191" s="92">
        <f t="shared" si="238"/>
        <v>0</v>
      </c>
      <c r="M191" s="93">
        <v>0.26150000000000001</v>
      </c>
      <c r="N191" s="7">
        <f t="shared" si="232"/>
        <v>0</v>
      </c>
      <c r="O191" s="8"/>
      <c r="P191" s="9"/>
      <c r="Q191" s="8"/>
      <c r="R191" s="9"/>
      <c r="S191" s="8"/>
      <c r="T191" s="7">
        <f t="shared" si="233"/>
        <v>0</v>
      </c>
      <c r="U191" s="7">
        <f t="shared" si="234"/>
        <v>0</v>
      </c>
      <c r="V191" s="7">
        <f t="shared" si="235"/>
        <v>0</v>
      </c>
      <c r="W191" s="11">
        <f t="shared" si="236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237"/>
        <v>0</v>
      </c>
      <c r="J192" s="6"/>
      <c r="K192" s="91">
        <f t="shared" si="231"/>
        <v>0</v>
      </c>
      <c r="L192" s="92">
        <f t="shared" si="238"/>
        <v>0</v>
      </c>
      <c r="M192" s="93">
        <v>0.26150000000000001</v>
      </c>
      <c r="N192" s="7">
        <f t="shared" si="232"/>
        <v>0</v>
      </c>
      <c r="O192" s="8"/>
      <c r="P192" s="9"/>
      <c r="Q192" s="8"/>
      <c r="R192" s="9"/>
      <c r="S192" s="8"/>
      <c r="T192" s="7">
        <f t="shared" si="233"/>
        <v>0</v>
      </c>
      <c r="U192" s="7">
        <f t="shared" si="234"/>
        <v>0</v>
      </c>
      <c r="V192" s="7">
        <f t="shared" si="235"/>
        <v>0</v>
      </c>
      <c r="W192" s="11">
        <f t="shared" si="236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237"/>
        <v>0</v>
      </c>
      <c r="J193" s="6"/>
      <c r="K193" s="91">
        <f t="shared" si="231"/>
        <v>0</v>
      </c>
      <c r="L193" s="92">
        <f t="shared" si="238"/>
        <v>0</v>
      </c>
      <c r="M193" s="93">
        <v>0.26150000000000001</v>
      </c>
      <c r="N193" s="7">
        <f t="shared" si="232"/>
        <v>0</v>
      </c>
      <c r="O193" s="8"/>
      <c r="P193" s="9"/>
      <c r="Q193" s="8"/>
      <c r="R193" s="9"/>
      <c r="S193" s="8"/>
      <c r="T193" s="7">
        <f t="shared" si="233"/>
        <v>0</v>
      </c>
      <c r="U193" s="7">
        <f t="shared" si="234"/>
        <v>0</v>
      </c>
      <c r="V193" s="7">
        <f t="shared" si="235"/>
        <v>0</v>
      </c>
      <c r="W193" s="11">
        <f t="shared" si="236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243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244">L196*M196</f>
        <v>0</v>
      </c>
      <c r="O196" s="8"/>
      <c r="P196" s="9"/>
      <c r="Q196" s="8"/>
      <c r="R196" s="9"/>
      <c r="S196" s="8"/>
      <c r="T196" s="7">
        <f t="shared" ref="T196:T202" si="245">(O196+Q196)*K196</f>
        <v>0</v>
      </c>
      <c r="U196" s="7">
        <f t="shared" ref="U196:U202" si="246">S196*K196</f>
        <v>0</v>
      </c>
      <c r="V196" s="7">
        <f t="shared" ref="V196:V202" si="247">(O196*P196)+(Q196*R196)</f>
        <v>0</v>
      </c>
      <c r="W196" s="11">
        <f t="shared" ref="W196:W202" si="248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249">IF(H197="t",G197-F197+1,ROUND((G197-F197)/30.4,0))</f>
        <v>0</v>
      </c>
      <c r="J197" s="6"/>
      <c r="K197" s="91">
        <f t="shared" si="243"/>
        <v>0</v>
      </c>
      <c r="L197" s="92">
        <f t="shared" ref="L197:L202" si="250">IF(H197="t",J197/30*I197,J197*I197)</f>
        <v>0</v>
      </c>
      <c r="M197" s="93">
        <v>0.26150000000000001</v>
      </c>
      <c r="N197" s="7">
        <f t="shared" si="244"/>
        <v>0</v>
      </c>
      <c r="O197" s="8"/>
      <c r="P197" s="9"/>
      <c r="Q197" s="8"/>
      <c r="R197" s="9"/>
      <c r="S197" s="8"/>
      <c r="T197" s="7">
        <f t="shared" si="245"/>
        <v>0</v>
      </c>
      <c r="U197" s="7">
        <f t="shared" si="246"/>
        <v>0</v>
      </c>
      <c r="V197" s="7">
        <f t="shared" si="247"/>
        <v>0</v>
      </c>
      <c r="W197" s="11">
        <f t="shared" si="248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249"/>
        <v>0</v>
      </c>
      <c r="J198" s="6"/>
      <c r="K198" s="91">
        <f t="shared" si="243"/>
        <v>0</v>
      </c>
      <c r="L198" s="92">
        <f t="shared" si="250"/>
        <v>0</v>
      </c>
      <c r="M198" s="93">
        <v>0.26150000000000001</v>
      </c>
      <c r="N198" s="7">
        <f t="shared" si="244"/>
        <v>0</v>
      </c>
      <c r="O198" s="8"/>
      <c r="P198" s="9"/>
      <c r="Q198" s="8"/>
      <c r="R198" s="9"/>
      <c r="S198" s="8"/>
      <c r="T198" s="7">
        <f t="shared" si="245"/>
        <v>0</v>
      </c>
      <c r="U198" s="7">
        <f t="shared" si="246"/>
        <v>0</v>
      </c>
      <c r="V198" s="7">
        <f t="shared" si="247"/>
        <v>0</v>
      </c>
      <c r="W198" s="11">
        <f t="shared" si="248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ref="I199" si="251">IF(H199="t",G199-F199+1,ROUND((G199-F199)/30.4,0))</f>
        <v>0</v>
      </c>
      <c r="J199" s="6"/>
      <c r="K199" s="91">
        <f t="shared" ref="K199" si="252">J199/30</f>
        <v>0</v>
      </c>
      <c r="L199" s="92">
        <f t="shared" ref="L199" si="253">IF(H199="t",J199/30*I199,J199*I199)</f>
        <v>0</v>
      </c>
      <c r="M199" s="93">
        <v>0.26150000000000001</v>
      </c>
      <c r="N199" s="7">
        <f t="shared" si="244"/>
        <v>0</v>
      </c>
      <c r="O199" s="8"/>
      <c r="P199" s="9"/>
      <c r="Q199" s="8"/>
      <c r="R199" s="9"/>
      <c r="S199" s="8"/>
      <c r="T199" s="7">
        <f t="shared" si="245"/>
        <v>0</v>
      </c>
      <c r="U199" s="7">
        <f t="shared" ref="U199" si="254">S199*K199</f>
        <v>0</v>
      </c>
      <c r="V199" s="7">
        <f t="shared" si="247"/>
        <v>0</v>
      </c>
      <c r="W199" s="11">
        <f t="shared" si="248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249"/>
        <v>0</v>
      </c>
      <c r="J200" s="6"/>
      <c r="K200" s="91">
        <f t="shared" si="243"/>
        <v>0</v>
      </c>
      <c r="L200" s="92">
        <f t="shared" si="250"/>
        <v>0</v>
      </c>
      <c r="M200" s="93">
        <v>0.26150000000000001</v>
      </c>
      <c r="N200" s="7">
        <f t="shared" si="244"/>
        <v>0</v>
      </c>
      <c r="O200" s="8"/>
      <c r="P200" s="9"/>
      <c r="Q200" s="8"/>
      <c r="R200" s="9"/>
      <c r="S200" s="8"/>
      <c r="T200" s="7">
        <f t="shared" si="245"/>
        <v>0</v>
      </c>
      <c r="U200" s="7">
        <f t="shared" si="246"/>
        <v>0</v>
      </c>
      <c r="V200" s="7">
        <f t="shared" si="247"/>
        <v>0</v>
      </c>
      <c r="W200" s="11">
        <f t="shared" si="248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249"/>
        <v>0</v>
      </c>
      <c r="J201" s="6"/>
      <c r="K201" s="91">
        <f t="shared" si="243"/>
        <v>0</v>
      </c>
      <c r="L201" s="92">
        <f t="shared" si="250"/>
        <v>0</v>
      </c>
      <c r="M201" s="93">
        <v>0.26150000000000001</v>
      </c>
      <c r="N201" s="7">
        <f t="shared" si="244"/>
        <v>0</v>
      </c>
      <c r="O201" s="8"/>
      <c r="P201" s="9"/>
      <c r="Q201" s="8"/>
      <c r="R201" s="9"/>
      <c r="S201" s="8"/>
      <c r="T201" s="7">
        <f t="shared" si="245"/>
        <v>0</v>
      </c>
      <c r="U201" s="7">
        <f t="shared" si="246"/>
        <v>0</v>
      </c>
      <c r="V201" s="7">
        <f t="shared" si="247"/>
        <v>0</v>
      </c>
      <c r="W201" s="11">
        <f t="shared" si="248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249"/>
        <v>0</v>
      </c>
      <c r="J202" s="6"/>
      <c r="K202" s="91">
        <f t="shared" si="243"/>
        <v>0</v>
      </c>
      <c r="L202" s="92">
        <f t="shared" si="250"/>
        <v>0</v>
      </c>
      <c r="M202" s="93">
        <v>0.26150000000000001</v>
      </c>
      <c r="N202" s="7">
        <f t="shared" si="244"/>
        <v>0</v>
      </c>
      <c r="O202" s="8"/>
      <c r="P202" s="9"/>
      <c r="Q202" s="8"/>
      <c r="R202" s="9"/>
      <c r="S202" s="8"/>
      <c r="T202" s="7">
        <f t="shared" si="245"/>
        <v>0</v>
      </c>
      <c r="U202" s="7">
        <f t="shared" si="246"/>
        <v>0</v>
      </c>
      <c r="V202" s="7">
        <f t="shared" si="247"/>
        <v>0</v>
      </c>
      <c r="W202" s="11">
        <f t="shared" si="248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255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256">L205*M205</f>
        <v>0</v>
      </c>
      <c r="O205" s="8"/>
      <c r="P205" s="9"/>
      <c r="Q205" s="8"/>
      <c r="R205" s="9"/>
      <c r="S205" s="8"/>
      <c r="T205" s="7">
        <f t="shared" ref="T205:T211" si="257">(O205+Q205)*K205</f>
        <v>0</v>
      </c>
      <c r="U205" s="7">
        <f t="shared" ref="U205:U211" si="258">S205*K205</f>
        <v>0</v>
      </c>
      <c r="V205" s="7">
        <f t="shared" ref="V205:V211" si="259">(O205*P205)+(Q205*R205)</f>
        <v>0</v>
      </c>
      <c r="W205" s="11">
        <f t="shared" ref="W205:W211" si="260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261">IF(H206="t",G206-F206+1,ROUND((G206-F206)/30.4,0))</f>
        <v>0</v>
      </c>
      <c r="J206" s="6"/>
      <c r="K206" s="91">
        <f t="shared" si="255"/>
        <v>0</v>
      </c>
      <c r="L206" s="92">
        <f t="shared" ref="L206:L211" si="262">IF(H206="t",J206/30*I206,J206*I206)</f>
        <v>0</v>
      </c>
      <c r="M206" s="93">
        <v>0.26150000000000001</v>
      </c>
      <c r="N206" s="7">
        <f t="shared" si="256"/>
        <v>0</v>
      </c>
      <c r="O206" s="8"/>
      <c r="P206" s="9"/>
      <c r="Q206" s="8"/>
      <c r="R206" s="9"/>
      <c r="S206" s="8"/>
      <c r="T206" s="7">
        <f t="shared" si="257"/>
        <v>0</v>
      </c>
      <c r="U206" s="7">
        <f t="shared" si="258"/>
        <v>0</v>
      </c>
      <c r="V206" s="7">
        <f t="shared" si="259"/>
        <v>0</v>
      </c>
      <c r="W206" s="11">
        <f t="shared" si="260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261"/>
        <v>0</v>
      </c>
      <c r="J207" s="6"/>
      <c r="K207" s="91">
        <f t="shared" si="255"/>
        <v>0</v>
      </c>
      <c r="L207" s="92">
        <f t="shared" si="262"/>
        <v>0</v>
      </c>
      <c r="M207" s="93">
        <v>0.26150000000000001</v>
      </c>
      <c r="N207" s="7">
        <f t="shared" si="256"/>
        <v>0</v>
      </c>
      <c r="O207" s="8"/>
      <c r="P207" s="9"/>
      <c r="Q207" s="8"/>
      <c r="R207" s="9"/>
      <c r="S207" s="8"/>
      <c r="T207" s="7">
        <f t="shared" si="257"/>
        <v>0</v>
      </c>
      <c r="U207" s="7">
        <f t="shared" si="258"/>
        <v>0</v>
      </c>
      <c r="V207" s="7">
        <f t="shared" si="259"/>
        <v>0</v>
      </c>
      <c r="W207" s="11">
        <f t="shared" si="260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ref="I208" si="263">IF(H208="t",G208-F208+1,ROUND((G208-F208)/30.4,0))</f>
        <v>0</v>
      </c>
      <c r="J208" s="6"/>
      <c r="K208" s="91">
        <f t="shared" ref="K208" si="264">J208/30</f>
        <v>0</v>
      </c>
      <c r="L208" s="92">
        <f t="shared" ref="L208" si="265">IF(H208="t",J208/30*I208,J208*I208)</f>
        <v>0</v>
      </c>
      <c r="M208" s="93">
        <v>0.26150000000000001</v>
      </c>
      <c r="N208" s="7">
        <f t="shared" si="256"/>
        <v>0</v>
      </c>
      <c r="O208" s="8"/>
      <c r="P208" s="9"/>
      <c r="Q208" s="8"/>
      <c r="R208" s="9"/>
      <c r="S208" s="8"/>
      <c r="T208" s="7">
        <f t="shared" si="257"/>
        <v>0</v>
      </c>
      <c r="U208" s="7">
        <f t="shared" ref="U208" si="266">S208*K208</f>
        <v>0</v>
      </c>
      <c r="V208" s="7">
        <f t="shared" si="259"/>
        <v>0</v>
      </c>
      <c r="W208" s="11">
        <f t="shared" si="260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261"/>
        <v>0</v>
      </c>
      <c r="J209" s="6"/>
      <c r="K209" s="91">
        <f t="shared" si="255"/>
        <v>0</v>
      </c>
      <c r="L209" s="92">
        <f t="shared" si="262"/>
        <v>0</v>
      </c>
      <c r="M209" s="93">
        <v>0.26150000000000001</v>
      </c>
      <c r="N209" s="7">
        <f t="shared" si="256"/>
        <v>0</v>
      </c>
      <c r="O209" s="8"/>
      <c r="P209" s="9"/>
      <c r="Q209" s="8"/>
      <c r="R209" s="9"/>
      <c r="S209" s="8"/>
      <c r="T209" s="7">
        <f t="shared" si="257"/>
        <v>0</v>
      </c>
      <c r="U209" s="7">
        <f t="shared" si="258"/>
        <v>0</v>
      </c>
      <c r="V209" s="7">
        <f t="shared" si="259"/>
        <v>0</v>
      </c>
      <c r="W209" s="11">
        <f t="shared" si="260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261"/>
        <v>0</v>
      </c>
      <c r="J210" s="6"/>
      <c r="K210" s="91">
        <f t="shared" si="255"/>
        <v>0</v>
      </c>
      <c r="L210" s="92">
        <f t="shared" si="262"/>
        <v>0</v>
      </c>
      <c r="M210" s="93">
        <v>0.26150000000000001</v>
      </c>
      <c r="N210" s="7">
        <f t="shared" si="256"/>
        <v>0</v>
      </c>
      <c r="O210" s="8"/>
      <c r="P210" s="9"/>
      <c r="Q210" s="8"/>
      <c r="R210" s="9"/>
      <c r="S210" s="8"/>
      <c r="T210" s="7">
        <f t="shared" si="257"/>
        <v>0</v>
      </c>
      <c r="U210" s="7">
        <f t="shared" si="258"/>
        <v>0</v>
      </c>
      <c r="V210" s="7">
        <f t="shared" si="259"/>
        <v>0</v>
      </c>
      <c r="W210" s="11">
        <f t="shared" si="260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261"/>
        <v>0</v>
      </c>
      <c r="J211" s="6"/>
      <c r="K211" s="91">
        <f t="shared" si="255"/>
        <v>0</v>
      </c>
      <c r="L211" s="92">
        <f t="shared" si="262"/>
        <v>0</v>
      </c>
      <c r="M211" s="93">
        <v>0.26150000000000001</v>
      </c>
      <c r="N211" s="7">
        <f t="shared" si="256"/>
        <v>0</v>
      </c>
      <c r="O211" s="8"/>
      <c r="P211" s="9"/>
      <c r="Q211" s="8"/>
      <c r="R211" s="9"/>
      <c r="S211" s="8"/>
      <c r="T211" s="7">
        <f t="shared" si="257"/>
        <v>0</v>
      </c>
      <c r="U211" s="7">
        <f t="shared" si="258"/>
        <v>0</v>
      </c>
      <c r="V211" s="7">
        <f t="shared" si="259"/>
        <v>0</v>
      </c>
      <c r="W211" s="11">
        <f t="shared" si="260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267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268">L214*M214</f>
        <v>0</v>
      </c>
      <c r="O214" s="8"/>
      <c r="P214" s="9"/>
      <c r="Q214" s="8"/>
      <c r="R214" s="9"/>
      <c r="S214" s="8"/>
      <c r="T214" s="7">
        <f t="shared" ref="T214:T220" si="269">(O214+Q214)*K214</f>
        <v>0</v>
      </c>
      <c r="U214" s="7">
        <f t="shared" ref="U214:U220" si="270">S214*K214</f>
        <v>0</v>
      </c>
      <c r="V214" s="7">
        <f t="shared" ref="V214:V220" si="271">(O214*P214)+(Q214*R214)</f>
        <v>0</v>
      </c>
      <c r="W214" s="11">
        <f t="shared" ref="W214:W220" si="272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273">IF(H215="t",G215-F215+1,ROUND((G215-F215)/30.4,0))</f>
        <v>0</v>
      </c>
      <c r="J215" s="6"/>
      <c r="K215" s="91">
        <f t="shared" si="267"/>
        <v>0</v>
      </c>
      <c r="L215" s="92">
        <f t="shared" ref="L215:L220" si="274">IF(H215="t",J215/30*I215,J215*I215)</f>
        <v>0</v>
      </c>
      <c r="M215" s="93">
        <v>0.26150000000000001</v>
      </c>
      <c r="N215" s="7">
        <f t="shared" si="268"/>
        <v>0</v>
      </c>
      <c r="O215" s="8"/>
      <c r="P215" s="9"/>
      <c r="Q215" s="8"/>
      <c r="R215" s="9"/>
      <c r="S215" s="8"/>
      <c r="T215" s="7">
        <f t="shared" si="269"/>
        <v>0</v>
      </c>
      <c r="U215" s="7">
        <f t="shared" si="270"/>
        <v>0</v>
      </c>
      <c r="V215" s="7">
        <f t="shared" si="271"/>
        <v>0</v>
      </c>
      <c r="W215" s="11">
        <f t="shared" si="272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ref="I216" si="275">IF(H216="t",G216-F216+1,ROUND((G216-F216)/30.4,0))</f>
        <v>0</v>
      </c>
      <c r="J216" s="6"/>
      <c r="K216" s="91">
        <f t="shared" ref="K216" si="276">J216/30</f>
        <v>0</v>
      </c>
      <c r="L216" s="92">
        <f t="shared" ref="L216" si="277">IF(H216="t",J216/30*I216,J216*I216)</f>
        <v>0</v>
      </c>
      <c r="M216" s="93">
        <v>0.26150000000000001</v>
      </c>
      <c r="N216" s="7">
        <f t="shared" si="268"/>
        <v>0</v>
      </c>
      <c r="O216" s="8"/>
      <c r="P216" s="9"/>
      <c r="Q216" s="8"/>
      <c r="R216" s="9"/>
      <c r="S216" s="8"/>
      <c r="T216" s="7">
        <f t="shared" si="269"/>
        <v>0</v>
      </c>
      <c r="U216" s="7">
        <f t="shared" ref="U216" si="278">S216*K216</f>
        <v>0</v>
      </c>
      <c r="V216" s="7">
        <f t="shared" si="271"/>
        <v>0</v>
      </c>
      <c r="W216" s="11">
        <f t="shared" si="272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273"/>
        <v>0</v>
      </c>
      <c r="J217" s="6"/>
      <c r="K217" s="91">
        <f t="shared" si="267"/>
        <v>0</v>
      </c>
      <c r="L217" s="92">
        <f t="shared" si="274"/>
        <v>0</v>
      </c>
      <c r="M217" s="93">
        <v>0.26150000000000001</v>
      </c>
      <c r="N217" s="7">
        <f t="shared" si="268"/>
        <v>0</v>
      </c>
      <c r="O217" s="8"/>
      <c r="P217" s="9"/>
      <c r="Q217" s="8"/>
      <c r="R217" s="9"/>
      <c r="S217" s="8"/>
      <c r="T217" s="7">
        <f t="shared" si="269"/>
        <v>0</v>
      </c>
      <c r="U217" s="7">
        <f t="shared" si="270"/>
        <v>0</v>
      </c>
      <c r="V217" s="7">
        <f t="shared" si="271"/>
        <v>0</v>
      </c>
      <c r="W217" s="11">
        <f t="shared" si="272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273"/>
        <v>0</v>
      </c>
      <c r="J218" s="6"/>
      <c r="K218" s="91">
        <f t="shared" si="267"/>
        <v>0</v>
      </c>
      <c r="L218" s="92">
        <f t="shared" si="274"/>
        <v>0</v>
      </c>
      <c r="M218" s="93">
        <v>0.26150000000000001</v>
      </c>
      <c r="N218" s="7">
        <f t="shared" si="268"/>
        <v>0</v>
      </c>
      <c r="O218" s="8"/>
      <c r="P218" s="9"/>
      <c r="Q218" s="8"/>
      <c r="R218" s="9"/>
      <c r="S218" s="8"/>
      <c r="T218" s="7">
        <f t="shared" si="269"/>
        <v>0</v>
      </c>
      <c r="U218" s="7">
        <f t="shared" si="270"/>
        <v>0</v>
      </c>
      <c r="V218" s="7">
        <f t="shared" si="271"/>
        <v>0</v>
      </c>
      <c r="W218" s="11">
        <f t="shared" si="272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273"/>
        <v>0</v>
      </c>
      <c r="J219" s="6"/>
      <c r="K219" s="91">
        <f t="shared" si="267"/>
        <v>0</v>
      </c>
      <c r="L219" s="92">
        <f t="shared" si="274"/>
        <v>0</v>
      </c>
      <c r="M219" s="93">
        <v>0.26150000000000001</v>
      </c>
      <c r="N219" s="7">
        <f t="shared" si="268"/>
        <v>0</v>
      </c>
      <c r="O219" s="8"/>
      <c r="P219" s="9"/>
      <c r="Q219" s="8"/>
      <c r="R219" s="9"/>
      <c r="S219" s="8"/>
      <c r="T219" s="7">
        <f t="shared" si="269"/>
        <v>0</v>
      </c>
      <c r="U219" s="7">
        <f t="shared" si="270"/>
        <v>0</v>
      </c>
      <c r="V219" s="7">
        <f t="shared" si="271"/>
        <v>0</v>
      </c>
      <c r="W219" s="11">
        <f t="shared" si="272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273"/>
        <v>0</v>
      </c>
      <c r="J220" s="6"/>
      <c r="K220" s="91">
        <f t="shared" si="267"/>
        <v>0</v>
      </c>
      <c r="L220" s="92">
        <f t="shared" si="274"/>
        <v>0</v>
      </c>
      <c r="M220" s="93">
        <v>0.26150000000000001</v>
      </c>
      <c r="N220" s="7">
        <f t="shared" si="268"/>
        <v>0</v>
      </c>
      <c r="O220" s="8"/>
      <c r="P220" s="9"/>
      <c r="Q220" s="8"/>
      <c r="R220" s="9"/>
      <c r="S220" s="8"/>
      <c r="T220" s="7">
        <f t="shared" si="269"/>
        <v>0</v>
      </c>
      <c r="U220" s="7">
        <f t="shared" si="270"/>
        <v>0</v>
      </c>
      <c r="V220" s="7">
        <f t="shared" si="271"/>
        <v>0</v>
      </c>
      <c r="W220" s="11">
        <f t="shared" si="272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279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280">L223*M223</f>
        <v>0</v>
      </c>
      <c r="O223" s="8"/>
      <c r="P223" s="9"/>
      <c r="Q223" s="8"/>
      <c r="R223" s="9"/>
      <c r="S223" s="8"/>
      <c r="T223" s="7">
        <f t="shared" ref="T223:T229" si="281">(O223+Q223)*K223</f>
        <v>0</v>
      </c>
      <c r="U223" s="7">
        <f t="shared" ref="U223:U229" si="282">S223*K223</f>
        <v>0</v>
      </c>
      <c r="V223" s="7">
        <f t="shared" ref="V223:V229" si="283">(O223*P223)+(Q223*R223)</f>
        <v>0</v>
      </c>
      <c r="W223" s="11">
        <f t="shared" ref="W223:W229" si="284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285">IF(H224="t",G224-F224+1,ROUND((G224-F224)/30.4,0))</f>
        <v>0</v>
      </c>
      <c r="J224" s="6"/>
      <c r="K224" s="91">
        <f t="shared" si="279"/>
        <v>0</v>
      </c>
      <c r="L224" s="92">
        <f t="shared" ref="L224:L229" si="286">IF(H224="t",J224/30*I224,J224*I224)</f>
        <v>0</v>
      </c>
      <c r="M224" s="93">
        <v>0.26150000000000001</v>
      </c>
      <c r="N224" s="7">
        <f t="shared" si="280"/>
        <v>0</v>
      </c>
      <c r="O224" s="8"/>
      <c r="P224" s="9"/>
      <c r="Q224" s="8"/>
      <c r="R224" s="9"/>
      <c r="S224" s="8"/>
      <c r="T224" s="7">
        <f t="shared" si="281"/>
        <v>0</v>
      </c>
      <c r="U224" s="7">
        <f t="shared" si="282"/>
        <v>0</v>
      </c>
      <c r="V224" s="7">
        <f t="shared" si="283"/>
        <v>0</v>
      </c>
      <c r="W224" s="11">
        <f t="shared" si="284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285"/>
        <v>0</v>
      </c>
      <c r="J225" s="6"/>
      <c r="K225" s="91">
        <f t="shared" si="279"/>
        <v>0</v>
      </c>
      <c r="L225" s="92">
        <f t="shared" si="286"/>
        <v>0</v>
      </c>
      <c r="M225" s="93">
        <v>0.26150000000000001</v>
      </c>
      <c r="N225" s="7">
        <f t="shared" si="280"/>
        <v>0</v>
      </c>
      <c r="O225" s="8"/>
      <c r="P225" s="9"/>
      <c r="Q225" s="8"/>
      <c r="R225" s="9"/>
      <c r="S225" s="8"/>
      <c r="T225" s="7">
        <f t="shared" si="281"/>
        <v>0</v>
      </c>
      <c r="U225" s="7">
        <f t="shared" si="282"/>
        <v>0</v>
      </c>
      <c r="V225" s="7">
        <f t="shared" si="283"/>
        <v>0</v>
      </c>
      <c r="W225" s="11">
        <f t="shared" si="284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ref="I226" si="287">IF(H226="t",G226-F226+1,ROUND((G226-F226)/30.4,0))</f>
        <v>0</v>
      </c>
      <c r="J226" s="6"/>
      <c r="K226" s="91">
        <f t="shared" ref="K226" si="288">J226/30</f>
        <v>0</v>
      </c>
      <c r="L226" s="92">
        <f t="shared" ref="L226" si="289">IF(H226="t",J226/30*I226,J226*I226)</f>
        <v>0</v>
      </c>
      <c r="M226" s="93">
        <v>0.26150000000000001</v>
      </c>
      <c r="N226" s="7">
        <f t="shared" si="280"/>
        <v>0</v>
      </c>
      <c r="O226" s="8"/>
      <c r="P226" s="9"/>
      <c r="Q226" s="8"/>
      <c r="R226" s="9"/>
      <c r="S226" s="8"/>
      <c r="T226" s="7">
        <f t="shared" si="281"/>
        <v>0</v>
      </c>
      <c r="U226" s="7">
        <f t="shared" ref="U226" si="290">S226*K226</f>
        <v>0</v>
      </c>
      <c r="V226" s="7">
        <f t="shared" si="283"/>
        <v>0</v>
      </c>
      <c r="W226" s="11">
        <f t="shared" si="284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285"/>
        <v>0</v>
      </c>
      <c r="J227" s="6"/>
      <c r="K227" s="91">
        <f t="shared" si="279"/>
        <v>0</v>
      </c>
      <c r="L227" s="92">
        <f t="shared" si="286"/>
        <v>0</v>
      </c>
      <c r="M227" s="93">
        <v>0.26150000000000001</v>
      </c>
      <c r="N227" s="7">
        <f t="shared" si="280"/>
        <v>0</v>
      </c>
      <c r="O227" s="8"/>
      <c r="P227" s="9"/>
      <c r="Q227" s="8"/>
      <c r="R227" s="9"/>
      <c r="S227" s="8"/>
      <c r="T227" s="7">
        <f t="shared" si="281"/>
        <v>0</v>
      </c>
      <c r="U227" s="7">
        <f t="shared" si="282"/>
        <v>0</v>
      </c>
      <c r="V227" s="7">
        <f t="shared" si="283"/>
        <v>0</v>
      </c>
      <c r="W227" s="11">
        <f t="shared" si="284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285"/>
        <v>0</v>
      </c>
      <c r="J228" s="6"/>
      <c r="K228" s="91">
        <f t="shared" si="279"/>
        <v>0</v>
      </c>
      <c r="L228" s="92">
        <f t="shared" si="286"/>
        <v>0</v>
      </c>
      <c r="M228" s="93">
        <v>0.26150000000000001</v>
      </c>
      <c r="N228" s="7">
        <f t="shared" si="280"/>
        <v>0</v>
      </c>
      <c r="O228" s="8"/>
      <c r="P228" s="9"/>
      <c r="Q228" s="8"/>
      <c r="R228" s="9"/>
      <c r="S228" s="8"/>
      <c r="T228" s="7">
        <f t="shared" si="281"/>
        <v>0</v>
      </c>
      <c r="U228" s="7">
        <f t="shared" si="282"/>
        <v>0</v>
      </c>
      <c r="V228" s="7">
        <f t="shared" si="283"/>
        <v>0</v>
      </c>
      <c r="W228" s="11">
        <f t="shared" si="284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285"/>
        <v>0</v>
      </c>
      <c r="J229" s="6"/>
      <c r="K229" s="91">
        <f t="shared" si="279"/>
        <v>0</v>
      </c>
      <c r="L229" s="92">
        <f t="shared" si="286"/>
        <v>0</v>
      </c>
      <c r="M229" s="93">
        <v>0.26150000000000001</v>
      </c>
      <c r="N229" s="7">
        <f t="shared" si="280"/>
        <v>0</v>
      </c>
      <c r="O229" s="8"/>
      <c r="P229" s="9"/>
      <c r="Q229" s="8"/>
      <c r="R229" s="9"/>
      <c r="S229" s="8"/>
      <c r="T229" s="7">
        <f t="shared" si="281"/>
        <v>0</v>
      </c>
      <c r="U229" s="7">
        <f t="shared" si="282"/>
        <v>0</v>
      </c>
      <c r="V229" s="7">
        <f t="shared" si="283"/>
        <v>0</v>
      </c>
      <c r="W229" s="11">
        <f t="shared" si="284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291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292">L232*M232</f>
        <v>0</v>
      </c>
      <c r="O232" s="8"/>
      <c r="P232" s="9"/>
      <c r="Q232" s="8"/>
      <c r="R232" s="9"/>
      <c r="S232" s="8"/>
      <c r="T232" s="7">
        <f t="shared" ref="T232:T238" si="293">(O232+Q232)*K232</f>
        <v>0</v>
      </c>
      <c r="U232" s="7">
        <f t="shared" ref="U232:U238" si="294">S232*K232</f>
        <v>0</v>
      </c>
      <c r="V232" s="7">
        <f t="shared" ref="V232:V238" si="295">(O232*P232)+(Q232*R232)</f>
        <v>0</v>
      </c>
      <c r="W232" s="11">
        <f t="shared" ref="W232:W238" si="296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297">IF(H233="t",G233-F233+1,ROUND((G233-F233)/30.4,0))</f>
        <v>0</v>
      </c>
      <c r="J233" s="6"/>
      <c r="K233" s="91">
        <f t="shared" si="291"/>
        <v>0</v>
      </c>
      <c r="L233" s="92">
        <f t="shared" ref="L233:L238" si="298">IF(H233="t",J233/30*I233,J233*I233)</f>
        <v>0</v>
      </c>
      <c r="M233" s="93">
        <v>0.26150000000000001</v>
      </c>
      <c r="N233" s="7">
        <f t="shared" si="292"/>
        <v>0</v>
      </c>
      <c r="O233" s="8"/>
      <c r="P233" s="9"/>
      <c r="Q233" s="8"/>
      <c r="R233" s="9"/>
      <c r="S233" s="8"/>
      <c r="T233" s="7">
        <f t="shared" si="293"/>
        <v>0</v>
      </c>
      <c r="U233" s="7">
        <f t="shared" si="294"/>
        <v>0</v>
      </c>
      <c r="V233" s="7">
        <f t="shared" si="295"/>
        <v>0</v>
      </c>
      <c r="W233" s="11">
        <f t="shared" si="296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297"/>
        <v>0</v>
      </c>
      <c r="J234" s="6"/>
      <c r="K234" s="91">
        <f t="shared" si="291"/>
        <v>0</v>
      </c>
      <c r="L234" s="92">
        <f t="shared" si="298"/>
        <v>0</v>
      </c>
      <c r="M234" s="93">
        <v>0.26150000000000001</v>
      </c>
      <c r="N234" s="7">
        <f t="shared" si="292"/>
        <v>0</v>
      </c>
      <c r="O234" s="8"/>
      <c r="P234" s="9"/>
      <c r="Q234" s="8"/>
      <c r="R234" s="9"/>
      <c r="S234" s="8"/>
      <c r="T234" s="7">
        <f t="shared" si="293"/>
        <v>0</v>
      </c>
      <c r="U234" s="7">
        <f t="shared" si="294"/>
        <v>0</v>
      </c>
      <c r="V234" s="7">
        <f t="shared" si="295"/>
        <v>0</v>
      </c>
      <c r="W234" s="11">
        <f t="shared" si="296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ref="I235" si="299">IF(H235="t",G235-F235+1,ROUND((G235-F235)/30.4,0))</f>
        <v>0</v>
      </c>
      <c r="J235" s="6"/>
      <c r="K235" s="91">
        <f t="shared" ref="K235" si="300">J235/30</f>
        <v>0</v>
      </c>
      <c r="L235" s="92">
        <f t="shared" ref="L235" si="301">IF(H235="t",J235/30*I235,J235*I235)</f>
        <v>0</v>
      </c>
      <c r="M235" s="93">
        <v>0.26150000000000001</v>
      </c>
      <c r="N235" s="7">
        <f t="shared" si="292"/>
        <v>0</v>
      </c>
      <c r="O235" s="8"/>
      <c r="P235" s="9"/>
      <c r="Q235" s="8"/>
      <c r="R235" s="9"/>
      <c r="S235" s="8"/>
      <c r="T235" s="7">
        <f t="shared" si="293"/>
        <v>0</v>
      </c>
      <c r="U235" s="7">
        <f t="shared" ref="U235" si="302">S235*K235</f>
        <v>0</v>
      </c>
      <c r="V235" s="7">
        <f t="shared" si="295"/>
        <v>0</v>
      </c>
      <c r="W235" s="11">
        <f t="shared" si="296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297"/>
        <v>0</v>
      </c>
      <c r="J236" s="6"/>
      <c r="K236" s="91">
        <f t="shared" si="291"/>
        <v>0</v>
      </c>
      <c r="L236" s="92">
        <f t="shared" si="298"/>
        <v>0</v>
      </c>
      <c r="M236" s="93">
        <v>0.26150000000000001</v>
      </c>
      <c r="N236" s="7">
        <f t="shared" si="292"/>
        <v>0</v>
      </c>
      <c r="O236" s="8"/>
      <c r="P236" s="9"/>
      <c r="Q236" s="8"/>
      <c r="R236" s="9"/>
      <c r="S236" s="8"/>
      <c r="T236" s="7">
        <f t="shared" si="293"/>
        <v>0</v>
      </c>
      <c r="U236" s="7">
        <f t="shared" si="294"/>
        <v>0</v>
      </c>
      <c r="V236" s="7">
        <f t="shared" si="295"/>
        <v>0</v>
      </c>
      <c r="W236" s="11">
        <f t="shared" si="296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297"/>
        <v>0</v>
      </c>
      <c r="J237" s="6"/>
      <c r="K237" s="91">
        <f t="shared" si="291"/>
        <v>0</v>
      </c>
      <c r="L237" s="92">
        <f t="shared" si="298"/>
        <v>0</v>
      </c>
      <c r="M237" s="93">
        <v>0.26150000000000001</v>
      </c>
      <c r="N237" s="7">
        <f t="shared" si="292"/>
        <v>0</v>
      </c>
      <c r="O237" s="8"/>
      <c r="P237" s="9"/>
      <c r="Q237" s="8"/>
      <c r="R237" s="9"/>
      <c r="S237" s="8"/>
      <c r="T237" s="7">
        <f t="shared" si="293"/>
        <v>0</v>
      </c>
      <c r="U237" s="7">
        <f t="shared" si="294"/>
        <v>0</v>
      </c>
      <c r="V237" s="7">
        <f t="shared" si="295"/>
        <v>0</v>
      </c>
      <c r="W237" s="11">
        <f t="shared" si="296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297"/>
        <v>0</v>
      </c>
      <c r="J238" s="6"/>
      <c r="K238" s="91">
        <f t="shared" si="291"/>
        <v>0</v>
      </c>
      <c r="L238" s="92">
        <f t="shared" si="298"/>
        <v>0</v>
      </c>
      <c r="M238" s="93">
        <v>0.26150000000000001</v>
      </c>
      <c r="N238" s="7">
        <f t="shared" si="292"/>
        <v>0</v>
      </c>
      <c r="O238" s="8"/>
      <c r="P238" s="9"/>
      <c r="Q238" s="8"/>
      <c r="R238" s="9"/>
      <c r="S238" s="8"/>
      <c r="T238" s="7">
        <f t="shared" si="293"/>
        <v>0</v>
      </c>
      <c r="U238" s="7">
        <f t="shared" si="294"/>
        <v>0</v>
      </c>
      <c r="V238" s="7">
        <f t="shared" si="295"/>
        <v>0</v>
      </c>
      <c r="W238" s="11">
        <f t="shared" si="296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303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304">L241*M241</f>
        <v>0</v>
      </c>
      <c r="O241" s="8"/>
      <c r="P241" s="9"/>
      <c r="Q241" s="8"/>
      <c r="R241" s="9"/>
      <c r="S241" s="8"/>
      <c r="T241" s="7">
        <f t="shared" ref="T241:T247" si="305">(O241+Q241)*K241</f>
        <v>0</v>
      </c>
      <c r="U241" s="7">
        <f t="shared" ref="U241:U247" si="306">S241*K241</f>
        <v>0</v>
      </c>
      <c r="V241" s="7">
        <f t="shared" ref="V241:V247" si="307">(O241*P241)+(Q241*R241)</f>
        <v>0</v>
      </c>
      <c r="W241" s="11">
        <f t="shared" ref="W241:W247" si="308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309">IF(H242="t",G242-F242+1,ROUND((G242-F242)/30.4,0))</f>
        <v>0</v>
      </c>
      <c r="J242" s="6"/>
      <c r="K242" s="91">
        <f t="shared" si="303"/>
        <v>0</v>
      </c>
      <c r="L242" s="92">
        <f t="shared" ref="L242:L247" si="310">IF(H242="t",J242/30*I242,J242*I242)</f>
        <v>0</v>
      </c>
      <c r="M242" s="93">
        <v>0.26150000000000001</v>
      </c>
      <c r="N242" s="7">
        <f t="shared" si="304"/>
        <v>0</v>
      </c>
      <c r="O242" s="8"/>
      <c r="P242" s="9"/>
      <c r="Q242" s="8"/>
      <c r="R242" s="9"/>
      <c r="S242" s="8"/>
      <c r="T242" s="7">
        <f t="shared" si="305"/>
        <v>0</v>
      </c>
      <c r="U242" s="7">
        <f t="shared" si="306"/>
        <v>0</v>
      </c>
      <c r="V242" s="7">
        <f t="shared" si="307"/>
        <v>0</v>
      </c>
      <c r="W242" s="11">
        <f t="shared" si="308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309"/>
        <v>0</v>
      </c>
      <c r="J243" s="6"/>
      <c r="K243" s="91">
        <f t="shared" si="303"/>
        <v>0</v>
      </c>
      <c r="L243" s="92">
        <f t="shared" si="310"/>
        <v>0</v>
      </c>
      <c r="M243" s="93">
        <v>0.26150000000000001</v>
      </c>
      <c r="N243" s="7">
        <f t="shared" si="304"/>
        <v>0</v>
      </c>
      <c r="O243" s="8"/>
      <c r="P243" s="9"/>
      <c r="Q243" s="8"/>
      <c r="R243" s="9"/>
      <c r="S243" s="8"/>
      <c r="T243" s="7">
        <f t="shared" si="305"/>
        <v>0</v>
      </c>
      <c r="U243" s="7">
        <f t="shared" si="306"/>
        <v>0</v>
      </c>
      <c r="V243" s="7">
        <f t="shared" si="307"/>
        <v>0</v>
      </c>
      <c r="W243" s="11">
        <f t="shared" si="308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ref="I244" si="311">IF(H244="t",G244-F244+1,ROUND((G244-F244)/30.4,0))</f>
        <v>0</v>
      </c>
      <c r="J244" s="6"/>
      <c r="K244" s="91">
        <f t="shared" ref="K244" si="312">J244/30</f>
        <v>0</v>
      </c>
      <c r="L244" s="92">
        <f t="shared" ref="L244" si="313">IF(H244="t",J244/30*I244,J244*I244)</f>
        <v>0</v>
      </c>
      <c r="M244" s="93">
        <v>0.26150000000000001</v>
      </c>
      <c r="N244" s="7">
        <f t="shared" si="304"/>
        <v>0</v>
      </c>
      <c r="O244" s="8"/>
      <c r="P244" s="9"/>
      <c r="Q244" s="8"/>
      <c r="R244" s="9"/>
      <c r="S244" s="8"/>
      <c r="T244" s="7">
        <f t="shared" si="305"/>
        <v>0</v>
      </c>
      <c r="U244" s="7">
        <f t="shared" ref="U244" si="314">S244*K244</f>
        <v>0</v>
      </c>
      <c r="V244" s="7">
        <f t="shared" si="307"/>
        <v>0</v>
      </c>
      <c r="W244" s="11">
        <f t="shared" si="308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309"/>
        <v>0</v>
      </c>
      <c r="J245" s="6"/>
      <c r="K245" s="91">
        <f t="shared" si="303"/>
        <v>0</v>
      </c>
      <c r="L245" s="92">
        <f t="shared" si="310"/>
        <v>0</v>
      </c>
      <c r="M245" s="93">
        <v>0.26150000000000001</v>
      </c>
      <c r="N245" s="7">
        <f t="shared" si="304"/>
        <v>0</v>
      </c>
      <c r="O245" s="8"/>
      <c r="P245" s="9"/>
      <c r="Q245" s="8"/>
      <c r="R245" s="9"/>
      <c r="S245" s="8"/>
      <c r="T245" s="7">
        <f t="shared" si="305"/>
        <v>0</v>
      </c>
      <c r="U245" s="7">
        <f t="shared" si="306"/>
        <v>0</v>
      </c>
      <c r="V245" s="7">
        <f t="shared" si="307"/>
        <v>0</v>
      </c>
      <c r="W245" s="11">
        <f t="shared" si="308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309"/>
        <v>0</v>
      </c>
      <c r="J246" s="6"/>
      <c r="K246" s="91">
        <f t="shared" si="303"/>
        <v>0</v>
      </c>
      <c r="L246" s="92">
        <f t="shared" si="310"/>
        <v>0</v>
      </c>
      <c r="M246" s="93">
        <v>0.26150000000000001</v>
      </c>
      <c r="N246" s="7">
        <f t="shared" si="304"/>
        <v>0</v>
      </c>
      <c r="O246" s="8"/>
      <c r="P246" s="9"/>
      <c r="Q246" s="8"/>
      <c r="R246" s="9"/>
      <c r="S246" s="8"/>
      <c r="T246" s="7">
        <f t="shared" si="305"/>
        <v>0</v>
      </c>
      <c r="U246" s="7">
        <f t="shared" si="306"/>
        <v>0</v>
      </c>
      <c r="V246" s="7">
        <f t="shared" si="307"/>
        <v>0</v>
      </c>
      <c r="W246" s="11">
        <f t="shared" si="308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309"/>
        <v>0</v>
      </c>
      <c r="J247" s="6"/>
      <c r="K247" s="91">
        <f t="shared" si="303"/>
        <v>0</v>
      </c>
      <c r="L247" s="92">
        <f t="shared" si="310"/>
        <v>0</v>
      </c>
      <c r="M247" s="93">
        <v>0.26150000000000001</v>
      </c>
      <c r="N247" s="7">
        <f t="shared" si="304"/>
        <v>0</v>
      </c>
      <c r="O247" s="8"/>
      <c r="P247" s="9"/>
      <c r="Q247" s="8"/>
      <c r="R247" s="9"/>
      <c r="S247" s="8"/>
      <c r="T247" s="7">
        <f t="shared" si="305"/>
        <v>0</v>
      </c>
      <c r="U247" s="7">
        <f t="shared" si="306"/>
        <v>0</v>
      </c>
      <c r="V247" s="7">
        <f t="shared" si="307"/>
        <v>0</v>
      </c>
      <c r="W247" s="11">
        <f t="shared" si="308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315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316">L250*M250</f>
        <v>0</v>
      </c>
      <c r="O250" s="8"/>
      <c r="P250" s="9"/>
      <c r="Q250" s="8"/>
      <c r="R250" s="9"/>
      <c r="S250" s="8"/>
      <c r="T250" s="7">
        <f t="shared" ref="T250:T256" si="317">(O250+Q250)*K250</f>
        <v>0</v>
      </c>
      <c r="U250" s="7">
        <f t="shared" ref="U250:U256" si="318">S250*K250</f>
        <v>0</v>
      </c>
      <c r="V250" s="7">
        <f t="shared" ref="V250:V256" si="319">(O250*P250)+(Q250*R250)</f>
        <v>0</v>
      </c>
      <c r="W250" s="11">
        <f t="shared" ref="W250:W256" si="320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321">IF(H251="t",G251-F251+1,ROUND((G251-F251)/30.4,0))</f>
        <v>0</v>
      </c>
      <c r="J251" s="6"/>
      <c r="K251" s="91">
        <f t="shared" si="315"/>
        <v>0</v>
      </c>
      <c r="L251" s="92">
        <f t="shared" ref="L251:L256" si="322">IF(H251="t",J251/30*I251,J251*I251)</f>
        <v>0</v>
      </c>
      <c r="M251" s="93">
        <v>0.26150000000000001</v>
      </c>
      <c r="N251" s="7">
        <f t="shared" si="316"/>
        <v>0</v>
      </c>
      <c r="O251" s="8"/>
      <c r="P251" s="9"/>
      <c r="Q251" s="8"/>
      <c r="R251" s="9"/>
      <c r="S251" s="8"/>
      <c r="T251" s="7">
        <f t="shared" si="317"/>
        <v>0</v>
      </c>
      <c r="U251" s="7">
        <f t="shared" si="318"/>
        <v>0</v>
      </c>
      <c r="V251" s="7">
        <f t="shared" si="319"/>
        <v>0</v>
      </c>
      <c r="W251" s="11">
        <f t="shared" si="320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321"/>
        <v>0</v>
      </c>
      <c r="J252" s="6"/>
      <c r="K252" s="91">
        <f t="shared" si="315"/>
        <v>0</v>
      </c>
      <c r="L252" s="92">
        <f t="shared" si="322"/>
        <v>0</v>
      </c>
      <c r="M252" s="93">
        <v>0.26150000000000001</v>
      </c>
      <c r="N252" s="7">
        <f t="shared" si="316"/>
        <v>0</v>
      </c>
      <c r="O252" s="8"/>
      <c r="P252" s="9"/>
      <c r="Q252" s="8"/>
      <c r="R252" s="9"/>
      <c r="S252" s="8"/>
      <c r="T252" s="7">
        <f t="shared" si="317"/>
        <v>0</v>
      </c>
      <c r="U252" s="7">
        <f t="shared" si="318"/>
        <v>0</v>
      </c>
      <c r="V252" s="7">
        <f t="shared" si="319"/>
        <v>0</v>
      </c>
      <c r="W252" s="11">
        <f t="shared" si="320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ref="I253" si="323">IF(H253="t",G253-F253+1,ROUND((G253-F253)/30.4,0))</f>
        <v>0</v>
      </c>
      <c r="J253" s="6"/>
      <c r="K253" s="91">
        <f t="shared" ref="K253" si="324">J253/30</f>
        <v>0</v>
      </c>
      <c r="L253" s="92">
        <f t="shared" ref="L253" si="325">IF(H253="t",J253/30*I253,J253*I253)</f>
        <v>0</v>
      </c>
      <c r="M253" s="93">
        <v>0.26150000000000001</v>
      </c>
      <c r="N253" s="7">
        <f t="shared" si="316"/>
        <v>0</v>
      </c>
      <c r="O253" s="8"/>
      <c r="P253" s="9"/>
      <c r="Q253" s="8"/>
      <c r="R253" s="9"/>
      <c r="S253" s="8"/>
      <c r="T253" s="7">
        <f t="shared" si="317"/>
        <v>0</v>
      </c>
      <c r="U253" s="7">
        <f t="shared" ref="U253" si="326">S253*K253</f>
        <v>0</v>
      </c>
      <c r="V253" s="7">
        <f t="shared" si="319"/>
        <v>0</v>
      </c>
      <c r="W253" s="11">
        <f t="shared" si="320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321"/>
        <v>0</v>
      </c>
      <c r="J254" s="6"/>
      <c r="K254" s="91">
        <f t="shared" si="315"/>
        <v>0</v>
      </c>
      <c r="L254" s="92">
        <f t="shared" si="322"/>
        <v>0</v>
      </c>
      <c r="M254" s="93">
        <v>0.26150000000000001</v>
      </c>
      <c r="N254" s="7">
        <f t="shared" si="316"/>
        <v>0</v>
      </c>
      <c r="O254" s="8"/>
      <c r="P254" s="9"/>
      <c r="Q254" s="8"/>
      <c r="R254" s="9"/>
      <c r="S254" s="8"/>
      <c r="T254" s="7">
        <f t="shared" si="317"/>
        <v>0</v>
      </c>
      <c r="U254" s="7">
        <f t="shared" si="318"/>
        <v>0</v>
      </c>
      <c r="V254" s="7">
        <f t="shared" si="319"/>
        <v>0</v>
      </c>
      <c r="W254" s="11">
        <f t="shared" si="320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321"/>
        <v>0</v>
      </c>
      <c r="J255" s="6"/>
      <c r="K255" s="91">
        <f t="shared" si="315"/>
        <v>0</v>
      </c>
      <c r="L255" s="92">
        <f t="shared" si="322"/>
        <v>0</v>
      </c>
      <c r="M255" s="93">
        <v>0.26150000000000001</v>
      </c>
      <c r="N255" s="7">
        <f t="shared" si="316"/>
        <v>0</v>
      </c>
      <c r="O255" s="8"/>
      <c r="P255" s="9"/>
      <c r="Q255" s="8"/>
      <c r="R255" s="9"/>
      <c r="S255" s="8"/>
      <c r="T255" s="7">
        <f t="shared" si="317"/>
        <v>0</v>
      </c>
      <c r="U255" s="7">
        <f t="shared" si="318"/>
        <v>0</v>
      </c>
      <c r="V255" s="7">
        <f t="shared" si="319"/>
        <v>0</v>
      </c>
      <c r="W255" s="11">
        <f t="shared" si="320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321"/>
        <v>0</v>
      </c>
      <c r="J256" s="6"/>
      <c r="K256" s="91">
        <f t="shared" si="315"/>
        <v>0</v>
      </c>
      <c r="L256" s="92">
        <f t="shared" si="322"/>
        <v>0</v>
      </c>
      <c r="M256" s="93">
        <v>0.26150000000000001</v>
      </c>
      <c r="N256" s="7">
        <f t="shared" si="316"/>
        <v>0</v>
      </c>
      <c r="O256" s="8"/>
      <c r="P256" s="9"/>
      <c r="Q256" s="8"/>
      <c r="R256" s="9"/>
      <c r="S256" s="8"/>
      <c r="T256" s="7">
        <f t="shared" si="317"/>
        <v>0</v>
      </c>
      <c r="U256" s="7">
        <f t="shared" si="318"/>
        <v>0</v>
      </c>
      <c r="V256" s="7">
        <f t="shared" si="319"/>
        <v>0</v>
      </c>
      <c r="W256" s="11">
        <f t="shared" si="320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327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328">L259*M259</f>
        <v>0</v>
      </c>
      <c r="O259" s="8"/>
      <c r="P259" s="9"/>
      <c r="Q259" s="8"/>
      <c r="R259" s="9"/>
      <c r="S259" s="8"/>
      <c r="T259" s="7">
        <f t="shared" ref="T259:T265" si="329">(O259+Q259)*K259</f>
        <v>0</v>
      </c>
      <c r="U259" s="7">
        <f t="shared" ref="U259:U265" si="330">S259*K259</f>
        <v>0</v>
      </c>
      <c r="V259" s="7">
        <f t="shared" ref="V259:V265" si="331">(O259*P259)+(Q259*R259)</f>
        <v>0</v>
      </c>
      <c r="W259" s="11">
        <f t="shared" ref="W259:W265" si="332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333">IF(H260="t",G260-F260+1,ROUND((G260-F260)/30.4,0))</f>
        <v>0</v>
      </c>
      <c r="J260" s="6"/>
      <c r="K260" s="91">
        <f t="shared" si="327"/>
        <v>0</v>
      </c>
      <c r="L260" s="92">
        <f t="shared" ref="L260:L265" si="334">IF(H260="t",J260/30*I260,J260*I260)</f>
        <v>0</v>
      </c>
      <c r="M260" s="93">
        <v>0.26150000000000001</v>
      </c>
      <c r="N260" s="7">
        <f t="shared" si="328"/>
        <v>0</v>
      </c>
      <c r="O260" s="8"/>
      <c r="P260" s="9"/>
      <c r="Q260" s="8"/>
      <c r="R260" s="9"/>
      <c r="S260" s="8"/>
      <c r="T260" s="7">
        <f t="shared" si="329"/>
        <v>0</v>
      </c>
      <c r="U260" s="7">
        <f t="shared" si="330"/>
        <v>0</v>
      </c>
      <c r="V260" s="7">
        <f t="shared" si="331"/>
        <v>0</v>
      </c>
      <c r="W260" s="11">
        <f t="shared" si="332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ref="I261" si="335">IF(H261="t",G261-F261+1,ROUND((G261-F261)/30.4,0))</f>
        <v>0</v>
      </c>
      <c r="J261" s="6"/>
      <c r="K261" s="91">
        <f t="shared" ref="K261" si="336">J261/30</f>
        <v>0</v>
      </c>
      <c r="L261" s="92">
        <f t="shared" ref="L261" si="337">IF(H261="t",J261/30*I261,J261*I261)</f>
        <v>0</v>
      </c>
      <c r="M261" s="93">
        <v>0.26150000000000001</v>
      </c>
      <c r="N261" s="7">
        <f t="shared" si="328"/>
        <v>0</v>
      </c>
      <c r="O261" s="8"/>
      <c r="P261" s="9"/>
      <c r="Q261" s="8"/>
      <c r="R261" s="9"/>
      <c r="S261" s="8"/>
      <c r="T261" s="7">
        <f t="shared" si="329"/>
        <v>0</v>
      </c>
      <c r="U261" s="7">
        <f t="shared" ref="U261" si="338">S261*K261</f>
        <v>0</v>
      </c>
      <c r="V261" s="7">
        <f t="shared" si="331"/>
        <v>0</v>
      </c>
      <c r="W261" s="11">
        <f t="shared" si="332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333"/>
        <v>0</v>
      </c>
      <c r="J262" s="6"/>
      <c r="K262" s="91">
        <f t="shared" si="327"/>
        <v>0</v>
      </c>
      <c r="L262" s="92">
        <f t="shared" si="334"/>
        <v>0</v>
      </c>
      <c r="M262" s="93">
        <v>0.26150000000000001</v>
      </c>
      <c r="N262" s="7">
        <f t="shared" si="328"/>
        <v>0</v>
      </c>
      <c r="O262" s="8"/>
      <c r="P262" s="9"/>
      <c r="Q262" s="8"/>
      <c r="R262" s="9"/>
      <c r="S262" s="8"/>
      <c r="T262" s="7">
        <f t="shared" si="329"/>
        <v>0</v>
      </c>
      <c r="U262" s="7">
        <f t="shared" si="330"/>
        <v>0</v>
      </c>
      <c r="V262" s="7">
        <f t="shared" si="331"/>
        <v>0</v>
      </c>
      <c r="W262" s="11">
        <f t="shared" si="332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333"/>
        <v>0</v>
      </c>
      <c r="J263" s="6"/>
      <c r="K263" s="91">
        <f t="shared" si="327"/>
        <v>0</v>
      </c>
      <c r="L263" s="92">
        <f t="shared" si="334"/>
        <v>0</v>
      </c>
      <c r="M263" s="93">
        <v>0.26150000000000001</v>
      </c>
      <c r="N263" s="7">
        <f t="shared" si="328"/>
        <v>0</v>
      </c>
      <c r="O263" s="8"/>
      <c r="P263" s="9"/>
      <c r="Q263" s="8"/>
      <c r="R263" s="9"/>
      <c r="S263" s="8"/>
      <c r="T263" s="7">
        <f t="shared" si="329"/>
        <v>0</v>
      </c>
      <c r="U263" s="7">
        <f t="shared" si="330"/>
        <v>0</v>
      </c>
      <c r="V263" s="7">
        <f t="shared" si="331"/>
        <v>0</v>
      </c>
      <c r="W263" s="11">
        <f t="shared" si="332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333"/>
        <v>0</v>
      </c>
      <c r="J264" s="6"/>
      <c r="K264" s="91">
        <f t="shared" si="327"/>
        <v>0</v>
      </c>
      <c r="L264" s="92">
        <f t="shared" si="334"/>
        <v>0</v>
      </c>
      <c r="M264" s="93">
        <v>0.26150000000000001</v>
      </c>
      <c r="N264" s="7">
        <f t="shared" si="328"/>
        <v>0</v>
      </c>
      <c r="O264" s="8"/>
      <c r="P264" s="9"/>
      <c r="Q264" s="8"/>
      <c r="R264" s="9"/>
      <c r="S264" s="8"/>
      <c r="T264" s="7">
        <f t="shared" si="329"/>
        <v>0</v>
      </c>
      <c r="U264" s="7">
        <f t="shared" si="330"/>
        <v>0</v>
      </c>
      <c r="V264" s="7">
        <f t="shared" si="331"/>
        <v>0</v>
      </c>
      <c r="W264" s="11">
        <f t="shared" si="332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333"/>
        <v>0</v>
      </c>
      <c r="J265" s="6"/>
      <c r="K265" s="91">
        <f t="shared" si="327"/>
        <v>0</v>
      </c>
      <c r="L265" s="92">
        <f t="shared" si="334"/>
        <v>0</v>
      </c>
      <c r="M265" s="93">
        <v>0.26150000000000001</v>
      </c>
      <c r="N265" s="7">
        <f t="shared" si="328"/>
        <v>0</v>
      </c>
      <c r="O265" s="8"/>
      <c r="P265" s="9"/>
      <c r="Q265" s="8"/>
      <c r="R265" s="9"/>
      <c r="S265" s="8"/>
      <c r="T265" s="7">
        <f t="shared" si="329"/>
        <v>0</v>
      </c>
      <c r="U265" s="7">
        <f t="shared" si="330"/>
        <v>0</v>
      </c>
      <c r="V265" s="7">
        <f t="shared" si="331"/>
        <v>0</v>
      </c>
      <c r="W265" s="11">
        <f t="shared" si="332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339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340">L268*M268</f>
        <v>0</v>
      </c>
      <c r="O268" s="8"/>
      <c r="P268" s="9"/>
      <c r="Q268" s="8"/>
      <c r="R268" s="9"/>
      <c r="S268" s="8"/>
      <c r="T268" s="7">
        <f t="shared" ref="T268:T274" si="341">(O268+Q268)*K268</f>
        <v>0</v>
      </c>
      <c r="U268" s="7">
        <f t="shared" ref="U268:U274" si="342">S268*K268</f>
        <v>0</v>
      </c>
      <c r="V268" s="7">
        <f t="shared" ref="V268:V274" si="343">(O268*P268)+(Q268*R268)</f>
        <v>0</v>
      </c>
      <c r="W268" s="11">
        <f t="shared" ref="W268:W274" si="344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345">IF(H269="t",G269-F269+1,ROUND((G269-F269)/30.4,0))</f>
        <v>0</v>
      </c>
      <c r="J269" s="6"/>
      <c r="K269" s="91">
        <f t="shared" si="339"/>
        <v>0</v>
      </c>
      <c r="L269" s="92">
        <f t="shared" ref="L269:L274" si="346">IF(H269="t",J269/30*I269,J269*I269)</f>
        <v>0</v>
      </c>
      <c r="M269" s="93">
        <v>0.26150000000000001</v>
      </c>
      <c r="N269" s="7">
        <f t="shared" si="340"/>
        <v>0</v>
      </c>
      <c r="O269" s="8"/>
      <c r="P269" s="9"/>
      <c r="Q269" s="8"/>
      <c r="R269" s="9"/>
      <c r="S269" s="8"/>
      <c r="T269" s="7">
        <f t="shared" si="341"/>
        <v>0</v>
      </c>
      <c r="U269" s="7">
        <f t="shared" si="342"/>
        <v>0</v>
      </c>
      <c r="V269" s="7">
        <f t="shared" si="343"/>
        <v>0</v>
      </c>
      <c r="W269" s="11">
        <f t="shared" si="344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345"/>
        <v>0</v>
      </c>
      <c r="J270" s="6"/>
      <c r="K270" s="91">
        <f t="shared" si="339"/>
        <v>0</v>
      </c>
      <c r="L270" s="92">
        <f t="shared" si="346"/>
        <v>0</v>
      </c>
      <c r="M270" s="93">
        <v>0.26150000000000001</v>
      </c>
      <c r="N270" s="7">
        <f t="shared" si="340"/>
        <v>0</v>
      </c>
      <c r="O270" s="8"/>
      <c r="P270" s="9"/>
      <c r="Q270" s="8"/>
      <c r="R270" s="9"/>
      <c r="S270" s="8"/>
      <c r="T270" s="7">
        <f t="shared" si="341"/>
        <v>0</v>
      </c>
      <c r="U270" s="7">
        <f t="shared" si="342"/>
        <v>0</v>
      </c>
      <c r="V270" s="7">
        <f t="shared" si="343"/>
        <v>0</v>
      </c>
      <c r="W270" s="11">
        <f t="shared" si="344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ref="I271" si="347">IF(H271="t",G271-F271+1,ROUND((G271-F271)/30.4,0))</f>
        <v>0</v>
      </c>
      <c r="J271" s="6"/>
      <c r="K271" s="91">
        <f t="shared" ref="K271" si="348">J271/30</f>
        <v>0</v>
      </c>
      <c r="L271" s="92">
        <f t="shared" ref="L271" si="349">IF(H271="t",J271/30*I271,J271*I271)</f>
        <v>0</v>
      </c>
      <c r="M271" s="93">
        <v>0.26150000000000001</v>
      </c>
      <c r="N271" s="7">
        <f t="shared" si="340"/>
        <v>0</v>
      </c>
      <c r="O271" s="8"/>
      <c r="P271" s="9"/>
      <c r="Q271" s="8"/>
      <c r="R271" s="9"/>
      <c r="S271" s="8"/>
      <c r="T271" s="7">
        <f t="shared" si="341"/>
        <v>0</v>
      </c>
      <c r="U271" s="7">
        <f t="shared" ref="U271" si="350">S271*K271</f>
        <v>0</v>
      </c>
      <c r="V271" s="7">
        <f t="shared" si="343"/>
        <v>0</v>
      </c>
      <c r="W271" s="11">
        <f t="shared" si="344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345"/>
        <v>0</v>
      </c>
      <c r="J272" s="6"/>
      <c r="K272" s="91">
        <f t="shared" si="339"/>
        <v>0</v>
      </c>
      <c r="L272" s="92">
        <f t="shared" si="346"/>
        <v>0</v>
      </c>
      <c r="M272" s="93">
        <v>0.26150000000000001</v>
      </c>
      <c r="N272" s="7">
        <f t="shared" si="340"/>
        <v>0</v>
      </c>
      <c r="O272" s="8"/>
      <c r="P272" s="9"/>
      <c r="Q272" s="8"/>
      <c r="R272" s="9"/>
      <c r="S272" s="8"/>
      <c r="T272" s="7">
        <f t="shared" si="341"/>
        <v>0</v>
      </c>
      <c r="U272" s="7">
        <f t="shared" si="342"/>
        <v>0</v>
      </c>
      <c r="V272" s="7">
        <f t="shared" si="343"/>
        <v>0</v>
      </c>
      <c r="W272" s="11">
        <f t="shared" si="344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345"/>
        <v>0</v>
      </c>
      <c r="J273" s="6"/>
      <c r="K273" s="91">
        <f t="shared" si="339"/>
        <v>0</v>
      </c>
      <c r="L273" s="92">
        <f t="shared" si="346"/>
        <v>0</v>
      </c>
      <c r="M273" s="93">
        <v>0.26150000000000001</v>
      </c>
      <c r="N273" s="7">
        <f t="shared" si="340"/>
        <v>0</v>
      </c>
      <c r="O273" s="8"/>
      <c r="P273" s="9"/>
      <c r="Q273" s="8"/>
      <c r="R273" s="9"/>
      <c r="S273" s="8"/>
      <c r="T273" s="7">
        <f t="shared" si="341"/>
        <v>0</v>
      </c>
      <c r="U273" s="7">
        <f t="shared" si="342"/>
        <v>0</v>
      </c>
      <c r="V273" s="7">
        <f t="shared" si="343"/>
        <v>0</v>
      </c>
      <c r="W273" s="11">
        <f t="shared" si="344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345"/>
        <v>0</v>
      </c>
      <c r="J274" s="6"/>
      <c r="K274" s="91">
        <f t="shared" si="339"/>
        <v>0</v>
      </c>
      <c r="L274" s="92">
        <f t="shared" si="346"/>
        <v>0</v>
      </c>
      <c r="M274" s="93">
        <v>0.26150000000000001</v>
      </c>
      <c r="N274" s="7">
        <f t="shared" si="340"/>
        <v>0</v>
      </c>
      <c r="O274" s="8"/>
      <c r="P274" s="9"/>
      <c r="Q274" s="8"/>
      <c r="R274" s="9"/>
      <c r="S274" s="8"/>
      <c r="T274" s="7">
        <f t="shared" si="341"/>
        <v>0</v>
      </c>
      <c r="U274" s="7">
        <f t="shared" si="342"/>
        <v>0</v>
      </c>
      <c r="V274" s="7">
        <f t="shared" si="343"/>
        <v>0</v>
      </c>
      <c r="W274" s="11">
        <f t="shared" si="344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351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352">L277*M277</f>
        <v>0</v>
      </c>
      <c r="O277" s="8"/>
      <c r="P277" s="9"/>
      <c r="Q277" s="8"/>
      <c r="R277" s="9"/>
      <c r="S277" s="8"/>
      <c r="T277" s="7">
        <f t="shared" ref="T277:T283" si="353">(O277+Q277)*K277</f>
        <v>0</v>
      </c>
      <c r="U277" s="7">
        <f t="shared" ref="U277:U283" si="354">S277*K277</f>
        <v>0</v>
      </c>
      <c r="V277" s="7">
        <f t="shared" ref="V277:V283" si="355">(O277*P277)+(Q277*R277)</f>
        <v>0</v>
      </c>
      <c r="W277" s="11">
        <f t="shared" ref="W277:W283" si="356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357">IF(H278="t",G278-F278+1,ROUND((G278-F278)/30.4,0))</f>
        <v>0</v>
      </c>
      <c r="J278" s="6"/>
      <c r="K278" s="91">
        <f t="shared" si="351"/>
        <v>0</v>
      </c>
      <c r="L278" s="92">
        <f t="shared" ref="L278:L283" si="358">IF(H278="t",J278/30*I278,J278*I278)</f>
        <v>0</v>
      </c>
      <c r="M278" s="93">
        <v>0.26150000000000001</v>
      </c>
      <c r="N278" s="7">
        <f t="shared" si="352"/>
        <v>0</v>
      </c>
      <c r="O278" s="8"/>
      <c r="P278" s="9"/>
      <c r="Q278" s="8"/>
      <c r="R278" s="9"/>
      <c r="S278" s="8"/>
      <c r="T278" s="7">
        <f t="shared" si="353"/>
        <v>0</v>
      </c>
      <c r="U278" s="7">
        <f t="shared" si="354"/>
        <v>0</v>
      </c>
      <c r="V278" s="7">
        <f t="shared" si="355"/>
        <v>0</v>
      </c>
      <c r="W278" s="11">
        <f t="shared" si="356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357"/>
        <v>0</v>
      </c>
      <c r="J279" s="6"/>
      <c r="K279" s="91">
        <f t="shared" si="351"/>
        <v>0</v>
      </c>
      <c r="L279" s="92">
        <f t="shared" si="358"/>
        <v>0</v>
      </c>
      <c r="M279" s="93">
        <v>0.26150000000000001</v>
      </c>
      <c r="N279" s="7">
        <f t="shared" si="352"/>
        <v>0</v>
      </c>
      <c r="O279" s="8"/>
      <c r="P279" s="9"/>
      <c r="Q279" s="8"/>
      <c r="R279" s="9"/>
      <c r="S279" s="8"/>
      <c r="T279" s="7">
        <f t="shared" si="353"/>
        <v>0</v>
      </c>
      <c r="U279" s="7">
        <f t="shared" si="354"/>
        <v>0</v>
      </c>
      <c r="V279" s="7">
        <f t="shared" si="355"/>
        <v>0</v>
      </c>
      <c r="W279" s="11">
        <f t="shared" si="356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ref="I280" si="359">IF(H280="t",G280-F280+1,ROUND((G280-F280)/30.4,0))</f>
        <v>0</v>
      </c>
      <c r="J280" s="6"/>
      <c r="K280" s="91">
        <f t="shared" ref="K280" si="360">J280/30</f>
        <v>0</v>
      </c>
      <c r="L280" s="92">
        <f t="shared" ref="L280" si="361">IF(H280="t",J280/30*I280,J280*I280)</f>
        <v>0</v>
      </c>
      <c r="M280" s="93">
        <v>0.26150000000000001</v>
      </c>
      <c r="N280" s="7">
        <f t="shared" si="352"/>
        <v>0</v>
      </c>
      <c r="O280" s="8"/>
      <c r="P280" s="9"/>
      <c r="Q280" s="8"/>
      <c r="R280" s="9"/>
      <c r="S280" s="8"/>
      <c r="T280" s="7">
        <f t="shared" si="353"/>
        <v>0</v>
      </c>
      <c r="U280" s="7">
        <f t="shared" ref="U280" si="362">S280*K280</f>
        <v>0</v>
      </c>
      <c r="V280" s="7">
        <f t="shared" si="355"/>
        <v>0</v>
      </c>
      <c r="W280" s="11">
        <f t="shared" si="356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357"/>
        <v>0</v>
      </c>
      <c r="J281" s="6"/>
      <c r="K281" s="91">
        <f t="shared" si="351"/>
        <v>0</v>
      </c>
      <c r="L281" s="92">
        <f t="shared" si="358"/>
        <v>0</v>
      </c>
      <c r="M281" s="93">
        <v>0.26150000000000001</v>
      </c>
      <c r="N281" s="7">
        <f t="shared" si="352"/>
        <v>0</v>
      </c>
      <c r="O281" s="8"/>
      <c r="P281" s="9"/>
      <c r="Q281" s="8"/>
      <c r="R281" s="9"/>
      <c r="S281" s="8"/>
      <c r="T281" s="7">
        <f t="shared" si="353"/>
        <v>0</v>
      </c>
      <c r="U281" s="7">
        <f t="shared" si="354"/>
        <v>0</v>
      </c>
      <c r="V281" s="7">
        <f t="shared" si="355"/>
        <v>0</v>
      </c>
      <c r="W281" s="11">
        <f t="shared" si="356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357"/>
        <v>0</v>
      </c>
      <c r="J282" s="6"/>
      <c r="K282" s="91">
        <f t="shared" si="351"/>
        <v>0</v>
      </c>
      <c r="L282" s="92">
        <f t="shared" si="358"/>
        <v>0</v>
      </c>
      <c r="M282" s="93">
        <v>0.26150000000000001</v>
      </c>
      <c r="N282" s="7">
        <f t="shared" si="352"/>
        <v>0</v>
      </c>
      <c r="O282" s="8"/>
      <c r="P282" s="9"/>
      <c r="Q282" s="8"/>
      <c r="R282" s="9"/>
      <c r="S282" s="8"/>
      <c r="T282" s="7">
        <f t="shared" si="353"/>
        <v>0</v>
      </c>
      <c r="U282" s="7">
        <f t="shared" si="354"/>
        <v>0</v>
      </c>
      <c r="V282" s="7">
        <f t="shared" si="355"/>
        <v>0</v>
      </c>
      <c r="W282" s="11">
        <f t="shared" si="356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357"/>
        <v>0</v>
      </c>
      <c r="J283" s="6"/>
      <c r="K283" s="91">
        <f t="shared" si="351"/>
        <v>0</v>
      </c>
      <c r="L283" s="92">
        <f t="shared" si="358"/>
        <v>0</v>
      </c>
      <c r="M283" s="93">
        <v>0.26150000000000001</v>
      </c>
      <c r="N283" s="7">
        <f t="shared" si="352"/>
        <v>0</v>
      </c>
      <c r="O283" s="8"/>
      <c r="P283" s="9"/>
      <c r="Q283" s="8"/>
      <c r="R283" s="9"/>
      <c r="S283" s="8"/>
      <c r="T283" s="7">
        <f t="shared" si="353"/>
        <v>0</v>
      </c>
      <c r="U283" s="7">
        <f t="shared" si="354"/>
        <v>0</v>
      </c>
      <c r="V283" s="7">
        <f t="shared" si="355"/>
        <v>0</v>
      </c>
      <c r="W283" s="11">
        <f t="shared" si="356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363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364">L286*M286</f>
        <v>0</v>
      </c>
      <c r="O286" s="8"/>
      <c r="P286" s="9"/>
      <c r="Q286" s="8"/>
      <c r="R286" s="9"/>
      <c r="S286" s="8"/>
      <c r="T286" s="7">
        <f t="shared" ref="T286:T292" si="365">(O286+Q286)*K286</f>
        <v>0</v>
      </c>
      <c r="U286" s="7">
        <f t="shared" ref="U286:U292" si="366">S286*K286</f>
        <v>0</v>
      </c>
      <c r="V286" s="7">
        <f t="shared" ref="V286:V292" si="367">(O286*P286)+(Q286*R286)</f>
        <v>0</v>
      </c>
      <c r="W286" s="11">
        <f t="shared" ref="W286:W292" si="368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369">IF(H287="t",G287-F287+1,ROUND((G287-F287)/30.4,0))</f>
        <v>0</v>
      </c>
      <c r="J287" s="6"/>
      <c r="K287" s="91">
        <f t="shared" si="363"/>
        <v>0</v>
      </c>
      <c r="L287" s="92">
        <f t="shared" ref="L287:L292" si="370">IF(H287="t",J287/30*I287,J287*I287)</f>
        <v>0</v>
      </c>
      <c r="M287" s="93">
        <v>0.26150000000000001</v>
      </c>
      <c r="N287" s="7">
        <f t="shared" si="364"/>
        <v>0</v>
      </c>
      <c r="O287" s="8"/>
      <c r="P287" s="9"/>
      <c r="Q287" s="8"/>
      <c r="R287" s="9"/>
      <c r="S287" s="8"/>
      <c r="T287" s="7">
        <f t="shared" si="365"/>
        <v>0</v>
      </c>
      <c r="U287" s="7">
        <f t="shared" si="366"/>
        <v>0</v>
      </c>
      <c r="V287" s="7">
        <f t="shared" si="367"/>
        <v>0</v>
      </c>
      <c r="W287" s="11">
        <f t="shared" si="368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369"/>
        <v>0</v>
      </c>
      <c r="J288" s="6"/>
      <c r="K288" s="91">
        <f t="shared" si="363"/>
        <v>0</v>
      </c>
      <c r="L288" s="92">
        <f t="shared" si="370"/>
        <v>0</v>
      </c>
      <c r="M288" s="93">
        <v>0.26150000000000001</v>
      </c>
      <c r="N288" s="7">
        <f t="shared" si="364"/>
        <v>0</v>
      </c>
      <c r="O288" s="8"/>
      <c r="P288" s="9"/>
      <c r="Q288" s="8"/>
      <c r="R288" s="9"/>
      <c r="S288" s="8"/>
      <c r="T288" s="7">
        <f t="shared" si="365"/>
        <v>0</v>
      </c>
      <c r="U288" s="7">
        <f t="shared" si="366"/>
        <v>0</v>
      </c>
      <c r="V288" s="7">
        <f t="shared" si="367"/>
        <v>0</v>
      </c>
      <c r="W288" s="11">
        <f t="shared" si="368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ref="I289" si="371">IF(H289="t",G289-F289+1,ROUND((G289-F289)/30.4,0))</f>
        <v>0</v>
      </c>
      <c r="J289" s="6"/>
      <c r="K289" s="91">
        <f t="shared" ref="K289" si="372">J289/30</f>
        <v>0</v>
      </c>
      <c r="L289" s="92">
        <f t="shared" ref="L289" si="373">IF(H289="t",J289/30*I289,J289*I289)</f>
        <v>0</v>
      </c>
      <c r="M289" s="93">
        <v>0.26150000000000001</v>
      </c>
      <c r="N289" s="7">
        <f t="shared" si="364"/>
        <v>0</v>
      </c>
      <c r="O289" s="8"/>
      <c r="P289" s="9"/>
      <c r="Q289" s="8"/>
      <c r="R289" s="9"/>
      <c r="S289" s="8"/>
      <c r="T289" s="7">
        <f t="shared" si="365"/>
        <v>0</v>
      </c>
      <c r="U289" s="7">
        <f t="shared" ref="U289" si="374">S289*K289</f>
        <v>0</v>
      </c>
      <c r="V289" s="7">
        <f t="shared" si="367"/>
        <v>0</v>
      </c>
      <c r="W289" s="11">
        <f t="shared" si="368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369"/>
        <v>0</v>
      </c>
      <c r="J290" s="6"/>
      <c r="K290" s="91">
        <f t="shared" si="363"/>
        <v>0</v>
      </c>
      <c r="L290" s="92">
        <f t="shared" si="370"/>
        <v>0</v>
      </c>
      <c r="M290" s="93">
        <v>0.26150000000000001</v>
      </c>
      <c r="N290" s="7">
        <f t="shared" si="364"/>
        <v>0</v>
      </c>
      <c r="O290" s="8"/>
      <c r="P290" s="9"/>
      <c r="Q290" s="8"/>
      <c r="R290" s="9"/>
      <c r="S290" s="8"/>
      <c r="T290" s="7">
        <f t="shared" si="365"/>
        <v>0</v>
      </c>
      <c r="U290" s="7">
        <f t="shared" si="366"/>
        <v>0</v>
      </c>
      <c r="V290" s="7">
        <f t="shared" si="367"/>
        <v>0</v>
      </c>
      <c r="W290" s="11">
        <f t="shared" si="368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369"/>
        <v>0</v>
      </c>
      <c r="J291" s="6"/>
      <c r="K291" s="91">
        <f t="shared" si="363"/>
        <v>0</v>
      </c>
      <c r="L291" s="92">
        <f t="shared" si="370"/>
        <v>0</v>
      </c>
      <c r="M291" s="93">
        <v>0.26150000000000001</v>
      </c>
      <c r="N291" s="7">
        <f t="shared" si="364"/>
        <v>0</v>
      </c>
      <c r="O291" s="8"/>
      <c r="P291" s="9"/>
      <c r="Q291" s="8"/>
      <c r="R291" s="9"/>
      <c r="S291" s="8"/>
      <c r="T291" s="7">
        <f t="shared" si="365"/>
        <v>0</v>
      </c>
      <c r="U291" s="7">
        <f t="shared" si="366"/>
        <v>0</v>
      </c>
      <c r="V291" s="7">
        <f t="shared" si="367"/>
        <v>0</v>
      </c>
      <c r="W291" s="11">
        <f t="shared" si="368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369"/>
        <v>0</v>
      </c>
      <c r="J292" s="6"/>
      <c r="K292" s="91">
        <f t="shared" si="363"/>
        <v>0</v>
      </c>
      <c r="L292" s="92">
        <f t="shared" si="370"/>
        <v>0</v>
      </c>
      <c r="M292" s="93">
        <v>0.26150000000000001</v>
      </c>
      <c r="N292" s="7">
        <f t="shared" si="364"/>
        <v>0</v>
      </c>
      <c r="O292" s="8"/>
      <c r="P292" s="9"/>
      <c r="Q292" s="8"/>
      <c r="R292" s="9"/>
      <c r="S292" s="8"/>
      <c r="T292" s="7">
        <f t="shared" si="365"/>
        <v>0</v>
      </c>
      <c r="U292" s="7">
        <f t="shared" si="366"/>
        <v>0</v>
      </c>
      <c r="V292" s="7">
        <f t="shared" si="367"/>
        <v>0</v>
      </c>
      <c r="W292" s="11">
        <f t="shared" si="368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375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376">L295*M295</f>
        <v>0</v>
      </c>
      <c r="O295" s="8"/>
      <c r="P295" s="9"/>
      <c r="Q295" s="8"/>
      <c r="R295" s="9"/>
      <c r="S295" s="8"/>
      <c r="T295" s="7">
        <f t="shared" ref="T295:T301" si="377">(O295+Q295)*K295</f>
        <v>0</v>
      </c>
      <c r="U295" s="7">
        <f t="shared" ref="U295:U301" si="378">S295*K295</f>
        <v>0</v>
      </c>
      <c r="V295" s="7">
        <f t="shared" ref="V295:V301" si="379">(O295*P295)+(Q295*R295)</f>
        <v>0</v>
      </c>
      <c r="W295" s="11">
        <f t="shared" ref="W295:W301" si="380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381">IF(H296="t",G296-F296+1,ROUND((G296-F296)/30.4,0))</f>
        <v>0</v>
      </c>
      <c r="J296" s="6"/>
      <c r="K296" s="91">
        <f t="shared" si="375"/>
        <v>0</v>
      </c>
      <c r="L296" s="92">
        <f t="shared" ref="L296:L301" si="382">IF(H296="t",J296/30*I296,J296*I296)</f>
        <v>0</v>
      </c>
      <c r="M296" s="93">
        <v>0.26150000000000001</v>
      </c>
      <c r="N296" s="7">
        <f t="shared" si="376"/>
        <v>0</v>
      </c>
      <c r="O296" s="8"/>
      <c r="P296" s="9"/>
      <c r="Q296" s="8"/>
      <c r="R296" s="9"/>
      <c r="S296" s="8"/>
      <c r="T296" s="7">
        <f t="shared" si="377"/>
        <v>0</v>
      </c>
      <c r="U296" s="7">
        <f t="shared" si="378"/>
        <v>0</v>
      </c>
      <c r="V296" s="7">
        <f t="shared" si="379"/>
        <v>0</v>
      </c>
      <c r="W296" s="11">
        <f t="shared" si="380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381"/>
        <v>0</v>
      </c>
      <c r="J297" s="6"/>
      <c r="K297" s="91">
        <f t="shared" si="375"/>
        <v>0</v>
      </c>
      <c r="L297" s="92">
        <f t="shared" si="382"/>
        <v>0</v>
      </c>
      <c r="M297" s="93">
        <v>0.26150000000000001</v>
      </c>
      <c r="N297" s="7">
        <f t="shared" si="376"/>
        <v>0</v>
      </c>
      <c r="O297" s="8"/>
      <c r="P297" s="9"/>
      <c r="Q297" s="8"/>
      <c r="R297" s="9"/>
      <c r="S297" s="8"/>
      <c r="T297" s="7">
        <f t="shared" si="377"/>
        <v>0</v>
      </c>
      <c r="U297" s="7">
        <f t="shared" si="378"/>
        <v>0</v>
      </c>
      <c r="V297" s="7">
        <f t="shared" si="379"/>
        <v>0</v>
      </c>
      <c r="W297" s="11">
        <f t="shared" si="380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ref="I298" si="383">IF(H298="t",G298-F298+1,ROUND((G298-F298)/30.4,0))</f>
        <v>0</v>
      </c>
      <c r="J298" s="6"/>
      <c r="K298" s="91">
        <f t="shared" ref="K298" si="384">J298/30</f>
        <v>0</v>
      </c>
      <c r="L298" s="92">
        <f t="shared" ref="L298" si="385">IF(H298="t",J298/30*I298,J298*I298)</f>
        <v>0</v>
      </c>
      <c r="M298" s="93">
        <v>0.26150000000000001</v>
      </c>
      <c r="N298" s="7">
        <f t="shared" si="376"/>
        <v>0</v>
      </c>
      <c r="O298" s="8"/>
      <c r="P298" s="9"/>
      <c r="Q298" s="8"/>
      <c r="R298" s="9"/>
      <c r="S298" s="8"/>
      <c r="T298" s="7">
        <f t="shared" si="377"/>
        <v>0</v>
      </c>
      <c r="U298" s="7">
        <f t="shared" ref="U298" si="386">S298*K298</f>
        <v>0</v>
      </c>
      <c r="V298" s="7">
        <f t="shared" si="379"/>
        <v>0</v>
      </c>
      <c r="W298" s="11">
        <f t="shared" si="380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381"/>
        <v>0</v>
      </c>
      <c r="J299" s="6"/>
      <c r="K299" s="91">
        <f t="shared" si="375"/>
        <v>0</v>
      </c>
      <c r="L299" s="92">
        <f t="shared" si="382"/>
        <v>0</v>
      </c>
      <c r="M299" s="93">
        <v>0.26150000000000001</v>
      </c>
      <c r="N299" s="7">
        <f t="shared" si="376"/>
        <v>0</v>
      </c>
      <c r="O299" s="8"/>
      <c r="P299" s="9"/>
      <c r="Q299" s="8"/>
      <c r="R299" s="9"/>
      <c r="S299" s="8"/>
      <c r="T299" s="7">
        <f t="shared" si="377"/>
        <v>0</v>
      </c>
      <c r="U299" s="7">
        <f t="shared" si="378"/>
        <v>0</v>
      </c>
      <c r="V299" s="7">
        <f t="shared" si="379"/>
        <v>0</v>
      </c>
      <c r="W299" s="11">
        <f t="shared" si="380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381"/>
        <v>0</v>
      </c>
      <c r="J300" s="6"/>
      <c r="K300" s="91">
        <f t="shared" si="375"/>
        <v>0</v>
      </c>
      <c r="L300" s="92">
        <f t="shared" si="382"/>
        <v>0</v>
      </c>
      <c r="M300" s="93">
        <v>0.26150000000000001</v>
      </c>
      <c r="N300" s="7">
        <f t="shared" si="376"/>
        <v>0</v>
      </c>
      <c r="O300" s="8"/>
      <c r="P300" s="9"/>
      <c r="Q300" s="8"/>
      <c r="R300" s="9"/>
      <c r="S300" s="8"/>
      <c r="T300" s="7">
        <f t="shared" si="377"/>
        <v>0</v>
      </c>
      <c r="U300" s="7">
        <f t="shared" si="378"/>
        <v>0</v>
      </c>
      <c r="V300" s="7">
        <f t="shared" si="379"/>
        <v>0</v>
      </c>
      <c r="W300" s="11">
        <f t="shared" si="380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381"/>
        <v>0</v>
      </c>
      <c r="J301" s="6"/>
      <c r="K301" s="91">
        <f t="shared" si="375"/>
        <v>0</v>
      </c>
      <c r="L301" s="92">
        <f t="shared" si="382"/>
        <v>0</v>
      </c>
      <c r="M301" s="93">
        <v>0.26150000000000001</v>
      </c>
      <c r="N301" s="7">
        <f t="shared" si="376"/>
        <v>0</v>
      </c>
      <c r="O301" s="8"/>
      <c r="P301" s="9"/>
      <c r="Q301" s="8"/>
      <c r="R301" s="9"/>
      <c r="S301" s="8"/>
      <c r="T301" s="7">
        <f t="shared" si="377"/>
        <v>0</v>
      </c>
      <c r="U301" s="7">
        <f t="shared" si="378"/>
        <v>0</v>
      </c>
      <c r="V301" s="7">
        <f t="shared" si="379"/>
        <v>0</v>
      </c>
      <c r="W301" s="11">
        <f t="shared" si="380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387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388">L304*M304</f>
        <v>0</v>
      </c>
      <c r="O304" s="8"/>
      <c r="P304" s="9"/>
      <c r="Q304" s="8"/>
      <c r="R304" s="9"/>
      <c r="S304" s="8"/>
      <c r="T304" s="7">
        <f t="shared" ref="T304:T310" si="389">(O304+Q304)*K304</f>
        <v>0</v>
      </c>
      <c r="U304" s="7">
        <f t="shared" ref="U304:U310" si="390">S304*K304</f>
        <v>0</v>
      </c>
      <c r="V304" s="7">
        <f t="shared" ref="V304:V310" si="391">(O304*P304)+(Q304*R304)</f>
        <v>0</v>
      </c>
      <c r="W304" s="11">
        <f t="shared" ref="W304:W310" si="392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393">IF(H305="t",G305-F305+1,ROUND((G305-F305)/30.4,0))</f>
        <v>0</v>
      </c>
      <c r="J305" s="6"/>
      <c r="K305" s="91">
        <f t="shared" si="387"/>
        <v>0</v>
      </c>
      <c r="L305" s="92">
        <f t="shared" ref="L305:L310" si="394">IF(H305="t",J305/30*I305,J305*I305)</f>
        <v>0</v>
      </c>
      <c r="M305" s="93">
        <v>0.26150000000000001</v>
      </c>
      <c r="N305" s="7">
        <f t="shared" si="388"/>
        <v>0</v>
      </c>
      <c r="O305" s="8"/>
      <c r="P305" s="9"/>
      <c r="Q305" s="8"/>
      <c r="R305" s="9"/>
      <c r="S305" s="8"/>
      <c r="T305" s="7">
        <f t="shared" si="389"/>
        <v>0</v>
      </c>
      <c r="U305" s="7">
        <f t="shared" si="390"/>
        <v>0</v>
      </c>
      <c r="V305" s="7">
        <f t="shared" si="391"/>
        <v>0</v>
      </c>
      <c r="W305" s="11">
        <f t="shared" si="392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393"/>
        <v>0</v>
      </c>
      <c r="J306" s="6"/>
      <c r="K306" s="91">
        <f t="shared" si="387"/>
        <v>0</v>
      </c>
      <c r="L306" s="92">
        <f t="shared" si="394"/>
        <v>0</v>
      </c>
      <c r="M306" s="93">
        <v>0.26150000000000001</v>
      </c>
      <c r="N306" s="7">
        <f t="shared" si="388"/>
        <v>0</v>
      </c>
      <c r="O306" s="8"/>
      <c r="P306" s="9"/>
      <c r="Q306" s="8"/>
      <c r="R306" s="9"/>
      <c r="S306" s="8"/>
      <c r="T306" s="7">
        <f t="shared" si="389"/>
        <v>0</v>
      </c>
      <c r="U306" s="7">
        <f t="shared" si="390"/>
        <v>0</v>
      </c>
      <c r="V306" s="7">
        <f t="shared" si="391"/>
        <v>0</v>
      </c>
      <c r="W306" s="11">
        <f t="shared" si="392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ref="I307" si="395">IF(H307="t",G307-F307+1,ROUND((G307-F307)/30.4,0))</f>
        <v>0</v>
      </c>
      <c r="J307" s="6"/>
      <c r="K307" s="91">
        <f t="shared" ref="K307" si="396">J307/30</f>
        <v>0</v>
      </c>
      <c r="L307" s="92">
        <f t="shared" ref="L307" si="397">IF(H307="t",J307/30*I307,J307*I307)</f>
        <v>0</v>
      </c>
      <c r="M307" s="93">
        <v>0.26150000000000001</v>
      </c>
      <c r="N307" s="7">
        <f t="shared" si="388"/>
        <v>0</v>
      </c>
      <c r="O307" s="8"/>
      <c r="P307" s="9"/>
      <c r="Q307" s="8"/>
      <c r="R307" s="9"/>
      <c r="S307" s="8"/>
      <c r="T307" s="7">
        <f t="shared" si="389"/>
        <v>0</v>
      </c>
      <c r="U307" s="7">
        <f t="shared" ref="U307" si="398">S307*K307</f>
        <v>0</v>
      </c>
      <c r="V307" s="7">
        <f t="shared" si="391"/>
        <v>0</v>
      </c>
      <c r="W307" s="11">
        <f t="shared" si="392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393"/>
        <v>0</v>
      </c>
      <c r="J308" s="6"/>
      <c r="K308" s="91">
        <f t="shared" si="387"/>
        <v>0</v>
      </c>
      <c r="L308" s="92">
        <f t="shared" si="394"/>
        <v>0</v>
      </c>
      <c r="M308" s="93">
        <v>0.26150000000000001</v>
      </c>
      <c r="N308" s="7">
        <f t="shared" si="388"/>
        <v>0</v>
      </c>
      <c r="O308" s="8"/>
      <c r="P308" s="9"/>
      <c r="Q308" s="8"/>
      <c r="R308" s="9"/>
      <c r="S308" s="8"/>
      <c r="T308" s="7">
        <f t="shared" si="389"/>
        <v>0</v>
      </c>
      <c r="U308" s="7">
        <f t="shared" si="390"/>
        <v>0</v>
      </c>
      <c r="V308" s="7">
        <f t="shared" si="391"/>
        <v>0</v>
      </c>
      <c r="W308" s="11">
        <f t="shared" si="392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393"/>
        <v>0</v>
      </c>
      <c r="J309" s="6"/>
      <c r="K309" s="91">
        <f t="shared" si="387"/>
        <v>0</v>
      </c>
      <c r="L309" s="92">
        <f t="shared" si="394"/>
        <v>0</v>
      </c>
      <c r="M309" s="93">
        <v>0.26150000000000001</v>
      </c>
      <c r="N309" s="7">
        <f t="shared" si="388"/>
        <v>0</v>
      </c>
      <c r="O309" s="8"/>
      <c r="P309" s="9"/>
      <c r="Q309" s="8"/>
      <c r="R309" s="9"/>
      <c r="S309" s="8"/>
      <c r="T309" s="7">
        <f t="shared" si="389"/>
        <v>0</v>
      </c>
      <c r="U309" s="7">
        <f t="shared" si="390"/>
        <v>0</v>
      </c>
      <c r="V309" s="7">
        <f t="shared" si="391"/>
        <v>0</v>
      </c>
      <c r="W309" s="11">
        <f t="shared" si="392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393"/>
        <v>0</v>
      </c>
      <c r="J310" s="6"/>
      <c r="K310" s="91">
        <f t="shared" si="387"/>
        <v>0</v>
      </c>
      <c r="L310" s="92">
        <f t="shared" si="394"/>
        <v>0</v>
      </c>
      <c r="M310" s="93">
        <v>0.26150000000000001</v>
      </c>
      <c r="N310" s="7">
        <f t="shared" si="388"/>
        <v>0</v>
      </c>
      <c r="O310" s="8"/>
      <c r="P310" s="9"/>
      <c r="Q310" s="8"/>
      <c r="R310" s="9"/>
      <c r="S310" s="8"/>
      <c r="T310" s="7">
        <f t="shared" si="389"/>
        <v>0</v>
      </c>
      <c r="U310" s="7">
        <f t="shared" si="390"/>
        <v>0</v>
      </c>
      <c r="V310" s="7">
        <f t="shared" si="391"/>
        <v>0</v>
      </c>
      <c r="W310" s="11">
        <f t="shared" si="392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399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400">L313*M313</f>
        <v>0</v>
      </c>
      <c r="O313" s="8"/>
      <c r="P313" s="9"/>
      <c r="Q313" s="8"/>
      <c r="R313" s="9"/>
      <c r="S313" s="8"/>
      <c r="T313" s="7">
        <f t="shared" ref="T313:T319" si="401">(O313+Q313)*K313</f>
        <v>0</v>
      </c>
      <c r="U313" s="7">
        <f t="shared" ref="U313:U319" si="402">S313*K313</f>
        <v>0</v>
      </c>
      <c r="V313" s="7">
        <f t="shared" ref="V313:V319" si="403">(O313*P313)+(Q313*R313)</f>
        <v>0</v>
      </c>
      <c r="W313" s="11">
        <f t="shared" ref="W313:W319" si="404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405">IF(H314="t",G314-F314+1,ROUND((G314-F314)/30.4,0))</f>
        <v>0</v>
      </c>
      <c r="J314" s="6"/>
      <c r="K314" s="91">
        <f t="shared" si="399"/>
        <v>0</v>
      </c>
      <c r="L314" s="92">
        <f t="shared" ref="L314:L319" si="406">IF(H314="t",J314/30*I314,J314*I314)</f>
        <v>0</v>
      </c>
      <c r="M314" s="93">
        <v>0.26150000000000001</v>
      </c>
      <c r="N314" s="7">
        <f t="shared" si="400"/>
        <v>0</v>
      </c>
      <c r="O314" s="8"/>
      <c r="P314" s="9"/>
      <c r="Q314" s="8"/>
      <c r="R314" s="9"/>
      <c r="S314" s="8"/>
      <c r="T314" s="7">
        <f t="shared" si="401"/>
        <v>0</v>
      </c>
      <c r="U314" s="7">
        <f t="shared" si="402"/>
        <v>0</v>
      </c>
      <c r="V314" s="7">
        <f t="shared" si="403"/>
        <v>0</v>
      </c>
      <c r="W314" s="11">
        <f t="shared" si="404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405"/>
        <v>0</v>
      </c>
      <c r="J315" s="6"/>
      <c r="K315" s="91">
        <f t="shared" si="399"/>
        <v>0</v>
      </c>
      <c r="L315" s="92">
        <f t="shared" si="406"/>
        <v>0</v>
      </c>
      <c r="M315" s="93">
        <v>0.26150000000000001</v>
      </c>
      <c r="N315" s="7">
        <f t="shared" si="400"/>
        <v>0</v>
      </c>
      <c r="O315" s="8"/>
      <c r="P315" s="9"/>
      <c r="Q315" s="8"/>
      <c r="R315" s="9"/>
      <c r="S315" s="8"/>
      <c r="T315" s="7">
        <f t="shared" si="401"/>
        <v>0</v>
      </c>
      <c r="U315" s="7">
        <f t="shared" si="402"/>
        <v>0</v>
      </c>
      <c r="V315" s="7">
        <f t="shared" si="403"/>
        <v>0</v>
      </c>
      <c r="W315" s="11">
        <f t="shared" si="404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ref="I316" si="407">IF(H316="t",G316-F316+1,ROUND((G316-F316)/30.4,0))</f>
        <v>0</v>
      </c>
      <c r="J316" s="6"/>
      <c r="K316" s="91">
        <f t="shared" ref="K316" si="408">J316/30</f>
        <v>0</v>
      </c>
      <c r="L316" s="92">
        <f t="shared" ref="L316" si="409">IF(H316="t",J316/30*I316,J316*I316)</f>
        <v>0</v>
      </c>
      <c r="M316" s="93">
        <v>0.26150000000000001</v>
      </c>
      <c r="N316" s="7">
        <f t="shared" si="400"/>
        <v>0</v>
      </c>
      <c r="O316" s="8"/>
      <c r="P316" s="9"/>
      <c r="Q316" s="8"/>
      <c r="R316" s="9"/>
      <c r="S316" s="8"/>
      <c r="T316" s="7">
        <f t="shared" si="401"/>
        <v>0</v>
      </c>
      <c r="U316" s="7">
        <f t="shared" ref="U316" si="410">S316*K316</f>
        <v>0</v>
      </c>
      <c r="V316" s="7">
        <f t="shared" si="403"/>
        <v>0</v>
      </c>
      <c r="W316" s="11">
        <f t="shared" si="404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405"/>
        <v>0</v>
      </c>
      <c r="J317" s="6"/>
      <c r="K317" s="91">
        <f t="shared" si="399"/>
        <v>0</v>
      </c>
      <c r="L317" s="92">
        <f t="shared" si="406"/>
        <v>0</v>
      </c>
      <c r="M317" s="93">
        <v>0.26150000000000001</v>
      </c>
      <c r="N317" s="7">
        <f t="shared" si="400"/>
        <v>0</v>
      </c>
      <c r="O317" s="8"/>
      <c r="P317" s="9"/>
      <c r="Q317" s="8"/>
      <c r="R317" s="9"/>
      <c r="S317" s="8"/>
      <c r="T317" s="7">
        <f t="shared" si="401"/>
        <v>0</v>
      </c>
      <c r="U317" s="7">
        <f t="shared" si="402"/>
        <v>0</v>
      </c>
      <c r="V317" s="7">
        <f t="shared" si="403"/>
        <v>0</v>
      </c>
      <c r="W317" s="11">
        <f t="shared" si="404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405"/>
        <v>0</v>
      </c>
      <c r="J318" s="6"/>
      <c r="K318" s="91">
        <f t="shared" si="399"/>
        <v>0</v>
      </c>
      <c r="L318" s="92">
        <f t="shared" si="406"/>
        <v>0</v>
      </c>
      <c r="M318" s="93">
        <v>0.26150000000000001</v>
      </c>
      <c r="N318" s="7">
        <f t="shared" si="400"/>
        <v>0</v>
      </c>
      <c r="O318" s="8"/>
      <c r="P318" s="9"/>
      <c r="Q318" s="8"/>
      <c r="R318" s="9"/>
      <c r="S318" s="8"/>
      <c r="T318" s="7">
        <f t="shared" si="401"/>
        <v>0</v>
      </c>
      <c r="U318" s="7">
        <f t="shared" si="402"/>
        <v>0</v>
      </c>
      <c r="V318" s="7">
        <f t="shared" si="403"/>
        <v>0</v>
      </c>
      <c r="W318" s="11">
        <f t="shared" si="404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405"/>
        <v>0</v>
      </c>
      <c r="J319" s="6"/>
      <c r="K319" s="91">
        <f t="shared" si="399"/>
        <v>0</v>
      </c>
      <c r="L319" s="92">
        <f t="shared" si="406"/>
        <v>0</v>
      </c>
      <c r="M319" s="93">
        <v>0.26150000000000001</v>
      </c>
      <c r="N319" s="7">
        <f t="shared" si="400"/>
        <v>0</v>
      </c>
      <c r="O319" s="8"/>
      <c r="P319" s="9"/>
      <c r="Q319" s="8"/>
      <c r="R319" s="9"/>
      <c r="S319" s="8"/>
      <c r="T319" s="7">
        <f t="shared" si="401"/>
        <v>0</v>
      </c>
      <c r="U319" s="7">
        <f t="shared" si="402"/>
        <v>0</v>
      </c>
      <c r="V319" s="7">
        <f t="shared" si="403"/>
        <v>0</v>
      </c>
      <c r="W319" s="11">
        <f t="shared" si="404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411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412">L322*M322</f>
        <v>0</v>
      </c>
      <c r="O322" s="8"/>
      <c r="P322" s="9"/>
      <c r="Q322" s="8"/>
      <c r="R322" s="9"/>
      <c r="S322" s="8"/>
      <c r="T322" s="7">
        <f t="shared" ref="T322:T328" si="413">(O322+Q322)*K322</f>
        <v>0</v>
      </c>
      <c r="U322" s="7">
        <f t="shared" ref="U322:U328" si="414">S322*K322</f>
        <v>0</v>
      </c>
      <c r="V322" s="7">
        <f t="shared" ref="V322:V328" si="415">(O322*P322)+(Q322*R322)</f>
        <v>0</v>
      </c>
      <c r="W322" s="11">
        <f t="shared" ref="W322:W328" si="416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417">IF(H323="t",G323-F323+1,ROUND((G323-F323)/30.4,0))</f>
        <v>0</v>
      </c>
      <c r="J323" s="6"/>
      <c r="K323" s="91">
        <f t="shared" si="411"/>
        <v>0</v>
      </c>
      <c r="L323" s="92">
        <f t="shared" ref="L323:L328" si="418">IF(H323="t",J323/30*I323,J323*I323)</f>
        <v>0</v>
      </c>
      <c r="M323" s="93">
        <v>0.26150000000000001</v>
      </c>
      <c r="N323" s="7">
        <f t="shared" si="412"/>
        <v>0</v>
      </c>
      <c r="O323" s="8"/>
      <c r="P323" s="9"/>
      <c r="Q323" s="8"/>
      <c r="R323" s="9"/>
      <c r="S323" s="8"/>
      <c r="T323" s="7">
        <f t="shared" si="413"/>
        <v>0</v>
      </c>
      <c r="U323" s="7">
        <f t="shared" si="414"/>
        <v>0</v>
      </c>
      <c r="V323" s="7">
        <f t="shared" si="415"/>
        <v>0</v>
      </c>
      <c r="W323" s="11">
        <f t="shared" si="416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417"/>
        <v>0</v>
      </c>
      <c r="J324" s="6"/>
      <c r="K324" s="91">
        <f t="shared" si="411"/>
        <v>0</v>
      </c>
      <c r="L324" s="92">
        <f t="shared" si="418"/>
        <v>0</v>
      </c>
      <c r="M324" s="93">
        <v>0.26150000000000001</v>
      </c>
      <c r="N324" s="7">
        <f t="shared" si="412"/>
        <v>0</v>
      </c>
      <c r="O324" s="8"/>
      <c r="P324" s="9"/>
      <c r="Q324" s="8"/>
      <c r="R324" s="9"/>
      <c r="S324" s="8"/>
      <c r="T324" s="7">
        <f t="shared" si="413"/>
        <v>0</v>
      </c>
      <c r="U324" s="7">
        <f t="shared" si="414"/>
        <v>0</v>
      </c>
      <c r="V324" s="7">
        <f t="shared" si="415"/>
        <v>0</v>
      </c>
      <c r="W324" s="11">
        <f t="shared" si="416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ref="I325" si="419">IF(H325="t",G325-F325+1,ROUND((G325-F325)/30.4,0))</f>
        <v>0</v>
      </c>
      <c r="J325" s="6"/>
      <c r="K325" s="91">
        <f t="shared" ref="K325" si="420">J325/30</f>
        <v>0</v>
      </c>
      <c r="L325" s="92">
        <f t="shared" ref="L325" si="421">IF(H325="t",J325/30*I325,J325*I325)</f>
        <v>0</v>
      </c>
      <c r="M325" s="93">
        <v>0.26150000000000001</v>
      </c>
      <c r="N325" s="7">
        <f t="shared" si="412"/>
        <v>0</v>
      </c>
      <c r="O325" s="8"/>
      <c r="P325" s="9"/>
      <c r="Q325" s="8"/>
      <c r="R325" s="9"/>
      <c r="S325" s="8"/>
      <c r="T325" s="7">
        <f t="shared" si="413"/>
        <v>0</v>
      </c>
      <c r="U325" s="7">
        <f t="shared" ref="U325" si="422">S325*K325</f>
        <v>0</v>
      </c>
      <c r="V325" s="7">
        <f t="shared" si="415"/>
        <v>0</v>
      </c>
      <c r="W325" s="11">
        <f t="shared" si="416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417"/>
        <v>0</v>
      </c>
      <c r="J326" s="6"/>
      <c r="K326" s="91">
        <f t="shared" si="411"/>
        <v>0</v>
      </c>
      <c r="L326" s="92">
        <f t="shared" si="418"/>
        <v>0</v>
      </c>
      <c r="M326" s="93">
        <v>0.26150000000000001</v>
      </c>
      <c r="N326" s="7">
        <f t="shared" si="412"/>
        <v>0</v>
      </c>
      <c r="O326" s="8"/>
      <c r="P326" s="9"/>
      <c r="Q326" s="8"/>
      <c r="R326" s="9"/>
      <c r="S326" s="8"/>
      <c r="T326" s="7">
        <f t="shared" si="413"/>
        <v>0</v>
      </c>
      <c r="U326" s="7">
        <f t="shared" si="414"/>
        <v>0</v>
      </c>
      <c r="V326" s="7">
        <f t="shared" si="415"/>
        <v>0</v>
      </c>
      <c r="W326" s="11">
        <f t="shared" si="416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417"/>
        <v>0</v>
      </c>
      <c r="J327" s="6"/>
      <c r="K327" s="91">
        <f t="shared" si="411"/>
        <v>0</v>
      </c>
      <c r="L327" s="92">
        <f t="shared" si="418"/>
        <v>0</v>
      </c>
      <c r="M327" s="93">
        <v>0.26150000000000001</v>
      </c>
      <c r="N327" s="7">
        <f t="shared" si="412"/>
        <v>0</v>
      </c>
      <c r="O327" s="8"/>
      <c r="P327" s="9"/>
      <c r="Q327" s="8"/>
      <c r="R327" s="9"/>
      <c r="S327" s="8"/>
      <c r="T327" s="7">
        <f t="shared" si="413"/>
        <v>0</v>
      </c>
      <c r="U327" s="7">
        <f t="shared" si="414"/>
        <v>0</v>
      </c>
      <c r="V327" s="7">
        <f t="shared" si="415"/>
        <v>0</v>
      </c>
      <c r="W327" s="11">
        <f t="shared" si="416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417"/>
        <v>0</v>
      </c>
      <c r="J328" s="6"/>
      <c r="K328" s="91">
        <f t="shared" si="411"/>
        <v>0</v>
      </c>
      <c r="L328" s="92">
        <f t="shared" si="418"/>
        <v>0</v>
      </c>
      <c r="M328" s="93">
        <v>0.26150000000000001</v>
      </c>
      <c r="N328" s="7">
        <f t="shared" si="412"/>
        <v>0</v>
      </c>
      <c r="O328" s="8"/>
      <c r="P328" s="9"/>
      <c r="Q328" s="8"/>
      <c r="R328" s="9"/>
      <c r="S328" s="8"/>
      <c r="T328" s="7">
        <f t="shared" si="413"/>
        <v>0</v>
      </c>
      <c r="U328" s="7">
        <f t="shared" si="414"/>
        <v>0</v>
      </c>
      <c r="V328" s="7">
        <f t="shared" si="415"/>
        <v>0</v>
      </c>
      <c r="W328" s="11">
        <f t="shared" si="416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423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424">L331*M331</f>
        <v>0</v>
      </c>
      <c r="O331" s="8"/>
      <c r="P331" s="9"/>
      <c r="Q331" s="8"/>
      <c r="R331" s="9"/>
      <c r="S331" s="8"/>
      <c r="T331" s="7">
        <f t="shared" ref="T331:T337" si="425">(O331+Q331)*K331</f>
        <v>0</v>
      </c>
      <c r="U331" s="7">
        <f t="shared" ref="U331:U337" si="426">S331*K331</f>
        <v>0</v>
      </c>
      <c r="V331" s="7">
        <f t="shared" ref="V331:V337" si="427">(O331*P331)+(Q331*R331)</f>
        <v>0</v>
      </c>
      <c r="W331" s="11">
        <f t="shared" ref="W331:W337" si="428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429">IF(H332="t",G332-F332+1,ROUND((G332-F332)/30.4,0))</f>
        <v>0</v>
      </c>
      <c r="J332" s="6"/>
      <c r="K332" s="91">
        <f t="shared" si="423"/>
        <v>0</v>
      </c>
      <c r="L332" s="92">
        <f t="shared" ref="L332:L337" si="430">IF(H332="t",J332/30*I332,J332*I332)</f>
        <v>0</v>
      </c>
      <c r="M332" s="93">
        <v>0.26150000000000001</v>
      </c>
      <c r="N332" s="7">
        <f t="shared" si="424"/>
        <v>0</v>
      </c>
      <c r="O332" s="8"/>
      <c r="P332" s="9"/>
      <c r="Q332" s="8"/>
      <c r="R332" s="9"/>
      <c r="S332" s="8"/>
      <c r="T332" s="7">
        <f t="shared" si="425"/>
        <v>0</v>
      </c>
      <c r="U332" s="7">
        <f t="shared" si="426"/>
        <v>0</v>
      </c>
      <c r="V332" s="7">
        <f t="shared" si="427"/>
        <v>0</v>
      </c>
      <c r="W332" s="11">
        <f t="shared" si="428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ref="I333" si="431">IF(H333="t",G333-F333+1,ROUND((G333-F333)/30.4,0))</f>
        <v>0</v>
      </c>
      <c r="J333" s="6"/>
      <c r="K333" s="91">
        <f t="shared" ref="K333" si="432">J333/30</f>
        <v>0</v>
      </c>
      <c r="L333" s="92">
        <f t="shared" ref="L333" si="433">IF(H333="t",J333/30*I333,J333*I333)</f>
        <v>0</v>
      </c>
      <c r="M333" s="93">
        <v>0.26150000000000001</v>
      </c>
      <c r="N333" s="7">
        <f t="shared" si="424"/>
        <v>0</v>
      </c>
      <c r="O333" s="8"/>
      <c r="P333" s="9"/>
      <c r="Q333" s="8"/>
      <c r="R333" s="9"/>
      <c r="S333" s="8"/>
      <c r="T333" s="7">
        <f t="shared" si="425"/>
        <v>0</v>
      </c>
      <c r="U333" s="7">
        <f t="shared" ref="U333" si="434">S333*K333</f>
        <v>0</v>
      </c>
      <c r="V333" s="7">
        <f t="shared" si="427"/>
        <v>0</v>
      </c>
      <c r="W333" s="11">
        <f t="shared" si="428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429"/>
        <v>0</v>
      </c>
      <c r="J334" s="6"/>
      <c r="K334" s="91">
        <f t="shared" si="423"/>
        <v>0</v>
      </c>
      <c r="L334" s="92">
        <f t="shared" si="430"/>
        <v>0</v>
      </c>
      <c r="M334" s="93">
        <v>0.26150000000000001</v>
      </c>
      <c r="N334" s="7">
        <f t="shared" si="424"/>
        <v>0</v>
      </c>
      <c r="O334" s="8"/>
      <c r="P334" s="9"/>
      <c r="Q334" s="8"/>
      <c r="R334" s="9"/>
      <c r="S334" s="8"/>
      <c r="T334" s="7">
        <f t="shared" si="425"/>
        <v>0</v>
      </c>
      <c r="U334" s="7">
        <f t="shared" si="426"/>
        <v>0</v>
      </c>
      <c r="V334" s="7">
        <f t="shared" si="427"/>
        <v>0</v>
      </c>
      <c r="W334" s="11">
        <f t="shared" si="428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429"/>
        <v>0</v>
      </c>
      <c r="J335" s="6"/>
      <c r="K335" s="91">
        <f t="shared" si="423"/>
        <v>0</v>
      </c>
      <c r="L335" s="92">
        <f t="shared" si="430"/>
        <v>0</v>
      </c>
      <c r="M335" s="93">
        <v>0.26150000000000001</v>
      </c>
      <c r="N335" s="7">
        <f t="shared" si="424"/>
        <v>0</v>
      </c>
      <c r="O335" s="8"/>
      <c r="P335" s="9"/>
      <c r="Q335" s="8"/>
      <c r="R335" s="9"/>
      <c r="S335" s="8"/>
      <c r="T335" s="7">
        <f t="shared" si="425"/>
        <v>0</v>
      </c>
      <c r="U335" s="7">
        <f t="shared" si="426"/>
        <v>0</v>
      </c>
      <c r="V335" s="7">
        <f t="shared" si="427"/>
        <v>0</v>
      </c>
      <c r="W335" s="11">
        <f t="shared" si="428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429"/>
        <v>0</v>
      </c>
      <c r="J336" s="6"/>
      <c r="K336" s="91">
        <f t="shared" si="423"/>
        <v>0</v>
      </c>
      <c r="L336" s="92">
        <f t="shared" si="430"/>
        <v>0</v>
      </c>
      <c r="M336" s="93">
        <v>0.26150000000000001</v>
      </c>
      <c r="N336" s="7">
        <f t="shared" si="424"/>
        <v>0</v>
      </c>
      <c r="O336" s="8"/>
      <c r="P336" s="9"/>
      <c r="Q336" s="8"/>
      <c r="R336" s="9"/>
      <c r="S336" s="8"/>
      <c r="T336" s="7">
        <f t="shared" si="425"/>
        <v>0</v>
      </c>
      <c r="U336" s="7">
        <f t="shared" si="426"/>
        <v>0</v>
      </c>
      <c r="V336" s="7">
        <f t="shared" si="427"/>
        <v>0</v>
      </c>
      <c r="W336" s="11">
        <f t="shared" si="428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429"/>
        <v>0</v>
      </c>
      <c r="J337" s="6"/>
      <c r="K337" s="91">
        <f t="shared" si="423"/>
        <v>0</v>
      </c>
      <c r="L337" s="92">
        <f t="shared" si="430"/>
        <v>0</v>
      </c>
      <c r="M337" s="93">
        <v>0.26150000000000001</v>
      </c>
      <c r="N337" s="7">
        <f t="shared" si="424"/>
        <v>0</v>
      </c>
      <c r="O337" s="8"/>
      <c r="P337" s="9"/>
      <c r="Q337" s="8"/>
      <c r="R337" s="9"/>
      <c r="S337" s="8"/>
      <c r="T337" s="7">
        <f t="shared" si="425"/>
        <v>0</v>
      </c>
      <c r="U337" s="7">
        <f t="shared" si="426"/>
        <v>0</v>
      </c>
      <c r="V337" s="7">
        <f t="shared" si="427"/>
        <v>0</v>
      </c>
      <c r="W337" s="11">
        <f t="shared" si="428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435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436">L340*M340</f>
        <v>0</v>
      </c>
      <c r="O340" s="8"/>
      <c r="P340" s="9"/>
      <c r="Q340" s="8"/>
      <c r="R340" s="9"/>
      <c r="S340" s="8"/>
      <c r="T340" s="7">
        <f t="shared" ref="T340:T346" si="437">(O340+Q340)*K340</f>
        <v>0</v>
      </c>
      <c r="U340" s="7">
        <f t="shared" ref="U340:U346" si="438">S340*K340</f>
        <v>0</v>
      </c>
      <c r="V340" s="7">
        <f t="shared" ref="V340:V346" si="439">(O340*P340)+(Q340*R340)</f>
        <v>0</v>
      </c>
      <c r="W340" s="11">
        <f t="shared" ref="W340:W346" si="440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441">IF(H341="t",G341-F341+1,ROUND((G341-F341)/30.4,0))</f>
        <v>0</v>
      </c>
      <c r="J341" s="6"/>
      <c r="K341" s="91">
        <f t="shared" si="435"/>
        <v>0</v>
      </c>
      <c r="L341" s="92">
        <f t="shared" ref="L341:L346" si="442">IF(H341="t",J341/30*I341,J341*I341)</f>
        <v>0</v>
      </c>
      <c r="M341" s="93">
        <v>0.26150000000000001</v>
      </c>
      <c r="N341" s="7">
        <f t="shared" si="436"/>
        <v>0</v>
      </c>
      <c r="O341" s="8"/>
      <c r="P341" s="9"/>
      <c r="Q341" s="8"/>
      <c r="R341" s="9"/>
      <c r="S341" s="8"/>
      <c r="T341" s="7">
        <f t="shared" si="437"/>
        <v>0</v>
      </c>
      <c r="U341" s="7">
        <f t="shared" si="438"/>
        <v>0</v>
      </c>
      <c r="V341" s="7">
        <f t="shared" si="439"/>
        <v>0</v>
      </c>
      <c r="W341" s="11">
        <f t="shared" si="440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441"/>
        <v>0</v>
      </c>
      <c r="J342" s="6"/>
      <c r="K342" s="91">
        <f t="shared" si="435"/>
        <v>0</v>
      </c>
      <c r="L342" s="92">
        <f t="shared" si="442"/>
        <v>0</v>
      </c>
      <c r="M342" s="93">
        <v>0.26150000000000001</v>
      </c>
      <c r="N342" s="7">
        <f t="shared" si="436"/>
        <v>0</v>
      </c>
      <c r="O342" s="8"/>
      <c r="P342" s="9"/>
      <c r="Q342" s="8"/>
      <c r="R342" s="9"/>
      <c r="S342" s="8"/>
      <c r="T342" s="7">
        <f t="shared" si="437"/>
        <v>0</v>
      </c>
      <c r="U342" s="7">
        <f t="shared" si="438"/>
        <v>0</v>
      </c>
      <c r="V342" s="7">
        <f t="shared" si="439"/>
        <v>0</v>
      </c>
      <c r="W342" s="11">
        <f t="shared" si="440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ref="I343" si="443">IF(H343="t",G343-F343+1,ROUND((G343-F343)/30.4,0))</f>
        <v>0</v>
      </c>
      <c r="J343" s="6"/>
      <c r="K343" s="91">
        <f t="shared" ref="K343" si="444">J343/30</f>
        <v>0</v>
      </c>
      <c r="L343" s="92">
        <f t="shared" ref="L343" si="445">IF(H343="t",J343/30*I343,J343*I343)</f>
        <v>0</v>
      </c>
      <c r="M343" s="93">
        <v>0.26150000000000001</v>
      </c>
      <c r="N343" s="7">
        <f t="shared" si="436"/>
        <v>0</v>
      </c>
      <c r="O343" s="8"/>
      <c r="P343" s="9"/>
      <c r="Q343" s="8"/>
      <c r="R343" s="9"/>
      <c r="S343" s="8"/>
      <c r="T343" s="7">
        <f t="shared" si="437"/>
        <v>0</v>
      </c>
      <c r="U343" s="7">
        <f t="shared" ref="U343" si="446">S343*K343</f>
        <v>0</v>
      </c>
      <c r="V343" s="7">
        <f t="shared" si="439"/>
        <v>0</v>
      </c>
      <c r="W343" s="11">
        <f t="shared" si="440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441"/>
        <v>0</v>
      </c>
      <c r="J344" s="6"/>
      <c r="K344" s="91">
        <f t="shared" si="435"/>
        <v>0</v>
      </c>
      <c r="L344" s="92">
        <f t="shared" si="442"/>
        <v>0</v>
      </c>
      <c r="M344" s="93">
        <v>0.26150000000000001</v>
      </c>
      <c r="N344" s="7">
        <f t="shared" si="436"/>
        <v>0</v>
      </c>
      <c r="O344" s="8"/>
      <c r="P344" s="9"/>
      <c r="Q344" s="8"/>
      <c r="R344" s="9"/>
      <c r="S344" s="8"/>
      <c r="T344" s="7">
        <f t="shared" si="437"/>
        <v>0</v>
      </c>
      <c r="U344" s="7">
        <f t="shared" si="438"/>
        <v>0</v>
      </c>
      <c r="V344" s="7">
        <f t="shared" si="439"/>
        <v>0</v>
      </c>
      <c r="W344" s="11">
        <f t="shared" si="440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441"/>
        <v>0</v>
      </c>
      <c r="J345" s="6"/>
      <c r="K345" s="91">
        <f t="shared" si="435"/>
        <v>0</v>
      </c>
      <c r="L345" s="92">
        <f t="shared" si="442"/>
        <v>0</v>
      </c>
      <c r="M345" s="93">
        <v>0.26150000000000001</v>
      </c>
      <c r="N345" s="7">
        <f t="shared" si="436"/>
        <v>0</v>
      </c>
      <c r="O345" s="8"/>
      <c r="P345" s="9"/>
      <c r="Q345" s="8"/>
      <c r="R345" s="9"/>
      <c r="S345" s="8"/>
      <c r="T345" s="7">
        <f t="shared" si="437"/>
        <v>0</v>
      </c>
      <c r="U345" s="7">
        <f t="shared" si="438"/>
        <v>0</v>
      </c>
      <c r="V345" s="7">
        <f t="shared" si="439"/>
        <v>0</v>
      </c>
      <c r="W345" s="11">
        <f t="shared" si="440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441"/>
        <v>0</v>
      </c>
      <c r="J346" s="6"/>
      <c r="K346" s="91">
        <f t="shared" si="435"/>
        <v>0</v>
      </c>
      <c r="L346" s="92">
        <f t="shared" si="442"/>
        <v>0</v>
      </c>
      <c r="M346" s="93">
        <v>0.26150000000000001</v>
      </c>
      <c r="N346" s="7">
        <f t="shared" si="436"/>
        <v>0</v>
      </c>
      <c r="O346" s="8"/>
      <c r="P346" s="9"/>
      <c r="Q346" s="8"/>
      <c r="R346" s="9"/>
      <c r="S346" s="8"/>
      <c r="T346" s="7">
        <f t="shared" si="437"/>
        <v>0</v>
      </c>
      <c r="U346" s="7">
        <f t="shared" si="438"/>
        <v>0</v>
      </c>
      <c r="V346" s="7">
        <f t="shared" si="439"/>
        <v>0</v>
      </c>
      <c r="W346" s="11">
        <f t="shared" si="440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447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448">L349*M349</f>
        <v>0</v>
      </c>
      <c r="O349" s="8"/>
      <c r="P349" s="9"/>
      <c r="Q349" s="8"/>
      <c r="R349" s="9"/>
      <c r="S349" s="8"/>
      <c r="T349" s="7">
        <f t="shared" ref="T349:T355" si="449">(O349+Q349)*K349</f>
        <v>0</v>
      </c>
      <c r="U349" s="7">
        <f t="shared" ref="U349:U355" si="450">S349*K349</f>
        <v>0</v>
      </c>
      <c r="V349" s="7">
        <f t="shared" ref="V349:V355" si="451">(O349*P349)+(Q349*R349)</f>
        <v>0</v>
      </c>
      <c r="W349" s="11">
        <f t="shared" ref="W349:W355" si="452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453">IF(H350="t",G350-F350+1,ROUND((G350-F350)/30.4,0))</f>
        <v>0</v>
      </c>
      <c r="J350" s="6"/>
      <c r="K350" s="91">
        <f t="shared" si="447"/>
        <v>0</v>
      </c>
      <c r="L350" s="92">
        <f t="shared" ref="L350:L355" si="454">IF(H350="t",J350/30*I350,J350*I350)</f>
        <v>0</v>
      </c>
      <c r="M350" s="93">
        <v>0.26150000000000001</v>
      </c>
      <c r="N350" s="7">
        <f t="shared" si="448"/>
        <v>0</v>
      </c>
      <c r="O350" s="8"/>
      <c r="P350" s="9"/>
      <c r="Q350" s="8"/>
      <c r="R350" s="9"/>
      <c r="S350" s="8"/>
      <c r="T350" s="7">
        <f t="shared" si="449"/>
        <v>0</v>
      </c>
      <c r="U350" s="7">
        <f t="shared" si="450"/>
        <v>0</v>
      </c>
      <c r="V350" s="7">
        <f t="shared" si="451"/>
        <v>0</v>
      </c>
      <c r="W350" s="11">
        <f t="shared" si="452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453"/>
        <v>0</v>
      </c>
      <c r="J351" s="6"/>
      <c r="K351" s="91">
        <f t="shared" si="447"/>
        <v>0</v>
      </c>
      <c r="L351" s="92">
        <f t="shared" si="454"/>
        <v>0</v>
      </c>
      <c r="M351" s="93">
        <v>0.26150000000000001</v>
      </c>
      <c r="N351" s="7">
        <f t="shared" si="448"/>
        <v>0</v>
      </c>
      <c r="O351" s="8"/>
      <c r="P351" s="9"/>
      <c r="Q351" s="8"/>
      <c r="R351" s="9"/>
      <c r="S351" s="8"/>
      <c r="T351" s="7">
        <f t="shared" si="449"/>
        <v>0</v>
      </c>
      <c r="U351" s="7">
        <f t="shared" si="450"/>
        <v>0</v>
      </c>
      <c r="V351" s="7">
        <f t="shared" si="451"/>
        <v>0</v>
      </c>
      <c r="W351" s="11">
        <f t="shared" si="452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ref="I352" si="455">IF(H352="t",G352-F352+1,ROUND((G352-F352)/30.4,0))</f>
        <v>0</v>
      </c>
      <c r="J352" s="6"/>
      <c r="K352" s="91">
        <f t="shared" ref="K352" si="456">J352/30</f>
        <v>0</v>
      </c>
      <c r="L352" s="92">
        <f t="shared" ref="L352" si="457">IF(H352="t",J352/30*I352,J352*I352)</f>
        <v>0</v>
      </c>
      <c r="M352" s="93">
        <v>0.26150000000000001</v>
      </c>
      <c r="N352" s="7">
        <f t="shared" si="448"/>
        <v>0</v>
      </c>
      <c r="O352" s="8"/>
      <c r="P352" s="9"/>
      <c r="Q352" s="8"/>
      <c r="R352" s="9"/>
      <c r="S352" s="8"/>
      <c r="T352" s="7">
        <f t="shared" si="449"/>
        <v>0</v>
      </c>
      <c r="U352" s="7">
        <f t="shared" ref="U352" si="458">S352*K352</f>
        <v>0</v>
      </c>
      <c r="V352" s="7">
        <f t="shared" si="451"/>
        <v>0</v>
      </c>
      <c r="W352" s="11">
        <f t="shared" si="452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453"/>
        <v>0</v>
      </c>
      <c r="J353" s="6"/>
      <c r="K353" s="91">
        <f t="shared" si="447"/>
        <v>0</v>
      </c>
      <c r="L353" s="92">
        <f t="shared" si="454"/>
        <v>0</v>
      </c>
      <c r="M353" s="93">
        <v>0.26150000000000001</v>
      </c>
      <c r="N353" s="7">
        <f t="shared" si="448"/>
        <v>0</v>
      </c>
      <c r="O353" s="8"/>
      <c r="P353" s="9"/>
      <c r="Q353" s="8"/>
      <c r="R353" s="9"/>
      <c r="S353" s="8"/>
      <c r="T353" s="7">
        <f t="shared" si="449"/>
        <v>0</v>
      </c>
      <c r="U353" s="7">
        <f t="shared" si="450"/>
        <v>0</v>
      </c>
      <c r="V353" s="7">
        <f t="shared" si="451"/>
        <v>0</v>
      </c>
      <c r="W353" s="11">
        <f t="shared" si="452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453"/>
        <v>0</v>
      </c>
      <c r="J354" s="6"/>
      <c r="K354" s="91">
        <f t="shared" si="447"/>
        <v>0</v>
      </c>
      <c r="L354" s="92">
        <f t="shared" si="454"/>
        <v>0</v>
      </c>
      <c r="M354" s="93">
        <v>0.26150000000000001</v>
      </c>
      <c r="N354" s="7">
        <f t="shared" si="448"/>
        <v>0</v>
      </c>
      <c r="O354" s="8"/>
      <c r="P354" s="9"/>
      <c r="Q354" s="8"/>
      <c r="R354" s="9"/>
      <c r="S354" s="8"/>
      <c r="T354" s="7">
        <f t="shared" si="449"/>
        <v>0</v>
      </c>
      <c r="U354" s="7">
        <f t="shared" si="450"/>
        <v>0</v>
      </c>
      <c r="V354" s="7">
        <f t="shared" si="451"/>
        <v>0</v>
      </c>
      <c r="W354" s="11">
        <f t="shared" si="452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453"/>
        <v>0</v>
      </c>
      <c r="J355" s="6"/>
      <c r="K355" s="91">
        <f t="shared" si="447"/>
        <v>0</v>
      </c>
      <c r="L355" s="92">
        <f t="shared" si="454"/>
        <v>0</v>
      </c>
      <c r="M355" s="93">
        <v>0.26150000000000001</v>
      </c>
      <c r="N355" s="7">
        <f t="shared" si="448"/>
        <v>0</v>
      </c>
      <c r="O355" s="8"/>
      <c r="P355" s="9"/>
      <c r="Q355" s="8"/>
      <c r="R355" s="9"/>
      <c r="S355" s="8"/>
      <c r="T355" s="7">
        <f t="shared" si="449"/>
        <v>0</v>
      </c>
      <c r="U355" s="7">
        <f t="shared" si="450"/>
        <v>0</v>
      </c>
      <c r="V355" s="7">
        <f t="shared" si="451"/>
        <v>0</v>
      </c>
      <c r="W355" s="11">
        <f t="shared" si="452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459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460">L358*M358</f>
        <v>0</v>
      </c>
      <c r="O358" s="8"/>
      <c r="P358" s="9"/>
      <c r="Q358" s="8"/>
      <c r="R358" s="9"/>
      <c r="S358" s="8"/>
      <c r="T358" s="7">
        <f t="shared" ref="T358:T364" si="461">(O358+Q358)*K358</f>
        <v>0</v>
      </c>
      <c r="U358" s="7">
        <f t="shared" ref="U358:U364" si="462">S358*K358</f>
        <v>0</v>
      </c>
      <c r="V358" s="7">
        <f t="shared" ref="V358:V364" si="463">(O358*P358)+(Q358*R358)</f>
        <v>0</v>
      </c>
      <c r="W358" s="11">
        <f t="shared" ref="W358:W364" si="464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465">IF(H359="t",G359-F359+1,ROUND((G359-F359)/30.4,0))</f>
        <v>0</v>
      </c>
      <c r="J359" s="6"/>
      <c r="K359" s="91">
        <f t="shared" si="459"/>
        <v>0</v>
      </c>
      <c r="L359" s="92">
        <f t="shared" ref="L359:L364" si="466">IF(H359="t",J359/30*I359,J359*I359)</f>
        <v>0</v>
      </c>
      <c r="M359" s="93">
        <v>0.26150000000000001</v>
      </c>
      <c r="N359" s="7">
        <f t="shared" si="460"/>
        <v>0</v>
      </c>
      <c r="O359" s="8"/>
      <c r="P359" s="9"/>
      <c r="Q359" s="8"/>
      <c r="R359" s="9"/>
      <c r="S359" s="8"/>
      <c r="T359" s="7">
        <f t="shared" si="461"/>
        <v>0</v>
      </c>
      <c r="U359" s="7">
        <f t="shared" si="462"/>
        <v>0</v>
      </c>
      <c r="V359" s="7">
        <f t="shared" si="463"/>
        <v>0</v>
      </c>
      <c r="W359" s="11">
        <f t="shared" si="464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465"/>
        <v>0</v>
      </c>
      <c r="J360" s="6"/>
      <c r="K360" s="91">
        <f t="shared" si="459"/>
        <v>0</v>
      </c>
      <c r="L360" s="92">
        <f t="shared" si="466"/>
        <v>0</v>
      </c>
      <c r="M360" s="93">
        <v>0.26150000000000001</v>
      </c>
      <c r="N360" s="7">
        <f t="shared" si="460"/>
        <v>0</v>
      </c>
      <c r="O360" s="8"/>
      <c r="P360" s="9"/>
      <c r="Q360" s="8"/>
      <c r="R360" s="9"/>
      <c r="S360" s="8"/>
      <c r="T360" s="7">
        <f t="shared" si="461"/>
        <v>0</v>
      </c>
      <c r="U360" s="7">
        <f t="shared" si="462"/>
        <v>0</v>
      </c>
      <c r="V360" s="7">
        <f t="shared" si="463"/>
        <v>0</v>
      </c>
      <c r="W360" s="11">
        <f t="shared" si="464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ref="I361" si="467">IF(H361="t",G361-F361+1,ROUND((G361-F361)/30.4,0))</f>
        <v>0</v>
      </c>
      <c r="J361" s="6"/>
      <c r="K361" s="91">
        <f t="shared" ref="K361" si="468">J361/30</f>
        <v>0</v>
      </c>
      <c r="L361" s="92">
        <f t="shared" ref="L361" si="469">IF(H361="t",J361/30*I361,J361*I361)</f>
        <v>0</v>
      </c>
      <c r="M361" s="93">
        <v>0.26150000000000001</v>
      </c>
      <c r="N361" s="7">
        <f t="shared" si="460"/>
        <v>0</v>
      </c>
      <c r="O361" s="8"/>
      <c r="P361" s="9"/>
      <c r="Q361" s="8"/>
      <c r="R361" s="9"/>
      <c r="S361" s="8"/>
      <c r="T361" s="7">
        <f t="shared" si="461"/>
        <v>0</v>
      </c>
      <c r="U361" s="7">
        <f t="shared" ref="U361" si="470">S361*K361</f>
        <v>0</v>
      </c>
      <c r="V361" s="7">
        <f t="shared" si="463"/>
        <v>0</v>
      </c>
      <c r="W361" s="11">
        <f t="shared" si="464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465"/>
        <v>0</v>
      </c>
      <c r="J362" s="6"/>
      <c r="K362" s="91">
        <f t="shared" si="459"/>
        <v>0</v>
      </c>
      <c r="L362" s="92">
        <f t="shared" si="466"/>
        <v>0</v>
      </c>
      <c r="M362" s="93">
        <v>0.26150000000000001</v>
      </c>
      <c r="N362" s="7">
        <f t="shared" si="460"/>
        <v>0</v>
      </c>
      <c r="O362" s="8"/>
      <c r="P362" s="9"/>
      <c r="Q362" s="8"/>
      <c r="R362" s="9"/>
      <c r="S362" s="8"/>
      <c r="T362" s="7">
        <f t="shared" si="461"/>
        <v>0</v>
      </c>
      <c r="U362" s="7">
        <f t="shared" si="462"/>
        <v>0</v>
      </c>
      <c r="V362" s="7">
        <f t="shared" si="463"/>
        <v>0</v>
      </c>
      <c r="W362" s="11">
        <f t="shared" si="464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465"/>
        <v>0</v>
      </c>
      <c r="J363" s="6"/>
      <c r="K363" s="91">
        <f t="shared" si="459"/>
        <v>0</v>
      </c>
      <c r="L363" s="92">
        <f t="shared" si="466"/>
        <v>0</v>
      </c>
      <c r="M363" s="93">
        <v>0.26150000000000001</v>
      </c>
      <c r="N363" s="7">
        <f t="shared" si="460"/>
        <v>0</v>
      </c>
      <c r="O363" s="8"/>
      <c r="P363" s="9"/>
      <c r="Q363" s="8"/>
      <c r="R363" s="9"/>
      <c r="S363" s="8"/>
      <c r="T363" s="7">
        <f t="shared" si="461"/>
        <v>0</v>
      </c>
      <c r="U363" s="7">
        <f t="shared" si="462"/>
        <v>0</v>
      </c>
      <c r="V363" s="7">
        <f t="shared" si="463"/>
        <v>0</v>
      </c>
      <c r="W363" s="11">
        <f t="shared" si="464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465"/>
        <v>0</v>
      </c>
      <c r="J364" s="6"/>
      <c r="K364" s="91">
        <f t="shared" si="459"/>
        <v>0</v>
      </c>
      <c r="L364" s="92">
        <f t="shared" si="466"/>
        <v>0</v>
      </c>
      <c r="M364" s="93">
        <v>0.26150000000000001</v>
      </c>
      <c r="N364" s="7">
        <f t="shared" si="460"/>
        <v>0</v>
      </c>
      <c r="O364" s="8"/>
      <c r="P364" s="9"/>
      <c r="Q364" s="8"/>
      <c r="R364" s="9"/>
      <c r="S364" s="8"/>
      <c r="T364" s="7">
        <f t="shared" si="461"/>
        <v>0</v>
      </c>
      <c r="U364" s="7">
        <f t="shared" si="462"/>
        <v>0</v>
      </c>
      <c r="V364" s="7">
        <f t="shared" si="463"/>
        <v>0</v>
      </c>
      <c r="W364" s="11">
        <f t="shared" si="464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471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472">L367*M367</f>
        <v>0</v>
      </c>
      <c r="O367" s="8"/>
      <c r="P367" s="9"/>
      <c r="Q367" s="8"/>
      <c r="R367" s="9"/>
      <c r="S367" s="8"/>
      <c r="T367" s="7">
        <f t="shared" ref="T367:T373" si="473">(O367+Q367)*K367</f>
        <v>0</v>
      </c>
      <c r="U367" s="7">
        <f t="shared" ref="U367:U373" si="474">S367*K367</f>
        <v>0</v>
      </c>
      <c r="V367" s="7">
        <f t="shared" ref="V367:V373" si="475">(O367*P367)+(Q367*R367)</f>
        <v>0</v>
      </c>
      <c r="W367" s="11">
        <f t="shared" ref="W367:W373" si="476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477">IF(H368="t",G368-F368+1,ROUND((G368-F368)/30.4,0))</f>
        <v>0</v>
      </c>
      <c r="J368" s="6"/>
      <c r="K368" s="91">
        <f t="shared" si="471"/>
        <v>0</v>
      </c>
      <c r="L368" s="92">
        <f t="shared" ref="L368:L373" si="478">IF(H368="t",J368/30*I368,J368*I368)</f>
        <v>0</v>
      </c>
      <c r="M368" s="93">
        <v>0.26150000000000001</v>
      </c>
      <c r="N368" s="7">
        <f t="shared" si="472"/>
        <v>0</v>
      </c>
      <c r="O368" s="8"/>
      <c r="P368" s="9"/>
      <c r="Q368" s="8"/>
      <c r="R368" s="9"/>
      <c r="S368" s="8"/>
      <c r="T368" s="7">
        <f t="shared" si="473"/>
        <v>0</v>
      </c>
      <c r="U368" s="7">
        <f t="shared" si="474"/>
        <v>0</v>
      </c>
      <c r="V368" s="7">
        <f t="shared" si="475"/>
        <v>0</v>
      </c>
      <c r="W368" s="11">
        <f t="shared" si="476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477"/>
        <v>0</v>
      </c>
      <c r="J369" s="6"/>
      <c r="K369" s="91">
        <f t="shared" si="471"/>
        <v>0</v>
      </c>
      <c r="L369" s="92">
        <f t="shared" si="478"/>
        <v>0</v>
      </c>
      <c r="M369" s="93">
        <v>0.26150000000000001</v>
      </c>
      <c r="N369" s="7">
        <f t="shared" si="472"/>
        <v>0</v>
      </c>
      <c r="O369" s="8"/>
      <c r="P369" s="9"/>
      <c r="Q369" s="8"/>
      <c r="R369" s="9"/>
      <c r="S369" s="8"/>
      <c r="T369" s="7">
        <f t="shared" si="473"/>
        <v>0</v>
      </c>
      <c r="U369" s="7">
        <f t="shared" si="474"/>
        <v>0</v>
      </c>
      <c r="V369" s="7">
        <f t="shared" si="475"/>
        <v>0</v>
      </c>
      <c r="W369" s="11">
        <f t="shared" si="476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ref="I370" si="479">IF(H370="t",G370-F370+1,ROUND((G370-F370)/30.4,0))</f>
        <v>0</v>
      </c>
      <c r="J370" s="6"/>
      <c r="K370" s="91">
        <f t="shared" ref="K370" si="480">J370/30</f>
        <v>0</v>
      </c>
      <c r="L370" s="92">
        <f t="shared" ref="L370" si="481">IF(H370="t",J370/30*I370,J370*I370)</f>
        <v>0</v>
      </c>
      <c r="M370" s="93">
        <v>0.26150000000000001</v>
      </c>
      <c r="N370" s="7">
        <f t="shared" si="472"/>
        <v>0</v>
      </c>
      <c r="O370" s="8"/>
      <c r="P370" s="9"/>
      <c r="Q370" s="8"/>
      <c r="R370" s="9"/>
      <c r="S370" s="8"/>
      <c r="T370" s="7">
        <f t="shared" si="473"/>
        <v>0</v>
      </c>
      <c r="U370" s="7">
        <f t="shared" ref="U370" si="482">S370*K370</f>
        <v>0</v>
      </c>
      <c r="V370" s="7">
        <f t="shared" si="475"/>
        <v>0</v>
      </c>
      <c r="W370" s="11">
        <f t="shared" si="476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477"/>
        <v>0</v>
      </c>
      <c r="J371" s="6"/>
      <c r="K371" s="91">
        <f t="shared" si="471"/>
        <v>0</v>
      </c>
      <c r="L371" s="92">
        <f t="shared" si="478"/>
        <v>0</v>
      </c>
      <c r="M371" s="93">
        <v>0.26150000000000001</v>
      </c>
      <c r="N371" s="7">
        <f t="shared" si="472"/>
        <v>0</v>
      </c>
      <c r="O371" s="8"/>
      <c r="P371" s="9"/>
      <c r="Q371" s="8"/>
      <c r="R371" s="9"/>
      <c r="S371" s="8"/>
      <c r="T371" s="7">
        <f t="shared" si="473"/>
        <v>0</v>
      </c>
      <c r="U371" s="7">
        <f t="shared" si="474"/>
        <v>0</v>
      </c>
      <c r="V371" s="7">
        <f t="shared" si="475"/>
        <v>0</v>
      </c>
      <c r="W371" s="11">
        <f t="shared" si="476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477"/>
        <v>0</v>
      </c>
      <c r="J372" s="6"/>
      <c r="K372" s="91">
        <f t="shared" si="471"/>
        <v>0</v>
      </c>
      <c r="L372" s="92">
        <f t="shared" si="478"/>
        <v>0</v>
      </c>
      <c r="M372" s="93">
        <v>0.26150000000000001</v>
      </c>
      <c r="N372" s="7">
        <f t="shared" si="472"/>
        <v>0</v>
      </c>
      <c r="O372" s="8"/>
      <c r="P372" s="9"/>
      <c r="Q372" s="8"/>
      <c r="R372" s="9"/>
      <c r="S372" s="8"/>
      <c r="T372" s="7">
        <f t="shared" si="473"/>
        <v>0</v>
      </c>
      <c r="U372" s="7">
        <f t="shared" si="474"/>
        <v>0</v>
      </c>
      <c r="V372" s="7">
        <f t="shared" si="475"/>
        <v>0</v>
      </c>
      <c r="W372" s="11">
        <f t="shared" si="476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477"/>
        <v>0</v>
      </c>
      <c r="J373" s="6"/>
      <c r="K373" s="91">
        <f t="shared" si="471"/>
        <v>0</v>
      </c>
      <c r="L373" s="92">
        <f t="shared" si="478"/>
        <v>0</v>
      </c>
      <c r="M373" s="93">
        <v>0.26150000000000001</v>
      </c>
      <c r="N373" s="7">
        <f t="shared" si="472"/>
        <v>0</v>
      </c>
      <c r="O373" s="8"/>
      <c r="P373" s="9"/>
      <c r="Q373" s="8"/>
      <c r="R373" s="9"/>
      <c r="S373" s="8"/>
      <c r="T373" s="7">
        <f t="shared" si="473"/>
        <v>0</v>
      </c>
      <c r="U373" s="7">
        <f t="shared" si="474"/>
        <v>0</v>
      </c>
      <c r="V373" s="7">
        <f t="shared" si="475"/>
        <v>0</v>
      </c>
      <c r="W373" s="11">
        <f t="shared" si="476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483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484">L376*M376</f>
        <v>0</v>
      </c>
      <c r="O376" s="8"/>
      <c r="P376" s="9"/>
      <c r="Q376" s="8"/>
      <c r="R376" s="9"/>
      <c r="S376" s="8"/>
      <c r="T376" s="7">
        <f t="shared" ref="T376:T382" si="485">(O376+Q376)*K376</f>
        <v>0</v>
      </c>
      <c r="U376" s="7">
        <f t="shared" ref="U376:U382" si="486">S376*K376</f>
        <v>0</v>
      </c>
      <c r="V376" s="7">
        <f t="shared" ref="V376:V382" si="487">(O376*P376)+(Q376*R376)</f>
        <v>0</v>
      </c>
      <c r="W376" s="11">
        <f t="shared" ref="W376:W382" si="488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489">IF(H377="t",G377-F377+1,ROUND((G377-F377)/30.4,0))</f>
        <v>0</v>
      </c>
      <c r="J377" s="6"/>
      <c r="K377" s="91">
        <f t="shared" si="483"/>
        <v>0</v>
      </c>
      <c r="L377" s="92">
        <f t="shared" ref="L377:L382" si="490">IF(H377="t",J377/30*I377,J377*I377)</f>
        <v>0</v>
      </c>
      <c r="M377" s="93">
        <v>0.26150000000000001</v>
      </c>
      <c r="N377" s="7">
        <f t="shared" si="484"/>
        <v>0</v>
      </c>
      <c r="O377" s="8"/>
      <c r="P377" s="9"/>
      <c r="Q377" s="8"/>
      <c r="R377" s="9"/>
      <c r="S377" s="8"/>
      <c r="T377" s="7">
        <f t="shared" si="485"/>
        <v>0</v>
      </c>
      <c r="U377" s="7">
        <f t="shared" si="486"/>
        <v>0</v>
      </c>
      <c r="V377" s="7">
        <f t="shared" si="487"/>
        <v>0</v>
      </c>
      <c r="W377" s="11">
        <f t="shared" si="488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489"/>
        <v>0</v>
      </c>
      <c r="J378" s="6"/>
      <c r="K378" s="91">
        <f t="shared" si="483"/>
        <v>0</v>
      </c>
      <c r="L378" s="92">
        <f t="shared" si="490"/>
        <v>0</v>
      </c>
      <c r="M378" s="93">
        <v>0.26150000000000001</v>
      </c>
      <c r="N378" s="7">
        <f t="shared" si="484"/>
        <v>0</v>
      </c>
      <c r="O378" s="8"/>
      <c r="P378" s="9"/>
      <c r="Q378" s="8"/>
      <c r="R378" s="9"/>
      <c r="S378" s="8"/>
      <c r="T378" s="7">
        <f t="shared" si="485"/>
        <v>0</v>
      </c>
      <c r="U378" s="7">
        <f t="shared" si="486"/>
        <v>0</v>
      </c>
      <c r="V378" s="7">
        <f t="shared" si="487"/>
        <v>0</v>
      </c>
      <c r="W378" s="11">
        <f t="shared" si="488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ref="I379" si="491">IF(H379="t",G379-F379+1,ROUND((G379-F379)/30.4,0))</f>
        <v>0</v>
      </c>
      <c r="J379" s="6"/>
      <c r="K379" s="91">
        <f t="shared" ref="K379" si="492">J379/30</f>
        <v>0</v>
      </c>
      <c r="L379" s="92">
        <f t="shared" ref="L379" si="493">IF(H379="t",J379/30*I379,J379*I379)</f>
        <v>0</v>
      </c>
      <c r="M379" s="93">
        <v>0.26150000000000001</v>
      </c>
      <c r="N379" s="7">
        <f t="shared" si="484"/>
        <v>0</v>
      </c>
      <c r="O379" s="8"/>
      <c r="P379" s="9"/>
      <c r="Q379" s="8"/>
      <c r="R379" s="9"/>
      <c r="S379" s="8"/>
      <c r="T379" s="7">
        <f t="shared" si="485"/>
        <v>0</v>
      </c>
      <c r="U379" s="7">
        <f t="shared" ref="U379" si="494">S379*K379</f>
        <v>0</v>
      </c>
      <c r="V379" s="7">
        <f t="shared" si="487"/>
        <v>0</v>
      </c>
      <c r="W379" s="11">
        <f t="shared" si="488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489"/>
        <v>0</v>
      </c>
      <c r="J380" s="6"/>
      <c r="K380" s="91">
        <f t="shared" si="483"/>
        <v>0</v>
      </c>
      <c r="L380" s="92">
        <f t="shared" si="490"/>
        <v>0</v>
      </c>
      <c r="M380" s="93">
        <v>0.26150000000000001</v>
      </c>
      <c r="N380" s="7">
        <f t="shared" si="484"/>
        <v>0</v>
      </c>
      <c r="O380" s="8"/>
      <c r="P380" s="9"/>
      <c r="Q380" s="8"/>
      <c r="R380" s="9"/>
      <c r="S380" s="8"/>
      <c r="T380" s="7">
        <f t="shared" si="485"/>
        <v>0</v>
      </c>
      <c r="U380" s="7">
        <f t="shared" si="486"/>
        <v>0</v>
      </c>
      <c r="V380" s="7">
        <f t="shared" si="487"/>
        <v>0</v>
      </c>
      <c r="W380" s="11">
        <f t="shared" si="488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489"/>
        <v>0</v>
      </c>
      <c r="J381" s="6"/>
      <c r="K381" s="91">
        <f t="shared" si="483"/>
        <v>0</v>
      </c>
      <c r="L381" s="92">
        <f t="shared" si="490"/>
        <v>0</v>
      </c>
      <c r="M381" s="93">
        <v>0.26150000000000001</v>
      </c>
      <c r="N381" s="7">
        <f t="shared" si="484"/>
        <v>0</v>
      </c>
      <c r="O381" s="8"/>
      <c r="P381" s="9"/>
      <c r="Q381" s="8"/>
      <c r="R381" s="9"/>
      <c r="S381" s="8"/>
      <c r="T381" s="7">
        <f t="shared" si="485"/>
        <v>0</v>
      </c>
      <c r="U381" s="7">
        <f t="shared" si="486"/>
        <v>0</v>
      </c>
      <c r="V381" s="7">
        <f t="shared" si="487"/>
        <v>0</v>
      </c>
      <c r="W381" s="11">
        <f t="shared" si="488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489"/>
        <v>0</v>
      </c>
      <c r="J382" s="6"/>
      <c r="K382" s="91">
        <f t="shared" si="483"/>
        <v>0</v>
      </c>
      <c r="L382" s="92">
        <f t="shared" si="490"/>
        <v>0</v>
      </c>
      <c r="M382" s="93">
        <v>0.26150000000000001</v>
      </c>
      <c r="N382" s="7">
        <f t="shared" si="484"/>
        <v>0</v>
      </c>
      <c r="O382" s="8"/>
      <c r="P382" s="9"/>
      <c r="Q382" s="8"/>
      <c r="R382" s="9"/>
      <c r="S382" s="8"/>
      <c r="T382" s="7">
        <f t="shared" si="485"/>
        <v>0</v>
      </c>
      <c r="U382" s="7">
        <f t="shared" si="486"/>
        <v>0</v>
      </c>
      <c r="V382" s="7">
        <f t="shared" si="487"/>
        <v>0</v>
      </c>
      <c r="W382" s="11">
        <f t="shared" si="488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495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496">L385*M385</f>
        <v>0</v>
      </c>
      <c r="O385" s="8"/>
      <c r="P385" s="9"/>
      <c r="Q385" s="8"/>
      <c r="R385" s="9"/>
      <c r="S385" s="8"/>
      <c r="T385" s="7">
        <f t="shared" ref="T385:T391" si="497">(O385+Q385)*K385</f>
        <v>0</v>
      </c>
      <c r="U385" s="7">
        <f t="shared" ref="U385:U391" si="498">S385*K385</f>
        <v>0</v>
      </c>
      <c r="V385" s="7">
        <f t="shared" ref="V385:V391" si="499">(O385*P385)+(Q385*R385)</f>
        <v>0</v>
      </c>
      <c r="W385" s="11">
        <f t="shared" ref="W385:W391" si="500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501">IF(H386="t",G386-F386+1,ROUND((G386-F386)/30.4,0))</f>
        <v>0</v>
      </c>
      <c r="J386" s="6"/>
      <c r="K386" s="91">
        <f t="shared" si="495"/>
        <v>0</v>
      </c>
      <c r="L386" s="92">
        <f t="shared" ref="L386:L391" si="502">IF(H386="t",J386/30*I386,J386*I386)</f>
        <v>0</v>
      </c>
      <c r="M386" s="93">
        <v>0.26150000000000001</v>
      </c>
      <c r="N386" s="7">
        <f t="shared" si="496"/>
        <v>0</v>
      </c>
      <c r="O386" s="8"/>
      <c r="P386" s="9"/>
      <c r="Q386" s="8"/>
      <c r="R386" s="9"/>
      <c r="S386" s="8"/>
      <c r="T386" s="7">
        <f t="shared" si="497"/>
        <v>0</v>
      </c>
      <c r="U386" s="7">
        <f t="shared" si="498"/>
        <v>0</v>
      </c>
      <c r="V386" s="7">
        <f t="shared" si="499"/>
        <v>0</v>
      </c>
      <c r="W386" s="11">
        <f t="shared" si="500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501"/>
        <v>0</v>
      </c>
      <c r="J387" s="6"/>
      <c r="K387" s="91">
        <f t="shared" si="495"/>
        <v>0</v>
      </c>
      <c r="L387" s="92">
        <f t="shared" si="502"/>
        <v>0</v>
      </c>
      <c r="M387" s="93">
        <v>0.26150000000000001</v>
      </c>
      <c r="N387" s="7">
        <f t="shared" si="496"/>
        <v>0</v>
      </c>
      <c r="O387" s="8"/>
      <c r="P387" s="9"/>
      <c r="Q387" s="8"/>
      <c r="R387" s="9"/>
      <c r="S387" s="8"/>
      <c r="T387" s="7">
        <f t="shared" si="497"/>
        <v>0</v>
      </c>
      <c r="U387" s="7">
        <f t="shared" si="498"/>
        <v>0</v>
      </c>
      <c r="V387" s="7">
        <f t="shared" si="499"/>
        <v>0</v>
      </c>
      <c r="W387" s="11">
        <f t="shared" si="500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ref="I388" si="503">IF(H388="t",G388-F388+1,ROUND((G388-F388)/30.4,0))</f>
        <v>0</v>
      </c>
      <c r="J388" s="6"/>
      <c r="K388" s="91">
        <f t="shared" ref="K388" si="504">J388/30</f>
        <v>0</v>
      </c>
      <c r="L388" s="92">
        <f t="shared" ref="L388" si="505">IF(H388="t",J388/30*I388,J388*I388)</f>
        <v>0</v>
      </c>
      <c r="M388" s="93">
        <v>0.26150000000000001</v>
      </c>
      <c r="N388" s="7">
        <f t="shared" si="496"/>
        <v>0</v>
      </c>
      <c r="O388" s="8"/>
      <c r="P388" s="9"/>
      <c r="Q388" s="8"/>
      <c r="R388" s="9"/>
      <c r="S388" s="8"/>
      <c r="T388" s="7">
        <f t="shared" si="497"/>
        <v>0</v>
      </c>
      <c r="U388" s="7">
        <f t="shared" ref="U388" si="506">S388*K388</f>
        <v>0</v>
      </c>
      <c r="V388" s="7">
        <f t="shared" si="499"/>
        <v>0</v>
      </c>
      <c r="W388" s="11">
        <f t="shared" si="500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501"/>
        <v>0</v>
      </c>
      <c r="J389" s="6"/>
      <c r="K389" s="91">
        <f t="shared" si="495"/>
        <v>0</v>
      </c>
      <c r="L389" s="92">
        <f t="shared" si="502"/>
        <v>0</v>
      </c>
      <c r="M389" s="93">
        <v>0.26150000000000001</v>
      </c>
      <c r="N389" s="7">
        <f t="shared" si="496"/>
        <v>0</v>
      </c>
      <c r="O389" s="8"/>
      <c r="P389" s="9"/>
      <c r="Q389" s="8"/>
      <c r="R389" s="9"/>
      <c r="S389" s="8"/>
      <c r="T389" s="7">
        <f t="shared" si="497"/>
        <v>0</v>
      </c>
      <c r="U389" s="7">
        <f t="shared" si="498"/>
        <v>0</v>
      </c>
      <c r="V389" s="7">
        <f t="shared" si="499"/>
        <v>0</v>
      </c>
      <c r="W389" s="11">
        <f t="shared" si="500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501"/>
        <v>0</v>
      </c>
      <c r="J390" s="6"/>
      <c r="K390" s="91">
        <f t="shared" si="495"/>
        <v>0</v>
      </c>
      <c r="L390" s="92">
        <f t="shared" si="502"/>
        <v>0</v>
      </c>
      <c r="M390" s="93">
        <v>0.26150000000000001</v>
      </c>
      <c r="N390" s="7">
        <f t="shared" si="496"/>
        <v>0</v>
      </c>
      <c r="O390" s="8"/>
      <c r="P390" s="9"/>
      <c r="Q390" s="8"/>
      <c r="R390" s="9"/>
      <c r="S390" s="8"/>
      <c r="T390" s="7">
        <f t="shared" si="497"/>
        <v>0</v>
      </c>
      <c r="U390" s="7">
        <f t="shared" si="498"/>
        <v>0</v>
      </c>
      <c r="V390" s="7">
        <f t="shared" si="499"/>
        <v>0</v>
      </c>
      <c r="W390" s="11">
        <f t="shared" si="500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501"/>
        <v>0</v>
      </c>
      <c r="J391" s="6"/>
      <c r="K391" s="91">
        <f t="shared" si="495"/>
        <v>0</v>
      </c>
      <c r="L391" s="92">
        <f t="shared" si="502"/>
        <v>0</v>
      </c>
      <c r="M391" s="93">
        <v>0.26150000000000001</v>
      </c>
      <c r="N391" s="7">
        <f t="shared" si="496"/>
        <v>0</v>
      </c>
      <c r="O391" s="8"/>
      <c r="P391" s="9"/>
      <c r="Q391" s="8"/>
      <c r="R391" s="9"/>
      <c r="S391" s="8"/>
      <c r="T391" s="7">
        <f t="shared" si="497"/>
        <v>0</v>
      </c>
      <c r="U391" s="7">
        <f t="shared" si="498"/>
        <v>0</v>
      </c>
      <c r="V391" s="7">
        <f t="shared" si="499"/>
        <v>0</v>
      </c>
      <c r="W391" s="11">
        <f t="shared" si="500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507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508">L394*M394</f>
        <v>0</v>
      </c>
      <c r="O394" s="8"/>
      <c r="P394" s="9"/>
      <c r="Q394" s="8"/>
      <c r="R394" s="9"/>
      <c r="S394" s="8"/>
      <c r="T394" s="7">
        <f t="shared" ref="T394:T400" si="509">(O394+Q394)*K394</f>
        <v>0</v>
      </c>
      <c r="U394" s="7">
        <f t="shared" ref="U394:U400" si="510">S394*K394</f>
        <v>0</v>
      </c>
      <c r="V394" s="7">
        <f t="shared" ref="V394:V400" si="511">(O394*P394)+(Q394*R394)</f>
        <v>0</v>
      </c>
      <c r="W394" s="11">
        <f t="shared" ref="W394:W400" si="512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513">IF(H395="t",G395-F395+1,ROUND((G395-F395)/30.4,0))</f>
        <v>0</v>
      </c>
      <c r="J395" s="6"/>
      <c r="K395" s="91">
        <f t="shared" si="507"/>
        <v>0</v>
      </c>
      <c r="L395" s="92">
        <f t="shared" ref="L395:L400" si="514">IF(H395="t",J395/30*I395,J395*I395)</f>
        <v>0</v>
      </c>
      <c r="M395" s="93">
        <v>0.26150000000000001</v>
      </c>
      <c r="N395" s="7">
        <f t="shared" si="508"/>
        <v>0</v>
      </c>
      <c r="O395" s="8"/>
      <c r="P395" s="9"/>
      <c r="Q395" s="8"/>
      <c r="R395" s="9"/>
      <c r="S395" s="8"/>
      <c r="T395" s="7">
        <f t="shared" si="509"/>
        <v>0</v>
      </c>
      <c r="U395" s="7">
        <f t="shared" si="510"/>
        <v>0</v>
      </c>
      <c r="V395" s="7">
        <f t="shared" si="511"/>
        <v>0</v>
      </c>
      <c r="W395" s="11">
        <f t="shared" si="512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513"/>
        <v>0</v>
      </c>
      <c r="J396" s="6"/>
      <c r="K396" s="91">
        <f t="shared" si="507"/>
        <v>0</v>
      </c>
      <c r="L396" s="92">
        <f t="shared" si="514"/>
        <v>0</v>
      </c>
      <c r="M396" s="93">
        <v>0.26150000000000001</v>
      </c>
      <c r="N396" s="7">
        <f t="shared" si="508"/>
        <v>0</v>
      </c>
      <c r="O396" s="8"/>
      <c r="P396" s="9"/>
      <c r="Q396" s="8"/>
      <c r="R396" s="9"/>
      <c r="S396" s="8"/>
      <c r="T396" s="7">
        <f t="shared" si="509"/>
        <v>0</v>
      </c>
      <c r="U396" s="7">
        <f t="shared" si="510"/>
        <v>0</v>
      </c>
      <c r="V396" s="7">
        <f t="shared" si="511"/>
        <v>0</v>
      </c>
      <c r="W396" s="11">
        <f t="shared" si="512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ref="I397" si="515">IF(H397="t",G397-F397+1,ROUND((G397-F397)/30.4,0))</f>
        <v>0</v>
      </c>
      <c r="J397" s="6"/>
      <c r="K397" s="91">
        <f t="shared" ref="K397" si="516">J397/30</f>
        <v>0</v>
      </c>
      <c r="L397" s="92">
        <f t="shared" ref="L397" si="517">IF(H397="t",J397/30*I397,J397*I397)</f>
        <v>0</v>
      </c>
      <c r="M397" s="93">
        <v>0.26150000000000001</v>
      </c>
      <c r="N397" s="7">
        <f t="shared" si="508"/>
        <v>0</v>
      </c>
      <c r="O397" s="8"/>
      <c r="P397" s="9"/>
      <c r="Q397" s="8"/>
      <c r="R397" s="9"/>
      <c r="S397" s="8"/>
      <c r="T397" s="7">
        <f t="shared" si="509"/>
        <v>0</v>
      </c>
      <c r="U397" s="7">
        <f t="shared" ref="U397" si="518">S397*K397</f>
        <v>0</v>
      </c>
      <c r="V397" s="7">
        <f t="shared" si="511"/>
        <v>0</v>
      </c>
      <c r="W397" s="11">
        <f t="shared" si="512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513"/>
        <v>0</v>
      </c>
      <c r="J398" s="6"/>
      <c r="K398" s="91">
        <f t="shared" si="507"/>
        <v>0</v>
      </c>
      <c r="L398" s="92">
        <f t="shared" si="514"/>
        <v>0</v>
      </c>
      <c r="M398" s="93">
        <v>0.26150000000000001</v>
      </c>
      <c r="N398" s="7">
        <f t="shared" si="508"/>
        <v>0</v>
      </c>
      <c r="O398" s="8"/>
      <c r="P398" s="9"/>
      <c r="Q398" s="8"/>
      <c r="R398" s="9"/>
      <c r="S398" s="8"/>
      <c r="T398" s="7">
        <f t="shared" si="509"/>
        <v>0</v>
      </c>
      <c r="U398" s="7">
        <f t="shared" si="510"/>
        <v>0</v>
      </c>
      <c r="V398" s="7">
        <f t="shared" si="511"/>
        <v>0</v>
      </c>
      <c r="W398" s="11">
        <f t="shared" si="512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513"/>
        <v>0</v>
      </c>
      <c r="J399" s="6"/>
      <c r="K399" s="91">
        <f t="shared" si="507"/>
        <v>0</v>
      </c>
      <c r="L399" s="92">
        <f t="shared" si="514"/>
        <v>0</v>
      </c>
      <c r="M399" s="93">
        <v>0.26150000000000001</v>
      </c>
      <c r="N399" s="7">
        <f t="shared" si="508"/>
        <v>0</v>
      </c>
      <c r="O399" s="8"/>
      <c r="P399" s="9"/>
      <c r="Q399" s="8"/>
      <c r="R399" s="9"/>
      <c r="S399" s="8"/>
      <c r="T399" s="7">
        <f t="shared" si="509"/>
        <v>0</v>
      </c>
      <c r="U399" s="7">
        <f t="shared" si="510"/>
        <v>0</v>
      </c>
      <c r="V399" s="7">
        <f t="shared" si="511"/>
        <v>0</v>
      </c>
      <c r="W399" s="11">
        <f t="shared" si="512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513"/>
        <v>0</v>
      </c>
      <c r="J400" s="6"/>
      <c r="K400" s="91">
        <f t="shared" si="507"/>
        <v>0</v>
      </c>
      <c r="L400" s="92">
        <f t="shared" si="514"/>
        <v>0</v>
      </c>
      <c r="M400" s="93">
        <v>0.26150000000000001</v>
      </c>
      <c r="N400" s="7">
        <f t="shared" si="508"/>
        <v>0</v>
      </c>
      <c r="O400" s="8"/>
      <c r="P400" s="9"/>
      <c r="Q400" s="8"/>
      <c r="R400" s="9"/>
      <c r="S400" s="8"/>
      <c r="T400" s="7">
        <f t="shared" si="509"/>
        <v>0</v>
      </c>
      <c r="U400" s="7">
        <f t="shared" si="510"/>
        <v>0</v>
      </c>
      <c r="V400" s="7">
        <f t="shared" si="511"/>
        <v>0</v>
      </c>
      <c r="W400" s="11">
        <f t="shared" si="512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519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520">L403*M403</f>
        <v>0</v>
      </c>
      <c r="O403" s="8"/>
      <c r="P403" s="9"/>
      <c r="Q403" s="8"/>
      <c r="R403" s="9"/>
      <c r="S403" s="8"/>
      <c r="T403" s="7">
        <f t="shared" ref="T403:T409" si="521">(O403+Q403)*K403</f>
        <v>0</v>
      </c>
      <c r="U403" s="7">
        <f t="shared" ref="U403:U409" si="522">S403*K403</f>
        <v>0</v>
      </c>
      <c r="V403" s="7">
        <f t="shared" ref="V403:V409" si="523">(O403*P403)+(Q403*R403)</f>
        <v>0</v>
      </c>
      <c r="W403" s="11">
        <f t="shared" ref="W403:W409" si="524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525">IF(H404="t",G404-F404+1,ROUND((G404-F404)/30.4,0))</f>
        <v>0</v>
      </c>
      <c r="J404" s="6"/>
      <c r="K404" s="91">
        <f t="shared" si="519"/>
        <v>0</v>
      </c>
      <c r="L404" s="92">
        <f t="shared" ref="L404:L409" si="526">IF(H404="t",J404/30*I404,J404*I404)</f>
        <v>0</v>
      </c>
      <c r="M404" s="93">
        <v>0.26150000000000001</v>
      </c>
      <c r="N404" s="7">
        <f t="shared" si="520"/>
        <v>0</v>
      </c>
      <c r="O404" s="8"/>
      <c r="P404" s="9"/>
      <c r="Q404" s="8"/>
      <c r="R404" s="9"/>
      <c r="S404" s="8"/>
      <c r="T404" s="7">
        <f t="shared" si="521"/>
        <v>0</v>
      </c>
      <c r="U404" s="7">
        <f t="shared" si="522"/>
        <v>0</v>
      </c>
      <c r="V404" s="7">
        <f t="shared" si="523"/>
        <v>0</v>
      </c>
      <c r="W404" s="11">
        <f t="shared" si="524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525"/>
        <v>0</v>
      </c>
      <c r="J405" s="6"/>
      <c r="K405" s="91">
        <f t="shared" si="519"/>
        <v>0</v>
      </c>
      <c r="L405" s="92">
        <f t="shared" si="526"/>
        <v>0</v>
      </c>
      <c r="M405" s="93">
        <v>0.26150000000000001</v>
      </c>
      <c r="N405" s="7">
        <f t="shared" si="520"/>
        <v>0</v>
      </c>
      <c r="O405" s="8"/>
      <c r="P405" s="9"/>
      <c r="Q405" s="8"/>
      <c r="R405" s="9"/>
      <c r="S405" s="8"/>
      <c r="T405" s="7">
        <f t="shared" si="521"/>
        <v>0</v>
      </c>
      <c r="U405" s="7">
        <f t="shared" si="522"/>
        <v>0</v>
      </c>
      <c r="V405" s="7">
        <f t="shared" si="523"/>
        <v>0</v>
      </c>
      <c r="W405" s="11">
        <f t="shared" si="524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ref="I406" si="527">IF(H406="t",G406-F406+1,ROUND((G406-F406)/30.4,0))</f>
        <v>0</v>
      </c>
      <c r="J406" s="6"/>
      <c r="K406" s="91">
        <f t="shared" ref="K406" si="528">J406/30</f>
        <v>0</v>
      </c>
      <c r="L406" s="92">
        <f t="shared" ref="L406" si="529">IF(H406="t",J406/30*I406,J406*I406)</f>
        <v>0</v>
      </c>
      <c r="M406" s="93">
        <v>0.26150000000000001</v>
      </c>
      <c r="N406" s="7">
        <f t="shared" si="520"/>
        <v>0</v>
      </c>
      <c r="O406" s="8"/>
      <c r="P406" s="9"/>
      <c r="Q406" s="8"/>
      <c r="R406" s="9"/>
      <c r="S406" s="8"/>
      <c r="T406" s="7">
        <f t="shared" si="521"/>
        <v>0</v>
      </c>
      <c r="U406" s="7">
        <f t="shared" ref="U406" si="530">S406*K406</f>
        <v>0</v>
      </c>
      <c r="V406" s="7">
        <f t="shared" si="523"/>
        <v>0</v>
      </c>
      <c r="W406" s="11">
        <f t="shared" si="524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525"/>
        <v>0</v>
      </c>
      <c r="J407" s="6"/>
      <c r="K407" s="91">
        <f t="shared" si="519"/>
        <v>0</v>
      </c>
      <c r="L407" s="92">
        <f t="shared" si="526"/>
        <v>0</v>
      </c>
      <c r="M407" s="93">
        <v>0.26150000000000001</v>
      </c>
      <c r="N407" s="7">
        <f t="shared" si="520"/>
        <v>0</v>
      </c>
      <c r="O407" s="8"/>
      <c r="P407" s="9"/>
      <c r="Q407" s="8"/>
      <c r="R407" s="9"/>
      <c r="S407" s="8"/>
      <c r="T407" s="7">
        <f t="shared" si="521"/>
        <v>0</v>
      </c>
      <c r="U407" s="7">
        <f t="shared" si="522"/>
        <v>0</v>
      </c>
      <c r="V407" s="7">
        <f t="shared" si="523"/>
        <v>0</v>
      </c>
      <c r="W407" s="11">
        <f t="shared" si="524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525"/>
        <v>0</v>
      </c>
      <c r="J408" s="6"/>
      <c r="K408" s="91">
        <f t="shared" si="519"/>
        <v>0</v>
      </c>
      <c r="L408" s="92">
        <f t="shared" si="526"/>
        <v>0</v>
      </c>
      <c r="M408" s="93">
        <v>0.26150000000000001</v>
      </c>
      <c r="N408" s="7">
        <f t="shared" si="520"/>
        <v>0</v>
      </c>
      <c r="O408" s="8"/>
      <c r="P408" s="9"/>
      <c r="Q408" s="8"/>
      <c r="R408" s="9"/>
      <c r="S408" s="8"/>
      <c r="T408" s="7">
        <f t="shared" si="521"/>
        <v>0</v>
      </c>
      <c r="U408" s="7">
        <f t="shared" si="522"/>
        <v>0</v>
      </c>
      <c r="V408" s="7">
        <f t="shared" si="523"/>
        <v>0</v>
      </c>
      <c r="W408" s="11">
        <f t="shared" si="524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525"/>
        <v>0</v>
      </c>
      <c r="J409" s="6"/>
      <c r="K409" s="91">
        <f t="shared" si="519"/>
        <v>0</v>
      </c>
      <c r="L409" s="92">
        <f t="shared" si="526"/>
        <v>0</v>
      </c>
      <c r="M409" s="93">
        <v>0.26150000000000001</v>
      </c>
      <c r="N409" s="7">
        <f t="shared" si="520"/>
        <v>0</v>
      </c>
      <c r="O409" s="8"/>
      <c r="P409" s="9"/>
      <c r="Q409" s="8"/>
      <c r="R409" s="9"/>
      <c r="S409" s="8"/>
      <c r="T409" s="7">
        <f t="shared" si="521"/>
        <v>0</v>
      </c>
      <c r="U409" s="7">
        <f t="shared" si="522"/>
        <v>0</v>
      </c>
      <c r="V409" s="7">
        <f t="shared" si="523"/>
        <v>0</v>
      </c>
      <c r="W409" s="11">
        <f t="shared" si="524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531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532">L412*M412</f>
        <v>0</v>
      </c>
      <c r="O412" s="8"/>
      <c r="P412" s="9"/>
      <c r="Q412" s="8"/>
      <c r="R412" s="9"/>
      <c r="S412" s="8"/>
      <c r="T412" s="7">
        <f t="shared" ref="T412:T418" si="533">(O412+Q412)*K412</f>
        <v>0</v>
      </c>
      <c r="U412" s="7">
        <f t="shared" ref="U412:U418" si="534">S412*K412</f>
        <v>0</v>
      </c>
      <c r="V412" s="7">
        <f t="shared" ref="V412:V418" si="535">(O412*P412)+(Q412*R412)</f>
        <v>0</v>
      </c>
      <c r="W412" s="11">
        <f t="shared" ref="W412:W418" si="536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537">IF(H413="t",G413-F413+1,ROUND((G413-F413)/30.4,0))</f>
        <v>0</v>
      </c>
      <c r="J413" s="6"/>
      <c r="K413" s="91">
        <f t="shared" si="531"/>
        <v>0</v>
      </c>
      <c r="L413" s="92">
        <f t="shared" ref="L413:L418" si="538">IF(H413="t",J413/30*I413,J413*I413)</f>
        <v>0</v>
      </c>
      <c r="M413" s="93">
        <v>0.26150000000000001</v>
      </c>
      <c r="N413" s="7">
        <f t="shared" si="532"/>
        <v>0</v>
      </c>
      <c r="O413" s="8"/>
      <c r="P413" s="9"/>
      <c r="Q413" s="8"/>
      <c r="R413" s="9"/>
      <c r="S413" s="8"/>
      <c r="T413" s="7">
        <f t="shared" si="533"/>
        <v>0</v>
      </c>
      <c r="U413" s="7">
        <f t="shared" si="534"/>
        <v>0</v>
      </c>
      <c r="V413" s="7">
        <f t="shared" si="535"/>
        <v>0</v>
      </c>
      <c r="W413" s="11">
        <f t="shared" si="536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537"/>
        <v>0</v>
      </c>
      <c r="J414" s="6"/>
      <c r="K414" s="91">
        <f t="shared" si="531"/>
        <v>0</v>
      </c>
      <c r="L414" s="92">
        <f t="shared" si="538"/>
        <v>0</v>
      </c>
      <c r="M414" s="93">
        <v>0.26150000000000001</v>
      </c>
      <c r="N414" s="7">
        <f t="shared" si="532"/>
        <v>0</v>
      </c>
      <c r="O414" s="8"/>
      <c r="P414" s="9"/>
      <c r="Q414" s="8"/>
      <c r="R414" s="9"/>
      <c r="S414" s="8"/>
      <c r="T414" s="7">
        <f t="shared" si="533"/>
        <v>0</v>
      </c>
      <c r="U414" s="7">
        <f t="shared" si="534"/>
        <v>0</v>
      </c>
      <c r="V414" s="7">
        <f t="shared" si="535"/>
        <v>0</v>
      </c>
      <c r="W414" s="11">
        <f t="shared" si="536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ref="I415" si="539">IF(H415="t",G415-F415+1,ROUND((G415-F415)/30.4,0))</f>
        <v>0</v>
      </c>
      <c r="J415" s="6"/>
      <c r="K415" s="91">
        <f t="shared" ref="K415" si="540">J415/30</f>
        <v>0</v>
      </c>
      <c r="L415" s="92">
        <f t="shared" ref="L415" si="541">IF(H415="t",J415/30*I415,J415*I415)</f>
        <v>0</v>
      </c>
      <c r="M415" s="93">
        <v>0.26150000000000001</v>
      </c>
      <c r="N415" s="7">
        <f t="shared" si="532"/>
        <v>0</v>
      </c>
      <c r="O415" s="8"/>
      <c r="P415" s="9"/>
      <c r="Q415" s="8"/>
      <c r="R415" s="9"/>
      <c r="S415" s="8"/>
      <c r="T415" s="7">
        <f t="shared" si="533"/>
        <v>0</v>
      </c>
      <c r="U415" s="7">
        <f t="shared" ref="U415" si="542">S415*K415</f>
        <v>0</v>
      </c>
      <c r="V415" s="7">
        <f t="shared" si="535"/>
        <v>0</v>
      </c>
      <c r="W415" s="11">
        <f t="shared" si="536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537"/>
        <v>0</v>
      </c>
      <c r="J416" s="6"/>
      <c r="K416" s="91">
        <f t="shared" si="531"/>
        <v>0</v>
      </c>
      <c r="L416" s="92">
        <f t="shared" si="538"/>
        <v>0</v>
      </c>
      <c r="M416" s="93">
        <v>0.26150000000000001</v>
      </c>
      <c r="N416" s="7">
        <f t="shared" si="532"/>
        <v>0</v>
      </c>
      <c r="O416" s="8"/>
      <c r="P416" s="9"/>
      <c r="Q416" s="8"/>
      <c r="R416" s="9"/>
      <c r="S416" s="8"/>
      <c r="T416" s="7">
        <f t="shared" si="533"/>
        <v>0</v>
      </c>
      <c r="U416" s="7">
        <f t="shared" si="534"/>
        <v>0</v>
      </c>
      <c r="V416" s="7">
        <f t="shared" si="535"/>
        <v>0</v>
      </c>
      <c r="W416" s="11">
        <f t="shared" si="536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537"/>
        <v>0</v>
      </c>
      <c r="J417" s="6"/>
      <c r="K417" s="91">
        <f t="shared" si="531"/>
        <v>0</v>
      </c>
      <c r="L417" s="92">
        <f t="shared" si="538"/>
        <v>0</v>
      </c>
      <c r="M417" s="93">
        <v>0.26150000000000001</v>
      </c>
      <c r="N417" s="7">
        <f t="shared" si="532"/>
        <v>0</v>
      </c>
      <c r="O417" s="8"/>
      <c r="P417" s="9"/>
      <c r="Q417" s="8"/>
      <c r="R417" s="9"/>
      <c r="S417" s="8"/>
      <c r="T417" s="7">
        <f t="shared" si="533"/>
        <v>0</v>
      </c>
      <c r="U417" s="7">
        <f t="shared" si="534"/>
        <v>0</v>
      </c>
      <c r="V417" s="7">
        <f t="shared" si="535"/>
        <v>0</v>
      </c>
      <c r="W417" s="11">
        <f t="shared" si="536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537"/>
        <v>0</v>
      </c>
      <c r="J418" s="6"/>
      <c r="K418" s="91">
        <f t="shared" si="531"/>
        <v>0</v>
      </c>
      <c r="L418" s="92">
        <f t="shared" si="538"/>
        <v>0</v>
      </c>
      <c r="M418" s="93">
        <v>0.26150000000000001</v>
      </c>
      <c r="N418" s="7">
        <f t="shared" si="532"/>
        <v>0</v>
      </c>
      <c r="O418" s="8"/>
      <c r="P418" s="9"/>
      <c r="Q418" s="8"/>
      <c r="R418" s="9"/>
      <c r="S418" s="8"/>
      <c r="T418" s="7">
        <f t="shared" si="533"/>
        <v>0</v>
      </c>
      <c r="U418" s="7">
        <f t="shared" si="534"/>
        <v>0</v>
      </c>
      <c r="V418" s="7">
        <f t="shared" si="535"/>
        <v>0</v>
      </c>
      <c r="W418" s="11">
        <f t="shared" si="536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543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544">L421*M421</f>
        <v>0</v>
      </c>
      <c r="O421" s="8"/>
      <c r="P421" s="9"/>
      <c r="Q421" s="8"/>
      <c r="R421" s="9"/>
      <c r="S421" s="8"/>
      <c r="T421" s="7">
        <f t="shared" ref="T421:T427" si="545">(O421+Q421)*K421</f>
        <v>0</v>
      </c>
      <c r="U421" s="7">
        <f t="shared" ref="U421:U427" si="546">S421*K421</f>
        <v>0</v>
      </c>
      <c r="V421" s="7">
        <f t="shared" ref="V421:V427" si="547">(O421*P421)+(Q421*R421)</f>
        <v>0</v>
      </c>
      <c r="W421" s="11">
        <f t="shared" ref="W421:W427" si="548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549">IF(H422="t",G422-F422+1,ROUND((G422-F422)/30.4,0))</f>
        <v>0</v>
      </c>
      <c r="J422" s="6"/>
      <c r="K422" s="91">
        <f t="shared" si="543"/>
        <v>0</v>
      </c>
      <c r="L422" s="92">
        <f t="shared" ref="L422:L427" si="550">IF(H422="t",J422/30*I422,J422*I422)</f>
        <v>0</v>
      </c>
      <c r="M422" s="93">
        <v>0.26150000000000001</v>
      </c>
      <c r="N422" s="7">
        <f t="shared" si="544"/>
        <v>0</v>
      </c>
      <c r="O422" s="8"/>
      <c r="P422" s="9"/>
      <c r="Q422" s="8"/>
      <c r="R422" s="9"/>
      <c r="S422" s="8"/>
      <c r="T422" s="7">
        <f t="shared" si="545"/>
        <v>0</v>
      </c>
      <c r="U422" s="7">
        <f t="shared" si="546"/>
        <v>0</v>
      </c>
      <c r="V422" s="7">
        <f t="shared" si="547"/>
        <v>0</v>
      </c>
      <c r="W422" s="11">
        <f t="shared" si="548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549"/>
        <v>0</v>
      </c>
      <c r="J423" s="6"/>
      <c r="K423" s="91">
        <f t="shared" si="543"/>
        <v>0</v>
      </c>
      <c r="L423" s="92">
        <f t="shared" si="550"/>
        <v>0</v>
      </c>
      <c r="M423" s="93">
        <v>0.26150000000000001</v>
      </c>
      <c r="N423" s="7">
        <f t="shared" si="544"/>
        <v>0</v>
      </c>
      <c r="O423" s="8"/>
      <c r="P423" s="9"/>
      <c r="Q423" s="8"/>
      <c r="R423" s="9"/>
      <c r="S423" s="8"/>
      <c r="T423" s="7">
        <f t="shared" si="545"/>
        <v>0</v>
      </c>
      <c r="U423" s="7">
        <f t="shared" si="546"/>
        <v>0</v>
      </c>
      <c r="V423" s="7">
        <f t="shared" si="547"/>
        <v>0</v>
      </c>
      <c r="W423" s="11">
        <f t="shared" si="548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ref="I424" si="551">IF(H424="t",G424-F424+1,ROUND((G424-F424)/30.4,0))</f>
        <v>0</v>
      </c>
      <c r="J424" s="6"/>
      <c r="K424" s="91">
        <f t="shared" ref="K424" si="552">J424/30</f>
        <v>0</v>
      </c>
      <c r="L424" s="92">
        <f t="shared" ref="L424" si="553">IF(H424="t",J424/30*I424,J424*I424)</f>
        <v>0</v>
      </c>
      <c r="M424" s="93">
        <v>0.26150000000000001</v>
      </c>
      <c r="N424" s="7">
        <f t="shared" si="544"/>
        <v>0</v>
      </c>
      <c r="O424" s="8"/>
      <c r="P424" s="9"/>
      <c r="Q424" s="8"/>
      <c r="R424" s="9"/>
      <c r="S424" s="8"/>
      <c r="T424" s="7">
        <f t="shared" si="545"/>
        <v>0</v>
      </c>
      <c r="U424" s="7">
        <f t="shared" ref="U424" si="554">S424*K424</f>
        <v>0</v>
      </c>
      <c r="V424" s="7">
        <f t="shared" si="547"/>
        <v>0</v>
      </c>
      <c r="W424" s="11">
        <f t="shared" si="548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549"/>
        <v>0</v>
      </c>
      <c r="J425" s="6"/>
      <c r="K425" s="91">
        <f t="shared" si="543"/>
        <v>0</v>
      </c>
      <c r="L425" s="92">
        <f t="shared" si="550"/>
        <v>0</v>
      </c>
      <c r="M425" s="93">
        <v>0.26150000000000001</v>
      </c>
      <c r="N425" s="7">
        <f t="shared" si="544"/>
        <v>0</v>
      </c>
      <c r="O425" s="8"/>
      <c r="P425" s="9"/>
      <c r="Q425" s="8"/>
      <c r="R425" s="9"/>
      <c r="S425" s="8"/>
      <c r="T425" s="7">
        <f t="shared" si="545"/>
        <v>0</v>
      </c>
      <c r="U425" s="7">
        <f t="shared" si="546"/>
        <v>0</v>
      </c>
      <c r="V425" s="7">
        <f t="shared" si="547"/>
        <v>0</v>
      </c>
      <c r="W425" s="11">
        <f t="shared" si="548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549"/>
        <v>0</v>
      </c>
      <c r="J426" s="6"/>
      <c r="K426" s="91">
        <f t="shared" si="543"/>
        <v>0</v>
      </c>
      <c r="L426" s="92">
        <f t="shared" si="550"/>
        <v>0</v>
      </c>
      <c r="M426" s="93">
        <v>0.26150000000000001</v>
      </c>
      <c r="N426" s="7">
        <f t="shared" si="544"/>
        <v>0</v>
      </c>
      <c r="O426" s="8"/>
      <c r="P426" s="9"/>
      <c r="Q426" s="8"/>
      <c r="R426" s="9"/>
      <c r="S426" s="8"/>
      <c r="T426" s="7">
        <f t="shared" si="545"/>
        <v>0</v>
      </c>
      <c r="U426" s="7">
        <f t="shared" si="546"/>
        <v>0</v>
      </c>
      <c r="V426" s="7">
        <f t="shared" si="547"/>
        <v>0</v>
      </c>
      <c r="W426" s="11">
        <f t="shared" si="548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549"/>
        <v>0</v>
      </c>
      <c r="J427" s="6"/>
      <c r="K427" s="91">
        <f t="shared" si="543"/>
        <v>0</v>
      </c>
      <c r="L427" s="92">
        <f t="shared" si="550"/>
        <v>0</v>
      </c>
      <c r="M427" s="93">
        <v>0.26150000000000001</v>
      </c>
      <c r="N427" s="7">
        <f t="shared" si="544"/>
        <v>0</v>
      </c>
      <c r="O427" s="8"/>
      <c r="P427" s="9"/>
      <c r="Q427" s="8"/>
      <c r="R427" s="9"/>
      <c r="S427" s="8"/>
      <c r="T427" s="7">
        <f t="shared" si="545"/>
        <v>0</v>
      </c>
      <c r="U427" s="7">
        <f t="shared" si="546"/>
        <v>0</v>
      </c>
      <c r="V427" s="7">
        <f t="shared" si="547"/>
        <v>0</v>
      </c>
      <c r="W427" s="11">
        <f t="shared" si="548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555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556">L430*M430</f>
        <v>0</v>
      </c>
      <c r="O430" s="8"/>
      <c r="P430" s="9"/>
      <c r="Q430" s="8"/>
      <c r="R430" s="9"/>
      <c r="S430" s="8"/>
      <c r="T430" s="7">
        <f t="shared" ref="T430:T436" si="557">(O430+Q430)*K430</f>
        <v>0</v>
      </c>
      <c r="U430" s="7">
        <f t="shared" ref="U430:U436" si="558">S430*K430</f>
        <v>0</v>
      </c>
      <c r="V430" s="7">
        <f t="shared" ref="V430:V436" si="559">(O430*P430)+(Q430*R430)</f>
        <v>0</v>
      </c>
      <c r="W430" s="11">
        <f t="shared" ref="W430:W436" si="560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561">IF(H431="t",G431-F431+1,ROUND((G431-F431)/30.4,0))</f>
        <v>0</v>
      </c>
      <c r="J431" s="6"/>
      <c r="K431" s="91">
        <f t="shared" si="555"/>
        <v>0</v>
      </c>
      <c r="L431" s="92">
        <f t="shared" ref="L431:L436" si="562">IF(H431="t",J431/30*I431,J431*I431)</f>
        <v>0</v>
      </c>
      <c r="M431" s="93">
        <v>0.26150000000000001</v>
      </c>
      <c r="N431" s="7">
        <f t="shared" si="556"/>
        <v>0</v>
      </c>
      <c r="O431" s="8"/>
      <c r="P431" s="9"/>
      <c r="Q431" s="8"/>
      <c r="R431" s="9"/>
      <c r="S431" s="8"/>
      <c r="T431" s="7">
        <f t="shared" si="557"/>
        <v>0</v>
      </c>
      <c r="U431" s="7">
        <f t="shared" si="558"/>
        <v>0</v>
      </c>
      <c r="V431" s="7">
        <f t="shared" si="559"/>
        <v>0</v>
      </c>
      <c r="W431" s="11">
        <f t="shared" si="560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561"/>
        <v>0</v>
      </c>
      <c r="J432" s="6"/>
      <c r="K432" s="91">
        <f t="shared" si="555"/>
        <v>0</v>
      </c>
      <c r="L432" s="92">
        <f t="shared" si="562"/>
        <v>0</v>
      </c>
      <c r="M432" s="93">
        <v>0.26150000000000001</v>
      </c>
      <c r="N432" s="7">
        <f t="shared" si="556"/>
        <v>0</v>
      </c>
      <c r="O432" s="8"/>
      <c r="P432" s="9"/>
      <c r="Q432" s="8"/>
      <c r="R432" s="9"/>
      <c r="S432" s="8"/>
      <c r="T432" s="7">
        <f t="shared" si="557"/>
        <v>0</v>
      </c>
      <c r="U432" s="7">
        <f t="shared" si="558"/>
        <v>0</v>
      </c>
      <c r="V432" s="7">
        <f t="shared" si="559"/>
        <v>0</v>
      </c>
      <c r="W432" s="11">
        <f t="shared" si="560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ref="I433" si="563">IF(H433="t",G433-F433+1,ROUND((G433-F433)/30.4,0))</f>
        <v>0</v>
      </c>
      <c r="J433" s="6"/>
      <c r="K433" s="91">
        <f t="shared" ref="K433" si="564">J433/30</f>
        <v>0</v>
      </c>
      <c r="L433" s="92">
        <f t="shared" ref="L433" si="565">IF(H433="t",J433/30*I433,J433*I433)</f>
        <v>0</v>
      </c>
      <c r="M433" s="93">
        <v>0.26150000000000001</v>
      </c>
      <c r="N433" s="7">
        <f t="shared" si="556"/>
        <v>0</v>
      </c>
      <c r="O433" s="8"/>
      <c r="P433" s="9"/>
      <c r="Q433" s="8"/>
      <c r="R433" s="9"/>
      <c r="S433" s="8"/>
      <c r="T433" s="7">
        <f t="shared" si="557"/>
        <v>0</v>
      </c>
      <c r="U433" s="7">
        <f t="shared" ref="U433" si="566">S433*K433</f>
        <v>0</v>
      </c>
      <c r="V433" s="7">
        <f t="shared" si="559"/>
        <v>0</v>
      </c>
      <c r="W433" s="11">
        <f t="shared" si="560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561"/>
        <v>0</v>
      </c>
      <c r="J434" s="6"/>
      <c r="K434" s="91">
        <f t="shared" si="555"/>
        <v>0</v>
      </c>
      <c r="L434" s="92">
        <f t="shared" si="562"/>
        <v>0</v>
      </c>
      <c r="M434" s="93">
        <v>0.26150000000000001</v>
      </c>
      <c r="N434" s="7">
        <f t="shared" si="556"/>
        <v>0</v>
      </c>
      <c r="O434" s="8"/>
      <c r="P434" s="9"/>
      <c r="Q434" s="8"/>
      <c r="R434" s="9"/>
      <c r="S434" s="8"/>
      <c r="T434" s="7">
        <f t="shared" si="557"/>
        <v>0</v>
      </c>
      <c r="U434" s="7">
        <f t="shared" si="558"/>
        <v>0</v>
      </c>
      <c r="V434" s="7">
        <f t="shared" si="559"/>
        <v>0</v>
      </c>
      <c r="W434" s="11">
        <f t="shared" si="560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561"/>
        <v>0</v>
      </c>
      <c r="J435" s="6"/>
      <c r="K435" s="91">
        <f t="shared" si="555"/>
        <v>0</v>
      </c>
      <c r="L435" s="92">
        <f t="shared" si="562"/>
        <v>0</v>
      </c>
      <c r="M435" s="93">
        <v>0.26150000000000001</v>
      </c>
      <c r="N435" s="7">
        <f t="shared" si="556"/>
        <v>0</v>
      </c>
      <c r="O435" s="8"/>
      <c r="P435" s="9"/>
      <c r="Q435" s="8"/>
      <c r="R435" s="9"/>
      <c r="S435" s="8"/>
      <c r="T435" s="7">
        <f t="shared" si="557"/>
        <v>0</v>
      </c>
      <c r="U435" s="7">
        <f t="shared" si="558"/>
        <v>0</v>
      </c>
      <c r="V435" s="7">
        <f t="shared" si="559"/>
        <v>0</v>
      </c>
      <c r="W435" s="11">
        <f t="shared" si="560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561"/>
        <v>0</v>
      </c>
      <c r="J436" s="6"/>
      <c r="K436" s="91">
        <f t="shared" si="555"/>
        <v>0</v>
      </c>
      <c r="L436" s="92">
        <f t="shared" si="562"/>
        <v>0</v>
      </c>
      <c r="M436" s="93">
        <v>0.26150000000000001</v>
      </c>
      <c r="N436" s="7">
        <f t="shared" si="556"/>
        <v>0</v>
      </c>
      <c r="O436" s="8"/>
      <c r="P436" s="9"/>
      <c r="Q436" s="8"/>
      <c r="R436" s="9"/>
      <c r="S436" s="8"/>
      <c r="T436" s="7">
        <f t="shared" si="557"/>
        <v>0</v>
      </c>
      <c r="U436" s="7">
        <f t="shared" si="558"/>
        <v>0</v>
      </c>
      <c r="V436" s="7">
        <f t="shared" si="559"/>
        <v>0</v>
      </c>
      <c r="W436" s="11">
        <f t="shared" si="560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567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568">L439*M439</f>
        <v>0</v>
      </c>
      <c r="O439" s="8"/>
      <c r="P439" s="9"/>
      <c r="Q439" s="8"/>
      <c r="R439" s="9"/>
      <c r="S439" s="8"/>
      <c r="T439" s="7">
        <f t="shared" ref="T439:T445" si="569">(O439+Q439)*K439</f>
        <v>0</v>
      </c>
      <c r="U439" s="7">
        <f t="shared" ref="U439:U445" si="570">S439*K439</f>
        <v>0</v>
      </c>
      <c r="V439" s="7">
        <f t="shared" ref="V439:V445" si="571">(O439*P439)+(Q439*R439)</f>
        <v>0</v>
      </c>
      <c r="W439" s="11">
        <f t="shared" ref="W439:W445" si="572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573">IF(H440="t",G440-F440+1,ROUND((G440-F440)/30.4,0))</f>
        <v>0</v>
      </c>
      <c r="J440" s="6"/>
      <c r="K440" s="91">
        <f t="shared" si="567"/>
        <v>0</v>
      </c>
      <c r="L440" s="92">
        <f t="shared" ref="L440:L445" si="574">IF(H440="t",J440/30*I440,J440*I440)</f>
        <v>0</v>
      </c>
      <c r="M440" s="93">
        <v>0.26150000000000001</v>
      </c>
      <c r="N440" s="7">
        <f t="shared" si="568"/>
        <v>0</v>
      </c>
      <c r="O440" s="8"/>
      <c r="P440" s="9"/>
      <c r="Q440" s="8"/>
      <c r="R440" s="9"/>
      <c r="S440" s="8"/>
      <c r="T440" s="7">
        <f t="shared" si="569"/>
        <v>0</v>
      </c>
      <c r="U440" s="7">
        <f t="shared" si="570"/>
        <v>0</v>
      </c>
      <c r="V440" s="7">
        <f t="shared" si="571"/>
        <v>0</v>
      </c>
      <c r="W440" s="11">
        <f t="shared" si="572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ref="I441" si="575">IF(H441="t",G441-F441+1,ROUND((G441-F441)/30.4,0))</f>
        <v>0</v>
      </c>
      <c r="J441" s="6"/>
      <c r="K441" s="91">
        <f t="shared" ref="K441" si="576">J441/30</f>
        <v>0</v>
      </c>
      <c r="L441" s="92">
        <f t="shared" ref="L441" si="577">IF(H441="t",J441/30*I441,J441*I441)</f>
        <v>0</v>
      </c>
      <c r="M441" s="93">
        <v>0.26150000000000001</v>
      </c>
      <c r="N441" s="7">
        <f t="shared" si="568"/>
        <v>0</v>
      </c>
      <c r="O441" s="8"/>
      <c r="P441" s="9"/>
      <c r="Q441" s="8"/>
      <c r="R441" s="9"/>
      <c r="S441" s="8"/>
      <c r="T441" s="7">
        <f t="shared" si="569"/>
        <v>0</v>
      </c>
      <c r="U441" s="7">
        <f t="shared" ref="U441" si="578">S441*K441</f>
        <v>0</v>
      </c>
      <c r="V441" s="7">
        <f t="shared" si="571"/>
        <v>0</v>
      </c>
      <c r="W441" s="11">
        <f t="shared" si="572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573"/>
        <v>0</v>
      </c>
      <c r="J442" s="6"/>
      <c r="K442" s="91">
        <f t="shared" si="567"/>
        <v>0</v>
      </c>
      <c r="L442" s="92">
        <f t="shared" si="574"/>
        <v>0</v>
      </c>
      <c r="M442" s="93">
        <v>0.26150000000000001</v>
      </c>
      <c r="N442" s="7">
        <f t="shared" si="568"/>
        <v>0</v>
      </c>
      <c r="O442" s="8"/>
      <c r="P442" s="9"/>
      <c r="Q442" s="8"/>
      <c r="R442" s="9"/>
      <c r="S442" s="8"/>
      <c r="T442" s="7">
        <f t="shared" si="569"/>
        <v>0</v>
      </c>
      <c r="U442" s="7">
        <f t="shared" si="570"/>
        <v>0</v>
      </c>
      <c r="V442" s="7">
        <f t="shared" si="571"/>
        <v>0</v>
      </c>
      <c r="W442" s="11">
        <f t="shared" si="572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573"/>
        <v>0</v>
      </c>
      <c r="J443" s="6"/>
      <c r="K443" s="91">
        <f t="shared" si="567"/>
        <v>0</v>
      </c>
      <c r="L443" s="92">
        <f t="shared" si="574"/>
        <v>0</v>
      </c>
      <c r="M443" s="93">
        <v>0.26150000000000001</v>
      </c>
      <c r="N443" s="7">
        <f t="shared" si="568"/>
        <v>0</v>
      </c>
      <c r="O443" s="8"/>
      <c r="P443" s="9"/>
      <c r="Q443" s="8"/>
      <c r="R443" s="9"/>
      <c r="S443" s="8"/>
      <c r="T443" s="7">
        <f t="shared" si="569"/>
        <v>0</v>
      </c>
      <c r="U443" s="7">
        <f t="shared" si="570"/>
        <v>0</v>
      </c>
      <c r="V443" s="7">
        <f t="shared" si="571"/>
        <v>0</v>
      </c>
      <c r="W443" s="11">
        <f t="shared" si="572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573"/>
        <v>0</v>
      </c>
      <c r="J444" s="6"/>
      <c r="K444" s="91">
        <f t="shared" si="567"/>
        <v>0</v>
      </c>
      <c r="L444" s="92">
        <f t="shared" si="574"/>
        <v>0</v>
      </c>
      <c r="M444" s="93">
        <v>0.26150000000000001</v>
      </c>
      <c r="N444" s="7">
        <f t="shared" si="568"/>
        <v>0</v>
      </c>
      <c r="O444" s="8"/>
      <c r="P444" s="9"/>
      <c r="Q444" s="8"/>
      <c r="R444" s="9"/>
      <c r="S444" s="8"/>
      <c r="T444" s="7">
        <f t="shared" si="569"/>
        <v>0</v>
      </c>
      <c r="U444" s="7">
        <f t="shared" si="570"/>
        <v>0</v>
      </c>
      <c r="V444" s="7">
        <f t="shared" si="571"/>
        <v>0</v>
      </c>
      <c r="W444" s="11">
        <f t="shared" si="572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573"/>
        <v>0</v>
      </c>
      <c r="J445" s="6"/>
      <c r="K445" s="91">
        <f t="shared" si="567"/>
        <v>0</v>
      </c>
      <c r="L445" s="92">
        <f t="shared" si="574"/>
        <v>0</v>
      </c>
      <c r="M445" s="93">
        <v>0.26150000000000001</v>
      </c>
      <c r="N445" s="7">
        <f t="shared" si="568"/>
        <v>0</v>
      </c>
      <c r="O445" s="8"/>
      <c r="P445" s="9"/>
      <c r="Q445" s="8"/>
      <c r="R445" s="9"/>
      <c r="S445" s="8"/>
      <c r="T445" s="7">
        <f t="shared" si="569"/>
        <v>0</v>
      </c>
      <c r="U445" s="7">
        <f t="shared" si="570"/>
        <v>0</v>
      </c>
      <c r="V445" s="7">
        <f t="shared" si="571"/>
        <v>0</v>
      </c>
      <c r="W445" s="11">
        <f t="shared" si="572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579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580">L448*M448</f>
        <v>0</v>
      </c>
      <c r="O448" s="8"/>
      <c r="P448" s="9"/>
      <c r="Q448" s="8"/>
      <c r="R448" s="9"/>
      <c r="S448" s="8"/>
      <c r="T448" s="7">
        <f t="shared" ref="T448:T454" si="581">(O448+Q448)*K448</f>
        <v>0</v>
      </c>
      <c r="U448" s="7">
        <f t="shared" ref="U448:U454" si="582">S448*K448</f>
        <v>0</v>
      </c>
      <c r="V448" s="7">
        <f t="shared" ref="V448:V454" si="583">(O448*P448)+(Q448*R448)</f>
        <v>0</v>
      </c>
      <c r="W448" s="11">
        <f t="shared" ref="W448:W454" si="584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585">IF(H449="t",G449-F449+1,ROUND((G449-F449)/30.4,0))</f>
        <v>0</v>
      </c>
      <c r="J449" s="6"/>
      <c r="K449" s="91">
        <f t="shared" si="579"/>
        <v>0</v>
      </c>
      <c r="L449" s="92">
        <f t="shared" ref="L449:L454" si="586">IF(H449="t",J449/30*I449,J449*I449)</f>
        <v>0</v>
      </c>
      <c r="M449" s="93">
        <v>0.26150000000000001</v>
      </c>
      <c r="N449" s="7">
        <f t="shared" si="580"/>
        <v>0</v>
      </c>
      <c r="O449" s="8"/>
      <c r="P449" s="9"/>
      <c r="Q449" s="8"/>
      <c r="R449" s="9"/>
      <c r="S449" s="8"/>
      <c r="T449" s="7">
        <f t="shared" si="581"/>
        <v>0</v>
      </c>
      <c r="U449" s="7">
        <f t="shared" si="582"/>
        <v>0</v>
      </c>
      <c r="V449" s="7">
        <f t="shared" si="583"/>
        <v>0</v>
      </c>
      <c r="W449" s="11">
        <f t="shared" si="584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585"/>
        <v>0</v>
      </c>
      <c r="J450" s="6"/>
      <c r="K450" s="91">
        <f t="shared" si="579"/>
        <v>0</v>
      </c>
      <c r="L450" s="92">
        <f t="shared" si="586"/>
        <v>0</v>
      </c>
      <c r="M450" s="93">
        <v>0.26150000000000001</v>
      </c>
      <c r="N450" s="7">
        <f t="shared" si="580"/>
        <v>0</v>
      </c>
      <c r="O450" s="8"/>
      <c r="P450" s="9"/>
      <c r="Q450" s="8"/>
      <c r="R450" s="9"/>
      <c r="S450" s="8"/>
      <c r="T450" s="7">
        <f t="shared" si="581"/>
        <v>0</v>
      </c>
      <c r="U450" s="7">
        <f t="shared" si="582"/>
        <v>0</v>
      </c>
      <c r="V450" s="7">
        <f t="shared" si="583"/>
        <v>0</v>
      </c>
      <c r="W450" s="11">
        <f t="shared" si="584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ref="I451" si="587">IF(H451="t",G451-F451+1,ROUND((G451-F451)/30.4,0))</f>
        <v>0</v>
      </c>
      <c r="J451" s="6"/>
      <c r="K451" s="91">
        <f t="shared" ref="K451" si="588">J451/30</f>
        <v>0</v>
      </c>
      <c r="L451" s="92">
        <f t="shared" ref="L451" si="589">IF(H451="t",J451/30*I451,J451*I451)</f>
        <v>0</v>
      </c>
      <c r="M451" s="93">
        <v>0.26150000000000001</v>
      </c>
      <c r="N451" s="7">
        <f t="shared" si="580"/>
        <v>0</v>
      </c>
      <c r="O451" s="8"/>
      <c r="P451" s="9"/>
      <c r="Q451" s="8"/>
      <c r="R451" s="9"/>
      <c r="S451" s="8"/>
      <c r="T451" s="7">
        <f t="shared" si="581"/>
        <v>0</v>
      </c>
      <c r="U451" s="7">
        <f t="shared" ref="U451" si="590">S451*K451</f>
        <v>0</v>
      </c>
      <c r="V451" s="7">
        <f t="shared" si="583"/>
        <v>0</v>
      </c>
      <c r="W451" s="11">
        <f t="shared" si="584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585"/>
        <v>0</v>
      </c>
      <c r="J452" s="6"/>
      <c r="K452" s="91">
        <f t="shared" si="579"/>
        <v>0</v>
      </c>
      <c r="L452" s="92">
        <f t="shared" si="586"/>
        <v>0</v>
      </c>
      <c r="M452" s="93">
        <v>0.26150000000000001</v>
      </c>
      <c r="N452" s="7">
        <f t="shared" si="580"/>
        <v>0</v>
      </c>
      <c r="O452" s="8"/>
      <c r="P452" s="9"/>
      <c r="Q452" s="8"/>
      <c r="R452" s="9"/>
      <c r="S452" s="8"/>
      <c r="T452" s="7">
        <f t="shared" si="581"/>
        <v>0</v>
      </c>
      <c r="U452" s="7">
        <f t="shared" si="582"/>
        <v>0</v>
      </c>
      <c r="V452" s="7">
        <f t="shared" si="583"/>
        <v>0</v>
      </c>
      <c r="W452" s="11">
        <f t="shared" si="584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585"/>
        <v>0</v>
      </c>
      <c r="J453" s="6"/>
      <c r="K453" s="91">
        <f t="shared" si="579"/>
        <v>0</v>
      </c>
      <c r="L453" s="92">
        <f t="shared" si="586"/>
        <v>0</v>
      </c>
      <c r="M453" s="93">
        <v>0.26150000000000001</v>
      </c>
      <c r="N453" s="7">
        <f t="shared" si="580"/>
        <v>0</v>
      </c>
      <c r="O453" s="8"/>
      <c r="P453" s="9"/>
      <c r="Q453" s="8"/>
      <c r="R453" s="9"/>
      <c r="S453" s="8"/>
      <c r="T453" s="7">
        <f t="shared" si="581"/>
        <v>0</v>
      </c>
      <c r="U453" s="7">
        <f t="shared" si="582"/>
        <v>0</v>
      </c>
      <c r="V453" s="7">
        <f t="shared" si="583"/>
        <v>0</v>
      </c>
      <c r="W453" s="11">
        <f t="shared" si="584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585"/>
        <v>0</v>
      </c>
      <c r="J454" s="6"/>
      <c r="K454" s="91">
        <f t="shared" si="579"/>
        <v>0</v>
      </c>
      <c r="L454" s="92">
        <f t="shared" si="586"/>
        <v>0</v>
      </c>
      <c r="M454" s="93">
        <v>0.26150000000000001</v>
      </c>
      <c r="N454" s="7">
        <f t="shared" si="580"/>
        <v>0</v>
      </c>
      <c r="O454" s="8"/>
      <c r="P454" s="9"/>
      <c r="Q454" s="8"/>
      <c r="R454" s="9"/>
      <c r="S454" s="8"/>
      <c r="T454" s="7">
        <f t="shared" si="581"/>
        <v>0</v>
      </c>
      <c r="U454" s="7">
        <f t="shared" si="582"/>
        <v>0</v>
      </c>
      <c r="V454" s="7">
        <f t="shared" si="583"/>
        <v>0</v>
      </c>
      <c r="W454" s="11">
        <f t="shared" si="584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591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592">L457*M457</f>
        <v>0</v>
      </c>
      <c r="O457" s="8"/>
      <c r="P457" s="9"/>
      <c r="Q457" s="8"/>
      <c r="R457" s="9"/>
      <c r="S457" s="8"/>
      <c r="T457" s="7">
        <f t="shared" ref="T457:T463" si="593">(O457+Q457)*K457</f>
        <v>0</v>
      </c>
      <c r="U457" s="7">
        <f t="shared" ref="U457:U463" si="594">S457*K457</f>
        <v>0</v>
      </c>
      <c r="V457" s="7">
        <f t="shared" ref="V457:V463" si="595">(O457*P457)+(Q457*R457)</f>
        <v>0</v>
      </c>
      <c r="W457" s="11">
        <f t="shared" ref="W457:W463" si="596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597">IF(H458="t",G458-F458+1,ROUND((G458-F458)/30.4,0))</f>
        <v>0</v>
      </c>
      <c r="J458" s="6"/>
      <c r="K458" s="91">
        <f t="shared" si="591"/>
        <v>0</v>
      </c>
      <c r="L458" s="92">
        <f t="shared" ref="L458:L463" si="598">IF(H458="t",J458/30*I458,J458*I458)</f>
        <v>0</v>
      </c>
      <c r="M458" s="93">
        <v>0.26150000000000001</v>
      </c>
      <c r="N458" s="7">
        <f t="shared" si="592"/>
        <v>0</v>
      </c>
      <c r="O458" s="8"/>
      <c r="P458" s="9"/>
      <c r="Q458" s="8"/>
      <c r="R458" s="9"/>
      <c r="S458" s="8"/>
      <c r="T458" s="7">
        <f t="shared" si="593"/>
        <v>0</v>
      </c>
      <c r="U458" s="7">
        <f t="shared" si="594"/>
        <v>0</v>
      </c>
      <c r="V458" s="7">
        <f t="shared" si="595"/>
        <v>0</v>
      </c>
      <c r="W458" s="11">
        <f t="shared" si="596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597"/>
        <v>0</v>
      </c>
      <c r="J459" s="6"/>
      <c r="K459" s="91">
        <f t="shared" si="591"/>
        <v>0</v>
      </c>
      <c r="L459" s="92">
        <f t="shared" si="598"/>
        <v>0</v>
      </c>
      <c r="M459" s="93">
        <v>0.26150000000000001</v>
      </c>
      <c r="N459" s="7">
        <f t="shared" si="592"/>
        <v>0</v>
      </c>
      <c r="O459" s="8"/>
      <c r="P459" s="9"/>
      <c r="Q459" s="8"/>
      <c r="R459" s="9"/>
      <c r="S459" s="8"/>
      <c r="T459" s="7">
        <f t="shared" si="593"/>
        <v>0</v>
      </c>
      <c r="U459" s="7">
        <f t="shared" si="594"/>
        <v>0</v>
      </c>
      <c r="V459" s="7">
        <f t="shared" si="595"/>
        <v>0</v>
      </c>
      <c r="W459" s="11">
        <f t="shared" si="596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ref="I460" si="599">IF(H460="t",G460-F460+1,ROUND((G460-F460)/30.4,0))</f>
        <v>0</v>
      </c>
      <c r="J460" s="6"/>
      <c r="K460" s="91">
        <f t="shared" ref="K460" si="600">J460/30</f>
        <v>0</v>
      </c>
      <c r="L460" s="92">
        <f t="shared" ref="L460" si="601">IF(H460="t",J460/30*I460,J460*I460)</f>
        <v>0</v>
      </c>
      <c r="M460" s="93">
        <v>0.26150000000000001</v>
      </c>
      <c r="N460" s="7">
        <f t="shared" si="592"/>
        <v>0</v>
      </c>
      <c r="O460" s="8"/>
      <c r="P460" s="9"/>
      <c r="Q460" s="8"/>
      <c r="R460" s="9"/>
      <c r="S460" s="8"/>
      <c r="T460" s="7">
        <f t="shared" si="593"/>
        <v>0</v>
      </c>
      <c r="U460" s="7">
        <f t="shared" ref="U460" si="602">S460*K460</f>
        <v>0</v>
      </c>
      <c r="V460" s="7">
        <f t="shared" si="595"/>
        <v>0</v>
      </c>
      <c r="W460" s="11">
        <f t="shared" si="596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597"/>
        <v>0</v>
      </c>
      <c r="J461" s="6"/>
      <c r="K461" s="91">
        <f t="shared" si="591"/>
        <v>0</v>
      </c>
      <c r="L461" s="92">
        <f t="shared" si="598"/>
        <v>0</v>
      </c>
      <c r="M461" s="93">
        <v>0.26150000000000001</v>
      </c>
      <c r="N461" s="7">
        <f t="shared" si="592"/>
        <v>0</v>
      </c>
      <c r="O461" s="8"/>
      <c r="P461" s="9"/>
      <c r="Q461" s="8"/>
      <c r="R461" s="9"/>
      <c r="S461" s="8"/>
      <c r="T461" s="7">
        <f t="shared" si="593"/>
        <v>0</v>
      </c>
      <c r="U461" s="7">
        <f t="shared" si="594"/>
        <v>0</v>
      </c>
      <c r="V461" s="7">
        <f t="shared" si="595"/>
        <v>0</v>
      </c>
      <c r="W461" s="11">
        <f t="shared" si="596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597"/>
        <v>0</v>
      </c>
      <c r="J462" s="6"/>
      <c r="K462" s="91">
        <f t="shared" si="591"/>
        <v>0</v>
      </c>
      <c r="L462" s="92">
        <f t="shared" si="598"/>
        <v>0</v>
      </c>
      <c r="M462" s="93">
        <v>0.26150000000000001</v>
      </c>
      <c r="N462" s="7">
        <f t="shared" si="592"/>
        <v>0</v>
      </c>
      <c r="O462" s="8"/>
      <c r="P462" s="9"/>
      <c r="Q462" s="8"/>
      <c r="R462" s="9"/>
      <c r="S462" s="8"/>
      <c r="T462" s="7">
        <f t="shared" si="593"/>
        <v>0</v>
      </c>
      <c r="U462" s="7">
        <f t="shared" si="594"/>
        <v>0</v>
      </c>
      <c r="V462" s="7">
        <f t="shared" si="595"/>
        <v>0</v>
      </c>
      <c r="W462" s="11">
        <f t="shared" si="596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597"/>
        <v>0</v>
      </c>
      <c r="J463" s="6"/>
      <c r="K463" s="91">
        <f t="shared" si="591"/>
        <v>0</v>
      </c>
      <c r="L463" s="92">
        <f t="shared" si="598"/>
        <v>0</v>
      </c>
      <c r="M463" s="93">
        <v>0.26150000000000001</v>
      </c>
      <c r="N463" s="7">
        <f t="shared" si="592"/>
        <v>0</v>
      </c>
      <c r="O463" s="8"/>
      <c r="P463" s="9"/>
      <c r="Q463" s="8"/>
      <c r="R463" s="9"/>
      <c r="S463" s="8"/>
      <c r="T463" s="7">
        <f t="shared" si="593"/>
        <v>0</v>
      </c>
      <c r="U463" s="7">
        <f t="shared" si="594"/>
        <v>0</v>
      </c>
      <c r="V463" s="7">
        <f t="shared" si="595"/>
        <v>0</v>
      </c>
      <c r="W463" s="11">
        <f t="shared" si="596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99" t="s">
        <v>28</v>
      </c>
      <c r="B466" s="100"/>
      <c r="C466" s="100"/>
      <c r="D466" s="129"/>
      <c r="E466" s="100"/>
      <c r="F466" s="100"/>
      <c r="G466" s="100"/>
      <c r="H466" s="100"/>
      <c r="I466" s="100"/>
      <c r="J466" s="100"/>
      <c r="K466" s="101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603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603"/>
        <v>0</v>
      </c>
      <c r="P466" s="10"/>
      <c r="Q466" s="102">
        <f t="shared" si="603"/>
        <v>0</v>
      </c>
      <c r="R466" s="10"/>
      <c r="S466" s="102">
        <f t="shared" si="603"/>
        <v>0</v>
      </c>
      <c r="T466" s="10">
        <f t="shared" si="603"/>
        <v>0</v>
      </c>
      <c r="U466" s="10">
        <f t="shared" si="603"/>
        <v>0</v>
      </c>
      <c r="V466" s="10">
        <f t="shared" si="603"/>
        <v>0</v>
      </c>
      <c r="W466" s="31">
        <f t="shared" si="603"/>
        <v>0</v>
      </c>
    </row>
  </sheetData>
  <sheetProtection algorithmName="SHA-512" hashValue="ID9dDnwFT8me5Qv6WbbamsYVI4aUvZp6XTfp+cRjMFWB7nbDSmE0qCN89GhbiTx2RWjgNoImr8PQJsmcfTE1XA==" saltValue="3MTxmugNEa0Nz/ozgzfigg==" spinCount="100000" sheet="1" selectLockedCells="1"/>
  <mergeCells count="232">
    <mergeCell ref="A457:A463"/>
    <mergeCell ref="B457:B463"/>
    <mergeCell ref="C457:C463"/>
    <mergeCell ref="A464:K464"/>
    <mergeCell ref="A446:K446"/>
    <mergeCell ref="A448:A454"/>
    <mergeCell ref="B448:B454"/>
    <mergeCell ref="C448:C454"/>
    <mergeCell ref="A455:K455"/>
    <mergeCell ref="A430:A436"/>
    <mergeCell ref="B430:B436"/>
    <mergeCell ref="C430:C436"/>
    <mergeCell ref="A437:K437"/>
    <mergeCell ref="A439:A445"/>
    <mergeCell ref="B439:B445"/>
    <mergeCell ref="C439:C445"/>
    <mergeCell ref="A419:K419"/>
    <mergeCell ref="A421:A427"/>
    <mergeCell ref="B421:B427"/>
    <mergeCell ref="C421:C427"/>
    <mergeCell ref="A428:K428"/>
    <mergeCell ref="A403:A409"/>
    <mergeCell ref="B403:B409"/>
    <mergeCell ref="C403:C409"/>
    <mergeCell ref="A410:K410"/>
    <mergeCell ref="A412:A418"/>
    <mergeCell ref="B412:B418"/>
    <mergeCell ref="C412:C418"/>
    <mergeCell ref="A392:K392"/>
    <mergeCell ref="A394:A400"/>
    <mergeCell ref="B394:B400"/>
    <mergeCell ref="C394:C400"/>
    <mergeCell ref="A401:K401"/>
    <mergeCell ref="A376:A382"/>
    <mergeCell ref="B376:B382"/>
    <mergeCell ref="C376:C382"/>
    <mergeCell ref="A383:K383"/>
    <mergeCell ref="A385:A391"/>
    <mergeCell ref="B385:B391"/>
    <mergeCell ref="C385:C391"/>
    <mergeCell ref="A365:K365"/>
    <mergeCell ref="A367:A373"/>
    <mergeCell ref="B367:B373"/>
    <mergeCell ref="C367:C373"/>
    <mergeCell ref="A374:K374"/>
    <mergeCell ref="A349:A355"/>
    <mergeCell ref="B349:B355"/>
    <mergeCell ref="C349:C355"/>
    <mergeCell ref="A356:K356"/>
    <mergeCell ref="A358:A364"/>
    <mergeCell ref="B358:B364"/>
    <mergeCell ref="C358:C364"/>
    <mergeCell ref="A338:K338"/>
    <mergeCell ref="A340:A346"/>
    <mergeCell ref="B340:B346"/>
    <mergeCell ref="C340:C346"/>
    <mergeCell ref="A347:K347"/>
    <mergeCell ref="A322:A328"/>
    <mergeCell ref="B322:B328"/>
    <mergeCell ref="C322:C328"/>
    <mergeCell ref="A329:K329"/>
    <mergeCell ref="A331:A337"/>
    <mergeCell ref="B331:B337"/>
    <mergeCell ref="C331:C337"/>
    <mergeCell ref="A311:K311"/>
    <mergeCell ref="A313:A319"/>
    <mergeCell ref="B313:B319"/>
    <mergeCell ref="C313:C319"/>
    <mergeCell ref="A320:K320"/>
    <mergeCell ref="A295:A301"/>
    <mergeCell ref="B295:B301"/>
    <mergeCell ref="C295:C301"/>
    <mergeCell ref="A302:K302"/>
    <mergeCell ref="A304:A310"/>
    <mergeCell ref="B304:B310"/>
    <mergeCell ref="C304:C310"/>
    <mergeCell ref="A284:K284"/>
    <mergeCell ref="A286:A292"/>
    <mergeCell ref="B286:B292"/>
    <mergeCell ref="C286:C292"/>
    <mergeCell ref="A293:K293"/>
    <mergeCell ref="A268:A274"/>
    <mergeCell ref="B268:B274"/>
    <mergeCell ref="C268:C274"/>
    <mergeCell ref="A275:K275"/>
    <mergeCell ref="A277:A283"/>
    <mergeCell ref="B277:B283"/>
    <mergeCell ref="C277:C283"/>
    <mergeCell ref="A257:K257"/>
    <mergeCell ref="A259:A265"/>
    <mergeCell ref="B259:B265"/>
    <mergeCell ref="C259:C265"/>
    <mergeCell ref="A266:K266"/>
    <mergeCell ref="A241:A247"/>
    <mergeCell ref="B241:B247"/>
    <mergeCell ref="C241:C247"/>
    <mergeCell ref="A248:K248"/>
    <mergeCell ref="A250:A256"/>
    <mergeCell ref="B250:B256"/>
    <mergeCell ref="C250:C256"/>
    <mergeCell ref="A230:K230"/>
    <mergeCell ref="A232:A238"/>
    <mergeCell ref="B232:B238"/>
    <mergeCell ref="C232:C238"/>
    <mergeCell ref="A239:K239"/>
    <mergeCell ref="A214:A220"/>
    <mergeCell ref="B214:B220"/>
    <mergeCell ref="C214:C220"/>
    <mergeCell ref="A221:K221"/>
    <mergeCell ref="A223:A229"/>
    <mergeCell ref="B223:B229"/>
    <mergeCell ref="C223:C229"/>
    <mergeCell ref="A203:K203"/>
    <mergeCell ref="A205:A211"/>
    <mergeCell ref="B205:B211"/>
    <mergeCell ref="C205:C211"/>
    <mergeCell ref="A212:K212"/>
    <mergeCell ref="A187:A193"/>
    <mergeCell ref="B187:B193"/>
    <mergeCell ref="C187:C193"/>
    <mergeCell ref="A194:K194"/>
    <mergeCell ref="A196:A202"/>
    <mergeCell ref="B196:B202"/>
    <mergeCell ref="C196:C202"/>
    <mergeCell ref="A176:K176"/>
    <mergeCell ref="A178:A184"/>
    <mergeCell ref="B178:B184"/>
    <mergeCell ref="C178:C184"/>
    <mergeCell ref="A185:K185"/>
    <mergeCell ref="A160:A166"/>
    <mergeCell ref="B160:B166"/>
    <mergeCell ref="C160:C166"/>
    <mergeCell ref="A167:K167"/>
    <mergeCell ref="A169:A175"/>
    <mergeCell ref="B169:B175"/>
    <mergeCell ref="C169:C175"/>
    <mergeCell ref="A149:K149"/>
    <mergeCell ref="A151:A157"/>
    <mergeCell ref="B151:B157"/>
    <mergeCell ref="C151:C157"/>
    <mergeCell ref="A158:K158"/>
    <mergeCell ref="A79:A85"/>
    <mergeCell ref="B79:B85"/>
    <mergeCell ref="C79:C85"/>
    <mergeCell ref="B61:B67"/>
    <mergeCell ref="A133:A139"/>
    <mergeCell ref="B133:B139"/>
    <mergeCell ref="C133:C139"/>
    <mergeCell ref="A140:K140"/>
    <mergeCell ref="A142:A148"/>
    <mergeCell ref="B142:B148"/>
    <mergeCell ref="C142:C148"/>
    <mergeCell ref="A122:K122"/>
    <mergeCell ref="A124:A130"/>
    <mergeCell ref="B124:B130"/>
    <mergeCell ref="C124:C130"/>
    <mergeCell ref="A131:K131"/>
    <mergeCell ref="A77:K77"/>
    <mergeCell ref="C115:C121"/>
    <mergeCell ref="A95:K95"/>
    <mergeCell ref="A97:A103"/>
    <mergeCell ref="B97:B103"/>
    <mergeCell ref="C97:C103"/>
    <mergeCell ref="A104:K104"/>
    <mergeCell ref="A106:A112"/>
    <mergeCell ref="A61:A67"/>
    <mergeCell ref="V2:W2"/>
    <mergeCell ref="W13:W14"/>
    <mergeCell ref="F13:G13"/>
    <mergeCell ref="M13:N13"/>
    <mergeCell ref="O13:S13"/>
    <mergeCell ref="T13:U13"/>
    <mergeCell ref="I13:I14"/>
    <mergeCell ref="J13:J14"/>
    <mergeCell ref="L13:L14"/>
    <mergeCell ref="V13:V14"/>
    <mergeCell ref="S2:U2"/>
    <mergeCell ref="K13:K14"/>
    <mergeCell ref="H13:H14"/>
    <mergeCell ref="A1:G2"/>
    <mergeCell ref="B13:B14"/>
    <mergeCell ref="A13:A14"/>
    <mergeCell ref="C13:C14"/>
    <mergeCell ref="E13:E14"/>
    <mergeCell ref="N3:P3"/>
    <mergeCell ref="N4:P4"/>
    <mergeCell ref="N5:P5"/>
    <mergeCell ref="N6:P6"/>
    <mergeCell ref="N7:P7"/>
    <mergeCell ref="B43:B49"/>
    <mergeCell ref="C43:C49"/>
    <mergeCell ref="C34:C40"/>
    <mergeCell ref="B34:B40"/>
    <mergeCell ref="A41:K41"/>
    <mergeCell ref="A52:A58"/>
    <mergeCell ref="B52:B58"/>
    <mergeCell ref="C52:C58"/>
    <mergeCell ref="A59:K59"/>
    <mergeCell ref="B106:B112"/>
    <mergeCell ref="C106:C112"/>
    <mergeCell ref="A113:K113"/>
    <mergeCell ref="A115:A121"/>
    <mergeCell ref="B115:B121"/>
    <mergeCell ref="B8:E9"/>
    <mergeCell ref="A86:K86"/>
    <mergeCell ref="A88:A94"/>
    <mergeCell ref="B88:B94"/>
    <mergeCell ref="C88:C94"/>
    <mergeCell ref="A68:K68"/>
    <mergeCell ref="A70:A76"/>
    <mergeCell ref="B70:B76"/>
    <mergeCell ref="C70:C76"/>
    <mergeCell ref="A16:A22"/>
    <mergeCell ref="B16:B22"/>
    <mergeCell ref="C16:C22"/>
    <mergeCell ref="A23:K23"/>
    <mergeCell ref="A25:A31"/>
    <mergeCell ref="A50:K50"/>
    <mergeCell ref="C61:C67"/>
    <mergeCell ref="A32:K32"/>
    <mergeCell ref="A34:A40"/>
    <mergeCell ref="A43:A49"/>
    <mergeCell ref="N11:P11"/>
    <mergeCell ref="B25:B31"/>
    <mergeCell ref="C25:C31"/>
    <mergeCell ref="D13:D14"/>
    <mergeCell ref="N10:P10"/>
    <mergeCell ref="N9:P9"/>
    <mergeCell ref="A5:A6"/>
    <mergeCell ref="B5:J6"/>
    <mergeCell ref="A8:A9"/>
    <mergeCell ref="N8:P8"/>
  </mergeCells>
  <dataValidations count="4"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100-000000000000}">
      <formula1>zustehendeBeihilfe</formula1>
    </dataValidation>
    <dataValidation type="list" allowBlank="1" showErrorMessage="1" error="falscher Inhalt" sqref="P15:P465" xr:uid="{00000000-0002-0000-0100-000001000000}">
      <formula1>ZuschussKG42T</formula1>
    </dataValidation>
    <dataValidation type="list" allowBlank="1" showInputMessage="1" showErrorMessage="1" error="falscher Inhalt" sqref="R15:R465" xr:uid="{00000000-0002-0000-0100-000002000000}">
      <formula1>ZuschussKG43T</formula1>
    </dataValidation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100-000003000000}">
      <formula1>Typ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23856-C59A-40D0-BD0C-74088B0D04DC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R16" sqref="R16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SWmxPmCmoWSn0w11igrxaY/JbPSp9Rbp0YgVEnBXPlKKZ92dXkuYAKyIkTD2YRISyhsugkS1PJb7SyTkfRfVyQ==" saltValue="k3UXxkxn973WIm0u/u64qQ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D3995BFA-41A0-4123-A48D-CFFC98F48589}">
      <formula1>Typ</formula1>
    </dataValidation>
    <dataValidation type="list" allowBlank="1" showInputMessage="1" showErrorMessage="1" error="falscher Inhalt" sqref="R15:R465" xr:uid="{EAE9E491-8941-4E4C-A7BB-0BCD7751D12A}">
      <formula1>ZuschussKG43T</formula1>
    </dataValidation>
    <dataValidation type="list" allowBlank="1" showErrorMessage="1" error="falscher Inhalt" sqref="P15:P465" xr:uid="{BC885C3A-74C1-4FE5-BA5F-B0357C38331B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719A330C-1FDC-4E54-AE82-E28ED182AB9A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313D4-0868-4E69-B3CE-0DF3ACBF15B2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O21" sqref="O21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CEAk4Kh17LXV9iqhxVxWac9GGM/iM/R29uKr3jq1B3ZNr7iMJDdBiHRfOiEMRotfWC6g4Ozcgn0EMInx6c/yCg==" saltValue="oRIeKw1/mmR9FEI8HW5Ktg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E49400CF-D272-4DBD-8BB4-6CF28A9B4AB1}">
      <formula1>Typ</formula1>
    </dataValidation>
    <dataValidation type="list" allowBlank="1" showInputMessage="1" showErrorMessage="1" error="falscher Inhalt" sqref="R15:R465" xr:uid="{8E75E3F7-E34C-4E45-8F47-531F43718604}">
      <formula1>ZuschussKG43T</formula1>
    </dataValidation>
    <dataValidation type="list" allowBlank="1" showErrorMessage="1" error="falscher Inhalt" sqref="P15:P465" xr:uid="{B25C44BA-76D8-49B9-96D6-82FD177E7DFE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606DACEE-B4E8-41EC-AD83-84FFE6B40C06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AF301-E7AD-44FF-A942-33D887A72364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R16" sqref="R16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cmcYdCLebzu8yBGS9BnyynICR9QglRY4zgVqOhDwnFccdp5YKZ1N772GGBDxMEHd7+Zy6ktGcLUYp5qnTyWpwg==" saltValue="8jzHGSoWJ+A6A2jCh8WO+Q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7AC9B902-536D-48CC-B445-B685A3A990BC}">
      <formula1>Typ</formula1>
    </dataValidation>
    <dataValidation type="list" allowBlank="1" showInputMessage="1" showErrorMessage="1" error="falscher Inhalt" sqref="R15:R465" xr:uid="{C47C5587-8F60-4B55-8D9D-3F061A6804F2}">
      <formula1>ZuschussKG43T</formula1>
    </dataValidation>
    <dataValidation type="list" allowBlank="1" showErrorMessage="1" error="falscher Inhalt" sqref="P15:P465" xr:uid="{C4513243-7F10-47D4-B17C-E11E42AC95D5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4EF1FCF9-1449-451A-A641-F9CDCCF181E2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16028-A076-4758-97A9-FE06849274EE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R16" sqref="R16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YvFuTSdOf/Tf1kr+rtDaRRHO7dXwbvWHTk9bbrat++NZ0KZXzmq+kQWSIcG3TBlshO7Ld0wBNfCumbp//+vMUA==" saltValue="+FM28ZXeiP/6hOsWEe3XCw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CCA33C04-FBFA-4331-98B9-E4AD9813BF44}">
      <formula1>Typ</formula1>
    </dataValidation>
    <dataValidation type="list" allowBlank="1" showInputMessage="1" showErrorMessage="1" error="falscher Inhalt" sqref="R15:R465" xr:uid="{40F6E220-FF64-494C-BA1C-C6C046B3A007}">
      <formula1>ZuschussKG43T</formula1>
    </dataValidation>
    <dataValidation type="list" allowBlank="1" showErrorMessage="1" error="falscher Inhalt" sqref="P15:P465" xr:uid="{1B1A1A91-514F-4CEC-A257-86ADFE68CF29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9E748B28-CD3A-430F-B896-0C7B50921FF2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62D04-CB57-4346-9FDE-A3BB05BDDCFF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R16" sqref="R16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oEOfi7TEEWME7RmWB9xgpA3WgOyp45MxgaHePFLQc4s06Wmol7zo65HHTbsE4VD9iT6X+qUDP9vftov9pzzSTA==" saltValue="GlpG6N6vpbIvPNZyGKBK7g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9852E83A-34EA-417F-BA58-5E3B66DFB9FE}">
      <formula1>Typ</formula1>
    </dataValidation>
    <dataValidation type="list" allowBlank="1" showInputMessage="1" showErrorMessage="1" error="falscher Inhalt" sqref="R15:R465" xr:uid="{D116C170-1FA0-4504-A4DD-80B54B6B838E}">
      <formula1>ZuschussKG43T</formula1>
    </dataValidation>
    <dataValidation type="list" allowBlank="1" showErrorMessage="1" error="falscher Inhalt" sqref="P15:P465" xr:uid="{8C538300-E8D0-477B-A664-16C4C5E4B2A5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8E6C8F03-3A7F-478E-90C7-903A47FD139E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14806-1550-4E07-8657-DDDABA5EB299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R16" sqref="R16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5q+ZOps6hUxJkZYNBtYHTym+XHev71OKGiORXFJNXhSjiXsOGtSWQgLPKR2C+/pZj8RxkGkIrRGAVlUP7aA8jg==" saltValue="8ttBqbjjyDMAFmfoWFtKOQ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805FFCA2-7269-4565-8D05-F486E721013B}">
      <formula1>Typ</formula1>
    </dataValidation>
    <dataValidation type="list" allowBlank="1" showInputMessage="1" showErrorMessage="1" error="falscher Inhalt" sqref="R15:R465" xr:uid="{0664F005-10E7-4CC8-8DAF-8069F056F133}">
      <formula1>ZuschussKG43T</formula1>
    </dataValidation>
    <dataValidation type="list" allowBlank="1" showErrorMessage="1" error="falscher Inhalt" sqref="P15:P465" xr:uid="{9D40D9F2-63E5-4FB0-9F50-3E3CC826C59D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16B82F87-9A74-4F0A-89CC-6C4674EB96F9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C330A-C038-4E2B-A52D-77AEA27F08C4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G36" sqref="G36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3" t="s">
        <v>178</v>
      </c>
      <c r="B1" s="204"/>
      <c r="C1" s="204"/>
      <c r="D1" s="204"/>
      <c r="E1" s="204"/>
      <c r="F1" s="204"/>
      <c r="G1" s="204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4"/>
      <c r="B2" s="206"/>
      <c r="C2" s="206"/>
      <c r="D2" s="206"/>
      <c r="E2" s="206"/>
      <c r="F2" s="206"/>
      <c r="G2" s="206"/>
      <c r="H2" s="38"/>
      <c r="I2" s="38"/>
      <c r="J2" s="38"/>
      <c r="K2" s="142"/>
      <c r="L2" s="134"/>
      <c r="M2" s="136"/>
      <c r="N2" s="40"/>
      <c r="S2" s="207"/>
      <c r="T2" s="207"/>
      <c r="U2" s="207"/>
      <c r="V2" s="257"/>
      <c r="W2" s="257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3" t="s">
        <v>157</v>
      </c>
      <c r="O3" s="223"/>
      <c r="P3" s="223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3" t="s">
        <v>159</v>
      </c>
      <c r="O4" s="223"/>
      <c r="P4" s="223"/>
      <c r="R4" s="116">
        <v>2024</v>
      </c>
      <c r="S4" s="117" t="s">
        <v>108</v>
      </c>
      <c r="T4" s="118">
        <v>385.5</v>
      </c>
      <c r="U4" s="118">
        <v>6.09</v>
      </c>
      <c r="V4" s="118">
        <v>4.97</v>
      </c>
      <c r="W4" s="119">
        <v>12.85</v>
      </c>
    </row>
    <row r="5" spans="1:30" s="41" customFormat="1" ht="15" customHeight="1" x14ac:dyDescent="0.25">
      <c r="A5" s="236" t="s">
        <v>2</v>
      </c>
      <c r="B5" s="237" t="str">
        <f>IF(Summe!B4&lt;&gt;"",Summe!B4,"")</f>
        <v/>
      </c>
      <c r="C5" s="238"/>
      <c r="D5" s="238"/>
      <c r="E5" s="238"/>
      <c r="F5" s="238"/>
      <c r="G5" s="238"/>
      <c r="H5" s="238"/>
      <c r="I5" s="238"/>
      <c r="J5" s="239"/>
      <c r="K5" s="39"/>
      <c r="M5" s="173" t="s">
        <v>145</v>
      </c>
      <c r="N5" s="223" t="s">
        <v>147</v>
      </c>
      <c r="O5" s="223"/>
      <c r="P5" s="223"/>
      <c r="R5" s="116">
        <v>2025</v>
      </c>
      <c r="S5" s="117" t="s">
        <v>108</v>
      </c>
      <c r="T5" s="118">
        <v>409.8</v>
      </c>
      <c r="U5" s="118">
        <v>6.48</v>
      </c>
      <c r="V5" s="118">
        <v>5.29</v>
      </c>
      <c r="W5" s="119">
        <v>13.66</v>
      </c>
    </row>
    <row r="6" spans="1:30" s="41" customFormat="1" ht="15" customHeight="1" x14ac:dyDescent="0.25">
      <c r="A6" s="210"/>
      <c r="B6" s="240"/>
      <c r="C6" s="241"/>
      <c r="D6" s="241"/>
      <c r="E6" s="241"/>
      <c r="F6" s="241"/>
      <c r="G6" s="241"/>
      <c r="H6" s="241"/>
      <c r="I6" s="241"/>
      <c r="J6" s="242"/>
      <c r="K6" s="39"/>
      <c r="M6" s="173" t="s">
        <v>146</v>
      </c>
      <c r="N6" s="223" t="s">
        <v>148</v>
      </c>
      <c r="O6" s="223"/>
      <c r="P6" s="223"/>
      <c r="R6" s="116">
        <v>2026</v>
      </c>
      <c r="S6" s="117" t="s">
        <v>108</v>
      </c>
      <c r="T6" s="118">
        <v>439.8</v>
      </c>
      <c r="U6" s="118">
        <v>6.95</v>
      </c>
      <c r="V6" s="118">
        <v>5.67</v>
      </c>
      <c r="W6" s="119">
        <v>14.66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3" t="s">
        <v>179</v>
      </c>
      <c r="O7" s="223"/>
      <c r="P7" s="223"/>
      <c r="R7" s="116">
        <v>2024</v>
      </c>
      <c r="S7" s="117" t="s">
        <v>109</v>
      </c>
      <c r="T7" s="118">
        <v>890.7</v>
      </c>
      <c r="U7" s="118">
        <v>14.08</v>
      </c>
      <c r="V7" s="118">
        <v>11.49</v>
      </c>
      <c r="W7" s="119">
        <v>29.69</v>
      </c>
    </row>
    <row r="8" spans="1:30" s="41" customFormat="1" ht="15" customHeight="1" x14ac:dyDescent="0.25">
      <c r="A8" s="236" t="s">
        <v>3</v>
      </c>
      <c r="B8" s="250" t="str">
        <f>IF(Summe!B7&lt;&gt;"",Summe!B7,"")</f>
        <v/>
      </c>
      <c r="C8" s="251"/>
      <c r="D8" s="251"/>
      <c r="E8" s="252"/>
      <c r="F8" s="46"/>
      <c r="G8" s="46"/>
      <c r="H8" s="46"/>
      <c r="I8" s="46"/>
      <c r="J8" s="46"/>
      <c r="K8" s="143"/>
      <c r="L8" s="133"/>
      <c r="M8" s="175" t="s">
        <v>166</v>
      </c>
      <c r="N8" s="223" t="s">
        <v>180</v>
      </c>
      <c r="O8" s="223"/>
      <c r="P8" s="223"/>
      <c r="R8" s="116">
        <v>2025</v>
      </c>
      <c r="S8" s="117" t="s">
        <v>109</v>
      </c>
      <c r="T8" s="118">
        <v>946.8</v>
      </c>
      <c r="U8" s="118">
        <v>14.97</v>
      </c>
      <c r="V8" s="118">
        <v>12.22</v>
      </c>
      <c r="W8" s="119">
        <v>31.56</v>
      </c>
    </row>
    <row r="9" spans="1:30" s="41" customFormat="1" ht="15" customHeight="1" x14ac:dyDescent="0.25">
      <c r="A9" s="210"/>
      <c r="B9" s="253"/>
      <c r="C9" s="254"/>
      <c r="D9" s="254"/>
      <c r="E9" s="255"/>
      <c r="F9" s="46"/>
      <c r="G9" s="46"/>
      <c r="H9" s="46"/>
      <c r="I9" s="46"/>
      <c r="J9" s="46"/>
      <c r="K9" s="143"/>
      <c r="L9" s="133"/>
      <c r="M9" s="139" t="s">
        <v>167</v>
      </c>
      <c r="N9" s="223" t="s">
        <v>181</v>
      </c>
      <c r="O9" s="223"/>
      <c r="P9" s="223"/>
      <c r="R9" s="194">
        <v>2026</v>
      </c>
      <c r="S9" s="195" t="s">
        <v>109</v>
      </c>
      <c r="T9" s="196">
        <v>1015.8</v>
      </c>
      <c r="U9" s="196">
        <v>16.059999999999999</v>
      </c>
      <c r="V9" s="196">
        <v>13.11</v>
      </c>
      <c r="W9" s="197">
        <v>33.86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3" t="s">
        <v>183</v>
      </c>
      <c r="O10" s="234"/>
      <c r="P10" s="235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3" t="s">
        <v>182</v>
      </c>
      <c r="O11" s="223"/>
      <c r="P11" s="223"/>
    </row>
    <row r="12" spans="1:30" s="41" customFormat="1" ht="9.9499999999999993" customHeight="1" thickBot="1" x14ac:dyDescent="0.3">
      <c r="A12" s="198"/>
      <c r="B12" s="198"/>
      <c r="C12" s="198"/>
      <c r="D12" s="198"/>
      <c r="E12" s="198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8"/>
      <c r="V12" s="199"/>
      <c r="W12" s="199"/>
    </row>
    <row r="13" spans="1:30" s="79" customFormat="1" ht="29.25" customHeight="1" x14ac:dyDescent="0.25">
      <c r="A13" s="267" t="s">
        <v>4</v>
      </c>
      <c r="B13" s="265" t="s">
        <v>5</v>
      </c>
      <c r="C13" s="231" t="s">
        <v>6</v>
      </c>
      <c r="D13" s="231" t="s">
        <v>144</v>
      </c>
      <c r="E13" s="231" t="s">
        <v>29</v>
      </c>
      <c r="F13" s="260" t="s">
        <v>11</v>
      </c>
      <c r="G13" s="261"/>
      <c r="H13" s="231" t="s">
        <v>0</v>
      </c>
      <c r="I13" s="231" t="s">
        <v>19</v>
      </c>
      <c r="J13" s="231" t="s">
        <v>22</v>
      </c>
      <c r="K13" s="231" t="s">
        <v>111</v>
      </c>
      <c r="L13" s="231" t="s">
        <v>25</v>
      </c>
      <c r="M13" s="231" t="s">
        <v>16</v>
      </c>
      <c r="N13" s="231"/>
      <c r="O13" s="260" t="s">
        <v>36</v>
      </c>
      <c r="P13" s="262"/>
      <c r="Q13" s="262"/>
      <c r="R13" s="262"/>
      <c r="S13" s="261"/>
      <c r="T13" s="231" t="s">
        <v>34</v>
      </c>
      <c r="U13" s="231"/>
      <c r="V13" s="231" t="s">
        <v>35</v>
      </c>
      <c r="W13" s="258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68"/>
      <c r="B14" s="266"/>
      <c r="C14" s="232"/>
      <c r="D14" s="232"/>
      <c r="E14" s="232"/>
      <c r="F14" s="81" t="s">
        <v>12</v>
      </c>
      <c r="G14" s="81" t="s">
        <v>13</v>
      </c>
      <c r="H14" s="232"/>
      <c r="I14" s="232"/>
      <c r="J14" s="232"/>
      <c r="K14" s="232"/>
      <c r="L14" s="232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200" t="s">
        <v>92</v>
      </c>
      <c r="T14" s="82" t="s">
        <v>17</v>
      </c>
      <c r="U14" s="82" t="s">
        <v>18</v>
      </c>
      <c r="V14" s="232"/>
      <c r="W14" s="259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47"/>
      <c r="B16" s="224"/>
      <c r="C16" s="228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48"/>
      <c r="B17" s="226"/>
      <c r="C17" s="229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48"/>
      <c r="B18" s="226"/>
      <c r="C18" s="229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48"/>
      <c r="B19" s="225"/>
      <c r="C19" s="229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48"/>
      <c r="B20" s="226"/>
      <c r="C20" s="229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48"/>
      <c r="B21" s="226"/>
      <c r="C21" s="229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49"/>
      <c r="B22" s="227"/>
      <c r="C22" s="230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3" t="s">
        <v>114</v>
      </c>
      <c r="B23" s="244"/>
      <c r="C23" s="244"/>
      <c r="D23" s="245"/>
      <c r="E23" s="244"/>
      <c r="F23" s="244"/>
      <c r="G23" s="244"/>
      <c r="H23" s="244"/>
      <c r="I23" s="244"/>
      <c r="J23" s="244"/>
      <c r="K23" s="246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47"/>
      <c r="B25" s="224"/>
      <c r="C25" s="228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48"/>
      <c r="B26" s="225"/>
      <c r="C26" s="229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48"/>
      <c r="B27" s="226"/>
      <c r="C27" s="229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48"/>
      <c r="B28" s="226"/>
      <c r="C28" s="229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48"/>
      <c r="B29" s="226"/>
      <c r="C29" s="229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48"/>
      <c r="B30" s="226"/>
      <c r="C30" s="229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49"/>
      <c r="B31" s="227"/>
      <c r="C31" s="230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3" t="s">
        <v>114</v>
      </c>
      <c r="B32" s="244"/>
      <c r="C32" s="244"/>
      <c r="D32" s="245"/>
      <c r="E32" s="244"/>
      <c r="F32" s="244"/>
      <c r="G32" s="244"/>
      <c r="H32" s="244"/>
      <c r="I32" s="244"/>
      <c r="J32" s="244"/>
      <c r="K32" s="246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47"/>
      <c r="B34" s="224"/>
      <c r="C34" s="256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48"/>
      <c r="B35" s="226"/>
      <c r="C35" s="229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48"/>
      <c r="B36" s="226"/>
      <c r="C36" s="229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48"/>
      <c r="B37" s="225"/>
      <c r="C37" s="229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48"/>
      <c r="B38" s="226"/>
      <c r="C38" s="229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48"/>
      <c r="B39" s="226"/>
      <c r="C39" s="229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49"/>
      <c r="B40" s="227"/>
      <c r="C40" s="230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3" t="s">
        <v>114</v>
      </c>
      <c r="B41" s="244"/>
      <c r="C41" s="244"/>
      <c r="D41" s="245"/>
      <c r="E41" s="244"/>
      <c r="F41" s="244"/>
      <c r="G41" s="244"/>
      <c r="H41" s="244"/>
      <c r="I41" s="244"/>
      <c r="J41" s="244"/>
      <c r="K41" s="246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47"/>
      <c r="B43" s="224"/>
      <c r="C43" s="228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48"/>
      <c r="B44" s="226"/>
      <c r="C44" s="229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48"/>
      <c r="B45" s="226"/>
      <c r="C45" s="229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48"/>
      <c r="B46" s="225"/>
      <c r="C46" s="229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48"/>
      <c r="B47" s="226"/>
      <c r="C47" s="229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48"/>
      <c r="B48" s="226"/>
      <c r="C48" s="229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49"/>
      <c r="B49" s="227"/>
      <c r="C49" s="230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3" t="s">
        <v>114</v>
      </c>
      <c r="B50" s="244"/>
      <c r="C50" s="244"/>
      <c r="D50" s="245"/>
      <c r="E50" s="244"/>
      <c r="F50" s="244"/>
      <c r="G50" s="244"/>
      <c r="H50" s="244"/>
      <c r="I50" s="244"/>
      <c r="J50" s="244"/>
      <c r="K50" s="246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47"/>
      <c r="B52" s="224"/>
      <c r="C52" s="228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48"/>
      <c r="B53" s="226"/>
      <c r="C53" s="229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48"/>
      <c r="B54" s="226"/>
      <c r="C54" s="229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48"/>
      <c r="B55" s="225"/>
      <c r="C55" s="229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48"/>
      <c r="B56" s="226"/>
      <c r="C56" s="229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48"/>
      <c r="B57" s="226"/>
      <c r="C57" s="229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49"/>
      <c r="B58" s="227"/>
      <c r="C58" s="230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3" t="s">
        <v>114</v>
      </c>
      <c r="B59" s="244"/>
      <c r="C59" s="244"/>
      <c r="D59" s="245"/>
      <c r="E59" s="244"/>
      <c r="F59" s="244"/>
      <c r="G59" s="244"/>
      <c r="H59" s="244"/>
      <c r="I59" s="244"/>
      <c r="J59" s="244"/>
      <c r="K59" s="246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47"/>
      <c r="B61" s="224"/>
      <c r="C61" s="228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48"/>
      <c r="B62" s="226"/>
      <c r="C62" s="229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48"/>
      <c r="B63" s="226"/>
      <c r="C63" s="229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48"/>
      <c r="B64" s="226"/>
      <c r="C64" s="229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48"/>
      <c r="B65" s="225"/>
      <c r="C65" s="229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48"/>
      <c r="B66" s="226"/>
      <c r="C66" s="229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49"/>
      <c r="B67" s="227"/>
      <c r="C67" s="230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3" t="s">
        <v>114</v>
      </c>
      <c r="B68" s="244"/>
      <c r="C68" s="244"/>
      <c r="D68" s="245"/>
      <c r="E68" s="244"/>
      <c r="F68" s="244"/>
      <c r="G68" s="244"/>
      <c r="H68" s="244"/>
      <c r="I68" s="244"/>
      <c r="J68" s="244"/>
      <c r="K68" s="246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47"/>
      <c r="B70" s="224"/>
      <c r="C70" s="228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48"/>
      <c r="B71" s="226"/>
      <c r="C71" s="229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48"/>
      <c r="B72" s="226"/>
      <c r="C72" s="229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48"/>
      <c r="B73" s="226"/>
      <c r="C73" s="229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48"/>
      <c r="B74" s="225"/>
      <c r="C74" s="229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48"/>
      <c r="B75" s="226"/>
      <c r="C75" s="229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49"/>
      <c r="B76" s="227"/>
      <c r="C76" s="230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3" t="s">
        <v>114</v>
      </c>
      <c r="B77" s="244"/>
      <c r="C77" s="244"/>
      <c r="D77" s="245"/>
      <c r="E77" s="244"/>
      <c r="F77" s="244"/>
      <c r="G77" s="244"/>
      <c r="H77" s="244"/>
      <c r="I77" s="244"/>
      <c r="J77" s="244"/>
      <c r="K77" s="246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47"/>
      <c r="B79" s="224"/>
      <c r="C79" s="228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48"/>
      <c r="B80" s="226"/>
      <c r="C80" s="229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48"/>
      <c r="B81" s="226"/>
      <c r="C81" s="229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48"/>
      <c r="B82" s="226"/>
      <c r="C82" s="229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48"/>
      <c r="B83" s="225"/>
      <c r="C83" s="229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48"/>
      <c r="B84" s="226"/>
      <c r="C84" s="229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49"/>
      <c r="B85" s="227"/>
      <c r="C85" s="230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3" t="s">
        <v>114</v>
      </c>
      <c r="B86" s="244"/>
      <c r="C86" s="244"/>
      <c r="D86" s="245"/>
      <c r="E86" s="244"/>
      <c r="F86" s="244"/>
      <c r="G86" s="244"/>
      <c r="H86" s="244"/>
      <c r="I86" s="244"/>
      <c r="J86" s="244"/>
      <c r="K86" s="246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47"/>
      <c r="B88" s="224"/>
      <c r="C88" s="228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48"/>
      <c r="B89" s="226"/>
      <c r="C89" s="229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48"/>
      <c r="B90" s="226"/>
      <c r="C90" s="229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48"/>
      <c r="B91" s="226"/>
      <c r="C91" s="229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48"/>
      <c r="B92" s="225"/>
      <c r="C92" s="229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48"/>
      <c r="B93" s="226"/>
      <c r="C93" s="229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49"/>
      <c r="B94" s="227"/>
      <c r="C94" s="230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3" t="s">
        <v>114</v>
      </c>
      <c r="B95" s="244"/>
      <c r="C95" s="244"/>
      <c r="D95" s="245"/>
      <c r="E95" s="244"/>
      <c r="F95" s="244"/>
      <c r="G95" s="244"/>
      <c r="H95" s="244"/>
      <c r="I95" s="244"/>
      <c r="J95" s="244"/>
      <c r="K95" s="246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47"/>
      <c r="B97" s="224"/>
      <c r="C97" s="228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48"/>
      <c r="B98" s="226"/>
      <c r="C98" s="229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48"/>
      <c r="B99" s="225"/>
      <c r="C99" s="229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48"/>
      <c r="B100" s="226"/>
      <c r="C100" s="229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48"/>
      <c r="B101" s="226"/>
      <c r="C101" s="229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48"/>
      <c r="B102" s="226"/>
      <c r="C102" s="229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49"/>
      <c r="B103" s="227"/>
      <c r="C103" s="230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3" t="s">
        <v>114</v>
      </c>
      <c r="B104" s="244"/>
      <c r="C104" s="244"/>
      <c r="D104" s="245"/>
      <c r="E104" s="244"/>
      <c r="F104" s="244"/>
      <c r="G104" s="244"/>
      <c r="H104" s="244"/>
      <c r="I104" s="244"/>
      <c r="J104" s="244"/>
      <c r="K104" s="246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47"/>
      <c r="B106" s="224"/>
      <c r="C106" s="228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48"/>
      <c r="B107" s="226"/>
      <c r="C107" s="229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48"/>
      <c r="B108" s="226"/>
      <c r="C108" s="229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48"/>
      <c r="B109" s="225"/>
      <c r="C109" s="229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48"/>
      <c r="B110" s="226"/>
      <c r="C110" s="229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48"/>
      <c r="B111" s="226"/>
      <c r="C111" s="229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49"/>
      <c r="B112" s="227"/>
      <c r="C112" s="230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3" t="s">
        <v>114</v>
      </c>
      <c r="B113" s="244"/>
      <c r="C113" s="244"/>
      <c r="D113" s="245"/>
      <c r="E113" s="244"/>
      <c r="F113" s="244"/>
      <c r="G113" s="244"/>
      <c r="H113" s="244"/>
      <c r="I113" s="244"/>
      <c r="J113" s="244"/>
      <c r="K113" s="246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47"/>
      <c r="B115" s="224"/>
      <c r="C115" s="228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48"/>
      <c r="B116" s="226"/>
      <c r="C116" s="229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48"/>
      <c r="B117" s="226"/>
      <c r="C117" s="229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48"/>
      <c r="B118" s="225"/>
      <c r="C118" s="229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48"/>
      <c r="B119" s="226"/>
      <c r="C119" s="229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48"/>
      <c r="B120" s="226"/>
      <c r="C120" s="229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49"/>
      <c r="B121" s="227"/>
      <c r="C121" s="230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3" t="s">
        <v>114</v>
      </c>
      <c r="B122" s="244"/>
      <c r="C122" s="244"/>
      <c r="D122" s="245"/>
      <c r="E122" s="244"/>
      <c r="F122" s="244"/>
      <c r="G122" s="244"/>
      <c r="H122" s="244"/>
      <c r="I122" s="244"/>
      <c r="J122" s="244"/>
      <c r="K122" s="246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47"/>
      <c r="B124" s="224"/>
      <c r="C124" s="228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48"/>
      <c r="B125" s="226"/>
      <c r="C125" s="229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48"/>
      <c r="B126" s="226"/>
      <c r="C126" s="229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48"/>
      <c r="B127" s="225"/>
      <c r="C127" s="229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48"/>
      <c r="B128" s="226"/>
      <c r="C128" s="229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48"/>
      <c r="B129" s="226"/>
      <c r="C129" s="229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49"/>
      <c r="B130" s="227"/>
      <c r="C130" s="230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3" t="s">
        <v>114</v>
      </c>
      <c r="B131" s="244"/>
      <c r="C131" s="244"/>
      <c r="D131" s="245"/>
      <c r="E131" s="244"/>
      <c r="F131" s="244"/>
      <c r="G131" s="244"/>
      <c r="H131" s="244"/>
      <c r="I131" s="244"/>
      <c r="J131" s="244"/>
      <c r="K131" s="246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47"/>
      <c r="B133" s="224"/>
      <c r="C133" s="228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48"/>
      <c r="B134" s="226"/>
      <c r="C134" s="229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48"/>
      <c r="B135" s="226"/>
      <c r="C135" s="229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48"/>
      <c r="B136" s="226"/>
      <c r="C136" s="229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48"/>
      <c r="B137" s="225"/>
      <c r="C137" s="229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48"/>
      <c r="B138" s="226"/>
      <c r="C138" s="229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49"/>
      <c r="B139" s="227"/>
      <c r="C139" s="230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3" t="s">
        <v>114</v>
      </c>
      <c r="B140" s="244"/>
      <c r="C140" s="244"/>
      <c r="D140" s="245"/>
      <c r="E140" s="244"/>
      <c r="F140" s="244"/>
      <c r="G140" s="244"/>
      <c r="H140" s="244"/>
      <c r="I140" s="244"/>
      <c r="J140" s="244"/>
      <c r="K140" s="246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47"/>
      <c r="B142" s="224"/>
      <c r="C142" s="228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48"/>
      <c r="B143" s="226"/>
      <c r="C143" s="229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48"/>
      <c r="B144" s="225"/>
      <c r="C144" s="229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48"/>
      <c r="B145" s="226"/>
      <c r="C145" s="229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48"/>
      <c r="B146" s="226"/>
      <c r="C146" s="229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48"/>
      <c r="B147" s="226"/>
      <c r="C147" s="229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49"/>
      <c r="B148" s="227"/>
      <c r="C148" s="230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3" t="s">
        <v>114</v>
      </c>
      <c r="B149" s="244"/>
      <c r="C149" s="244"/>
      <c r="D149" s="245"/>
      <c r="E149" s="244"/>
      <c r="F149" s="244"/>
      <c r="G149" s="244"/>
      <c r="H149" s="244"/>
      <c r="I149" s="244"/>
      <c r="J149" s="244"/>
      <c r="K149" s="246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47"/>
      <c r="B151" s="224"/>
      <c r="C151" s="228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48"/>
      <c r="B152" s="226"/>
      <c r="C152" s="229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48"/>
      <c r="B153" s="226"/>
      <c r="C153" s="229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48"/>
      <c r="B154" s="226"/>
      <c r="C154" s="229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48"/>
      <c r="B155" s="225"/>
      <c r="C155" s="229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48"/>
      <c r="B156" s="226"/>
      <c r="C156" s="229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49"/>
      <c r="B157" s="227"/>
      <c r="C157" s="230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3" t="s">
        <v>114</v>
      </c>
      <c r="B158" s="244"/>
      <c r="C158" s="244"/>
      <c r="D158" s="245"/>
      <c r="E158" s="244"/>
      <c r="F158" s="244"/>
      <c r="G158" s="244"/>
      <c r="H158" s="244"/>
      <c r="I158" s="244"/>
      <c r="J158" s="244"/>
      <c r="K158" s="246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47"/>
      <c r="B160" s="224"/>
      <c r="C160" s="228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48"/>
      <c r="B161" s="226"/>
      <c r="C161" s="229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48"/>
      <c r="B162" s="226"/>
      <c r="C162" s="229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48"/>
      <c r="B163" s="225"/>
      <c r="C163" s="229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48"/>
      <c r="B164" s="226"/>
      <c r="C164" s="229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48"/>
      <c r="B165" s="226"/>
      <c r="C165" s="229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49"/>
      <c r="B166" s="227"/>
      <c r="C166" s="230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3" t="s">
        <v>114</v>
      </c>
      <c r="B167" s="244"/>
      <c r="C167" s="244"/>
      <c r="D167" s="245"/>
      <c r="E167" s="244"/>
      <c r="F167" s="244"/>
      <c r="G167" s="244"/>
      <c r="H167" s="244"/>
      <c r="I167" s="244"/>
      <c r="J167" s="244"/>
      <c r="K167" s="246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47"/>
      <c r="B169" s="224"/>
      <c r="C169" s="228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48"/>
      <c r="B170" s="226"/>
      <c r="C170" s="229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48"/>
      <c r="B171" s="226"/>
      <c r="C171" s="229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48"/>
      <c r="B172" s="225"/>
      <c r="C172" s="229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48"/>
      <c r="B173" s="226"/>
      <c r="C173" s="229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48"/>
      <c r="B174" s="226"/>
      <c r="C174" s="229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49"/>
      <c r="B175" s="227"/>
      <c r="C175" s="230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3" t="s">
        <v>114</v>
      </c>
      <c r="B176" s="244"/>
      <c r="C176" s="244"/>
      <c r="D176" s="245"/>
      <c r="E176" s="244"/>
      <c r="F176" s="244"/>
      <c r="G176" s="244"/>
      <c r="H176" s="244"/>
      <c r="I176" s="244"/>
      <c r="J176" s="244"/>
      <c r="K176" s="246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47"/>
      <c r="B178" s="224"/>
      <c r="C178" s="228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48"/>
      <c r="B179" s="225"/>
      <c r="C179" s="229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48"/>
      <c r="B180" s="226"/>
      <c r="C180" s="229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48"/>
      <c r="B181" s="226"/>
      <c r="C181" s="229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48"/>
      <c r="B182" s="226"/>
      <c r="C182" s="229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48"/>
      <c r="B183" s="226"/>
      <c r="C183" s="229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49"/>
      <c r="B184" s="227"/>
      <c r="C184" s="230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3" t="s">
        <v>114</v>
      </c>
      <c r="B185" s="244"/>
      <c r="C185" s="244"/>
      <c r="D185" s="245"/>
      <c r="E185" s="244"/>
      <c r="F185" s="244"/>
      <c r="G185" s="244"/>
      <c r="H185" s="244"/>
      <c r="I185" s="244"/>
      <c r="J185" s="244"/>
      <c r="K185" s="246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47"/>
      <c r="B187" s="224"/>
      <c r="C187" s="228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48"/>
      <c r="B188" s="226"/>
      <c r="C188" s="229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48"/>
      <c r="B189" s="226"/>
      <c r="C189" s="229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48"/>
      <c r="B190" s="225"/>
      <c r="C190" s="229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48"/>
      <c r="B191" s="226"/>
      <c r="C191" s="229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48"/>
      <c r="B192" s="226"/>
      <c r="C192" s="229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49"/>
      <c r="B193" s="227"/>
      <c r="C193" s="230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3" t="s">
        <v>114</v>
      </c>
      <c r="B194" s="244"/>
      <c r="C194" s="244"/>
      <c r="D194" s="245"/>
      <c r="E194" s="244"/>
      <c r="F194" s="244"/>
      <c r="G194" s="244"/>
      <c r="H194" s="244"/>
      <c r="I194" s="244"/>
      <c r="J194" s="244"/>
      <c r="K194" s="246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47"/>
      <c r="B196" s="224"/>
      <c r="C196" s="228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48"/>
      <c r="B197" s="226"/>
      <c r="C197" s="229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48"/>
      <c r="B198" s="226"/>
      <c r="C198" s="229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48"/>
      <c r="B199" s="225"/>
      <c r="C199" s="229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48"/>
      <c r="B200" s="226"/>
      <c r="C200" s="229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48"/>
      <c r="B201" s="226"/>
      <c r="C201" s="229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49"/>
      <c r="B202" s="227"/>
      <c r="C202" s="230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3" t="s">
        <v>114</v>
      </c>
      <c r="B203" s="244"/>
      <c r="C203" s="244"/>
      <c r="D203" s="245"/>
      <c r="E203" s="244"/>
      <c r="F203" s="244"/>
      <c r="G203" s="244"/>
      <c r="H203" s="244"/>
      <c r="I203" s="244"/>
      <c r="J203" s="244"/>
      <c r="K203" s="246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47"/>
      <c r="B205" s="224"/>
      <c r="C205" s="228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48"/>
      <c r="B206" s="226"/>
      <c r="C206" s="229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48"/>
      <c r="B207" s="226"/>
      <c r="C207" s="229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48"/>
      <c r="B208" s="225"/>
      <c r="C208" s="229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48"/>
      <c r="B209" s="226"/>
      <c r="C209" s="229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48"/>
      <c r="B210" s="226"/>
      <c r="C210" s="229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49"/>
      <c r="B211" s="227"/>
      <c r="C211" s="230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3" t="s">
        <v>114</v>
      </c>
      <c r="B212" s="244"/>
      <c r="C212" s="244"/>
      <c r="D212" s="245"/>
      <c r="E212" s="244"/>
      <c r="F212" s="244"/>
      <c r="G212" s="244"/>
      <c r="H212" s="244"/>
      <c r="I212" s="244"/>
      <c r="J212" s="244"/>
      <c r="K212" s="246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47"/>
      <c r="B214" s="224"/>
      <c r="C214" s="228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48"/>
      <c r="B215" s="226"/>
      <c r="C215" s="229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48"/>
      <c r="B216" s="225"/>
      <c r="C216" s="229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48"/>
      <c r="B217" s="226"/>
      <c r="C217" s="229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48"/>
      <c r="B218" s="226"/>
      <c r="C218" s="229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48"/>
      <c r="B219" s="226"/>
      <c r="C219" s="229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49"/>
      <c r="B220" s="227"/>
      <c r="C220" s="230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3" t="s">
        <v>114</v>
      </c>
      <c r="B221" s="244"/>
      <c r="C221" s="244"/>
      <c r="D221" s="245"/>
      <c r="E221" s="244"/>
      <c r="F221" s="244"/>
      <c r="G221" s="244"/>
      <c r="H221" s="244"/>
      <c r="I221" s="244"/>
      <c r="J221" s="244"/>
      <c r="K221" s="246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47"/>
      <c r="B223" s="224"/>
      <c r="C223" s="228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48"/>
      <c r="B224" s="226"/>
      <c r="C224" s="229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48"/>
      <c r="B225" s="226"/>
      <c r="C225" s="229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48"/>
      <c r="B226" s="225"/>
      <c r="C226" s="229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48"/>
      <c r="B227" s="226"/>
      <c r="C227" s="229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48"/>
      <c r="B228" s="226"/>
      <c r="C228" s="229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49"/>
      <c r="B229" s="227"/>
      <c r="C229" s="230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3" t="s">
        <v>114</v>
      </c>
      <c r="B230" s="244"/>
      <c r="C230" s="244"/>
      <c r="D230" s="245"/>
      <c r="E230" s="244"/>
      <c r="F230" s="244"/>
      <c r="G230" s="244"/>
      <c r="H230" s="244"/>
      <c r="I230" s="244"/>
      <c r="J230" s="244"/>
      <c r="K230" s="246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47"/>
      <c r="B232" s="224"/>
      <c r="C232" s="228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48"/>
      <c r="B233" s="226"/>
      <c r="C233" s="229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48"/>
      <c r="B234" s="226"/>
      <c r="C234" s="229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48"/>
      <c r="B235" s="225"/>
      <c r="C235" s="229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48"/>
      <c r="B236" s="226"/>
      <c r="C236" s="229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48"/>
      <c r="B237" s="226"/>
      <c r="C237" s="229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49"/>
      <c r="B238" s="227"/>
      <c r="C238" s="230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3" t="s">
        <v>114</v>
      </c>
      <c r="B239" s="244"/>
      <c r="C239" s="244"/>
      <c r="D239" s="245"/>
      <c r="E239" s="244"/>
      <c r="F239" s="244"/>
      <c r="G239" s="244"/>
      <c r="H239" s="244"/>
      <c r="I239" s="244"/>
      <c r="J239" s="244"/>
      <c r="K239" s="246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47"/>
      <c r="B241" s="224"/>
      <c r="C241" s="228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48"/>
      <c r="B242" s="226"/>
      <c r="C242" s="229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48"/>
      <c r="B243" s="226"/>
      <c r="C243" s="229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48"/>
      <c r="B244" s="225"/>
      <c r="C244" s="229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48"/>
      <c r="B245" s="226"/>
      <c r="C245" s="229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48"/>
      <c r="B246" s="226"/>
      <c r="C246" s="229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49"/>
      <c r="B247" s="227"/>
      <c r="C247" s="230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3" t="s">
        <v>114</v>
      </c>
      <c r="B248" s="244"/>
      <c r="C248" s="244"/>
      <c r="D248" s="245"/>
      <c r="E248" s="244"/>
      <c r="F248" s="244"/>
      <c r="G248" s="244"/>
      <c r="H248" s="244"/>
      <c r="I248" s="244"/>
      <c r="J248" s="244"/>
      <c r="K248" s="246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47"/>
      <c r="B250" s="224"/>
      <c r="C250" s="228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48"/>
      <c r="B251" s="226"/>
      <c r="C251" s="229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48"/>
      <c r="B252" s="226"/>
      <c r="C252" s="229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48"/>
      <c r="B253" s="225"/>
      <c r="C253" s="229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48"/>
      <c r="B254" s="226"/>
      <c r="C254" s="229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48"/>
      <c r="B255" s="226"/>
      <c r="C255" s="229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49"/>
      <c r="B256" s="227"/>
      <c r="C256" s="230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3" t="s">
        <v>114</v>
      </c>
      <c r="B257" s="244"/>
      <c r="C257" s="244"/>
      <c r="D257" s="245"/>
      <c r="E257" s="244"/>
      <c r="F257" s="244"/>
      <c r="G257" s="244"/>
      <c r="H257" s="244"/>
      <c r="I257" s="244"/>
      <c r="J257" s="244"/>
      <c r="K257" s="246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47"/>
      <c r="B259" s="224"/>
      <c r="C259" s="228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48"/>
      <c r="B260" s="226"/>
      <c r="C260" s="229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48"/>
      <c r="B261" s="225"/>
      <c r="C261" s="229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48"/>
      <c r="B262" s="226"/>
      <c r="C262" s="229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48"/>
      <c r="B263" s="226"/>
      <c r="C263" s="229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48"/>
      <c r="B264" s="226"/>
      <c r="C264" s="229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49"/>
      <c r="B265" s="227"/>
      <c r="C265" s="230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3" t="s">
        <v>114</v>
      </c>
      <c r="B266" s="244"/>
      <c r="C266" s="244"/>
      <c r="D266" s="245"/>
      <c r="E266" s="244"/>
      <c r="F266" s="244"/>
      <c r="G266" s="244"/>
      <c r="H266" s="244"/>
      <c r="I266" s="244"/>
      <c r="J266" s="244"/>
      <c r="K266" s="246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47"/>
      <c r="B268" s="224"/>
      <c r="C268" s="228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48"/>
      <c r="B269" s="226"/>
      <c r="C269" s="229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48"/>
      <c r="B270" s="226"/>
      <c r="C270" s="229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48"/>
      <c r="B271" s="225"/>
      <c r="C271" s="229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48"/>
      <c r="B272" s="226"/>
      <c r="C272" s="229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48"/>
      <c r="B273" s="226"/>
      <c r="C273" s="229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49"/>
      <c r="B274" s="227"/>
      <c r="C274" s="230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3" t="s">
        <v>114</v>
      </c>
      <c r="B275" s="244"/>
      <c r="C275" s="244"/>
      <c r="D275" s="245"/>
      <c r="E275" s="244"/>
      <c r="F275" s="244"/>
      <c r="G275" s="244"/>
      <c r="H275" s="244"/>
      <c r="I275" s="244"/>
      <c r="J275" s="244"/>
      <c r="K275" s="246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47"/>
      <c r="B277" s="224"/>
      <c r="C277" s="228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48"/>
      <c r="B278" s="226"/>
      <c r="C278" s="229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48"/>
      <c r="B279" s="226"/>
      <c r="C279" s="229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48"/>
      <c r="B280" s="225"/>
      <c r="C280" s="229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48"/>
      <c r="B281" s="226"/>
      <c r="C281" s="229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48"/>
      <c r="B282" s="226"/>
      <c r="C282" s="229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49"/>
      <c r="B283" s="227"/>
      <c r="C283" s="230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3" t="s">
        <v>114</v>
      </c>
      <c r="B284" s="244"/>
      <c r="C284" s="244"/>
      <c r="D284" s="245"/>
      <c r="E284" s="244"/>
      <c r="F284" s="244"/>
      <c r="G284" s="244"/>
      <c r="H284" s="244"/>
      <c r="I284" s="244"/>
      <c r="J284" s="244"/>
      <c r="K284" s="246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47"/>
      <c r="B286" s="224"/>
      <c r="C286" s="228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48"/>
      <c r="B287" s="226"/>
      <c r="C287" s="229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48"/>
      <c r="B288" s="226"/>
      <c r="C288" s="229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48"/>
      <c r="B289" s="225"/>
      <c r="C289" s="229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48"/>
      <c r="B290" s="226"/>
      <c r="C290" s="229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48"/>
      <c r="B291" s="226"/>
      <c r="C291" s="229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49"/>
      <c r="B292" s="227"/>
      <c r="C292" s="230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3" t="s">
        <v>114</v>
      </c>
      <c r="B293" s="244"/>
      <c r="C293" s="244"/>
      <c r="D293" s="245"/>
      <c r="E293" s="244"/>
      <c r="F293" s="244"/>
      <c r="G293" s="244"/>
      <c r="H293" s="244"/>
      <c r="I293" s="244"/>
      <c r="J293" s="244"/>
      <c r="K293" s="246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47"/>
      <c r="B295" s="224"/>
      <c r="C295" s="228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48"/>
      <c r="B296" s="226"/>
      <c r="C296" s="229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48"/>
      <c r="B297" s="226"/>
      <c r="C297" s="229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48"/>
      <c r="B298" s="225"/>
      <c r="C298" s="229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48"/>
      <c r="B299" s="226"/>
      <c r="C299" s="229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48"/>
      <c r="B300" s="226"/>
      <c r="C300" s="229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49"/>
      <c r="B301" s="227"/>
      <c r="C301" s="230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3" t="s">
        <v>114</v>
      </c>
      <c r="B302" s="244"/>
      <c r="C302" s="244"/>
      <c r="D302" s="245"/>
      <c r="E302" s="244"/>
      <c r="F302" s="244"/>
      <c r="G302" s="244"/>
      <c r="H302" s="244"/>
      <c r="I302" s="244"/>
      <c r="J302" s="244"/>
      <c r="K302" s="246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47"/>
      <c r="B304" s="224"/>
      <c r="C304" s="228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48"/>
      <c r="B305" s="226"/>
      <c r="C305" s="229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48"/>
      <c r="B306" s="226"/>
      <c r="C306" s="229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48"/>
      <c r="B307" s="225"/>
      <c r="C307" s="229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48"/>
      <c r="B308" s="226"/>
      <c r="C308" s="229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48"/>
      <c r="B309" s="226"/>
      <c r="C309" s="229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49"/>
      <c r="B310" s="227"/>
      <c r="C310" s="230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3" t="s">
        <v>114</v>
      </c>
      <c r="B311" s="244"/>
      <c r="C311" s="244"/>
      <c r="D311" s="245"/>
      <c r="E311" s="244"/>
      <c r="F311" s="244"/>
      <c r="G311" s="244"/>
      <c r="H311" s="244"/>
      <c r="I311" s="244"/>
      <c r="J311" s="244"/>
      <c r="K311" s="246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47"/>
      <c r="B313" s="224"/>
      <c r="C313" s="228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48"/>
      <c r="B314" s="226"/>
      <c r="C314" s="229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48"/>
      <c r="B315" s="226"/>
      <c r="C315" s="229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48"/>
      <c r="B316" s="225"/>
      <c r="C316" s="229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48"/>
      <c r="B317" s="226"/>
      <c r="C317" s="229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48"/>
      <c r="B318" s="226"/>
      <c r="C318" s="229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49"/>
      <c r="B319" s="227"/>
      <c r="C319" s="230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3" t="s">
        <v>114</v>
      </c>
      <c r="B320" s="244"/>
      <c r="C320" s="244"/>
      <c r="D320" s="245"/>
      <c r="E320" s="244"/>
      <c r="F320" s="244"/>
      <c r="G320" s="244"/>
      <c r="H320" s="244"/>
      <c r="I320" s="244"/>
      <c r="J320" s="244"/>
      <c r="K320" s="246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47"/>
      <c r="B322" s="224"/>
      <c r="C322" s="228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48"/>
      <c r="B323" s="226"/>
      <c r="C323" s="229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48"/>
      <c r="B324" s="226"/>
      <c r="C324" s="229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48"/>
      <c r="B325" s="225"/>
      <c r="C325" s="229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48"/>
      <c r="B326" s="226"/>
      <c r="C326" s="229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48"/>
      <c r="B327" s="226"/>
      <c r="C327" s="229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49"/>
      <c r="B328" s="227"/>
      <c r="C328" s="230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3" t="s">
        <v>114</v>
      </c>
      <c r="B329" s="244"/>
      <c r="C329" s="244"/>
      <c r="D329" s="245"/>
      <c r="E329" s="244"/>
      <c r="F329" s="244"/>
      <c r="G329" s="244"/>
      <c r="H329" s="244"/>
      <c r="I329" s="244"/>
      <c r="J329" s="244"/>
      <c r="K329" s="246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47"/>
      <c r="B331" s="224"/>
      <c r="C331" s="228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48"/>
      <c r="B332" s="226"/>
      <c r="C332" s="229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48"/>
      <c r="B333" s="225"/>
      <c r="C333" s="229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48"/>
      <c r="B334" s="226"/>
      <c r="C334" s="229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48"/>
      <c r="B335" s="226"/>
      <c r="C335" s="229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48"/>
      <c r="B336" s="226"/>
      <c r="C336" s="229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49"/>
      <c r="B337" s="227"/>
      <c r="C337" s="230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3" t="s">
        <v>114</v>
      </c>
      <c r="B338" s="244"/>
      <c r="C338" s="244"/>
      <c r="D338" s="245"/>
      <c r="E338" s="244"/>
      <c r="F338" s="244"/>
      <c r="G338" s="244"/>
      <c r="H338" s="244"/>
      <c r="I338" s="244"/>
      <c r="J338" s="244"/>
      <c r="K338" s="246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47"/>
      <c r="B340" s="224"/>
      <c r="C340" s="228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48"/>
      <c r="B341" s="226"/>
      <c r="C341" s="229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48"/>
      <c r="B342" s="226"/>
      <c r="C342" s="229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48"/>
      <c r="B343" s="225"/>
      <c r="C343" s="229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48"/>
      <c r="B344" s="226"/>
      <c r="C344" s="229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48"/>
      <c r="B345" s="226"/>
      <c r="C345" s="229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49"/>
      <c r="B346" s="227"/>
      <c r="C346" s="230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3" t="s">
        <v>114</v>
      </c>
      <c r="B347" s="244"/>
      <c r="C347" s="244"/>
      <c r="D347" s="245"/>
      <c r="E347" s="244"/>
      <c r="F347" s="244"/>
      <c r="G347" s="244"/>
      <c r="H347" s="244"/>
      <c r="I347" s="244"/>
      <c r="J347" s="244"/>
      <c r="K347" s="246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47"/>
      <c r="B349" s="224"/>
      <c r="C349" s="228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48"/>
      <c r="B350" s="226"/>
      <c r="C350" s="229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48"/>
      <c r="B351" s="226"/>
      <c r="C351" s="229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48"/>
      <c r="B352" s="225"/>
      <c r="C352" s="229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48"/>
      <c r="B353" s="226"/>
      <c r="C353" s="229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48"/>
      <c r="B354" s="226"/>
      <c r="C354" s="229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49"/>
      <c r="B355" s="227"/>
      <c r="C355" s="230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3" t="s">
        <v>114</v>
      </c>
      <c r="B356" s="244"/>
      <c r="C356" s="244"/>
      <c r="D356" s="245"/>
      <c r="E356" s="244"/>
      <c r="F356" s="244"/>
      <c r="G356" s="244"/>
      <c r="H356" s="244"/>
      <c r="I356" s="244"/>
      <c r="J356" s="244"/>
      <c r="K356" s="246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47"/>
      <c r="B358" s="224"/>
      <c r="C358" s="228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48"/>
      <c r="B359" s="226"/>
      <c r="C359" s="229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48"/>
      <c r="B360" s="226"/>
      <c r="C360" s="229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48"/>
      <c r="B361" s="225"/>
      <c r="C361" s="229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48"/>
      <c r="B362" s="226"/>
      <c r="C362" s="229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48"/>
      <c r="B363" s="226"/>
      <c r="C363" s="229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49"/>
      <c r="B364" s="227"/>
      <c r="C364" s="230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3" t="s">
        <v>114</v>
      </c>
      <c r="B365" s="244"/>
      <c r="C365" s="244"/>
      <c r="D365" s="245"/>
      <c r="E365" s="244"/>
      <c r="F365" s="244"/>
      <c r="G365" s="244"/>
      <c r="H365" s="244"/>
      <c r="I365" s="244"/>
      <c r="J365" s="244"/>
      <c r="K365" s="246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47"/>
      <c r="B367" s="224"/>
      <c r="C367" s="228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48"/>
      <c r="B368" s="226"/>
      <c r="C368" s="229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48"/>
      <c r="B369" s="226"/>
      <c r="C369" s="229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48"/>
      <c r="B370" s="225"/>
      <c r="C370" s="229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48"/>
      <c r="B371" s="226"/>
      <c r="C371" s="229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48"/>
      <c r="B372" s="226"/>
      <c r="C372" s="229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49"/>
      <c r="B373" s="227"/>
      <c r="C373" s="230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3" t="s">
        <v>114</v>
      </c>
      <c r="B374" s="244"/>
      <c r="C374" s="244"/>
      <c r="D374" s="245"/>
      <c r="E374" s="244"/>
      <c r="F374" s="244"/>
      <c r="G374" s="244"/>
      <c r="H374" s="244"/>
      <c r="I374" s="244"/>
      <c r="J374" s="244"/>
      <c r="K374" s="246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47"/>
      <c r="B376" s="224"/>
      <c r="C376" s="228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48"/>
      <c r="B377" s="226"/>
      <c r="C377" s="229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48"/>
      <c r="B378" s="226"/>
      <c r="C378" s="229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48"/>
      <c r="B379" s="225"/>
      <c r="C379" s="229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48"/>
      <c r="B380" s="226"/>
      <c r="C380" s="229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48"/>
      <c r="B381" s="226"/>
      <c r="C381" s="229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49"/>
      <c r="B382" s="227"/>
      <c r="C382" s="230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3" t="s">
        <v>114</v>
      </c>
      <c r="B383" s="244"/>
      <c r="C383" s="244"/>
      <c r="D383" s="245"/>
      <c r="E383" s="244"/>
      <c r="F383" s="244"/>
      <c r="G383" s="244"/>
      <c r="H383" s="244"/>
      <c r="I383" s="244"/>
      <c r="J383" s="244"/>
      <c r="K383" s="246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47"/>
      <c r="B385" s="224"/>
      <c r="C385" s="228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48"/>
      <c r="B386" s="226"/>
      <c r="C386" s="229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48"/>
      <c r="B387" s="226"/>
      <c r="C387" s="229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48"/>
      <c r="B388" s="225"/>
      <c r="C388" s="229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48"/>
      <c r="B389" s="226"/>
      <c r="C389" s="229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48"/>
      <c r="B390" s="226"/>
      <c r="C390" s="229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49"/>
      <c r="B391" s="227"/>
      <c r="C391" s="230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3" t="s">
        <v>114</v>
      </c>
      <c r="B392" s="244"/>
      <c r="C392" s="244"/>
      <c r="D392" s="245"/>
      <c r="E392" s="244"/>
      <c r="F392" s="244"/>
      <c r="G392" s="244"/>
      <c r="H392" s="244"/>
      <c r="I392" s="244"/>
      <c r="J392" s="244"/>
      <c r="K392" s="246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47"/>
      <c r="B394" s="224"/>
      <c r="C394" s="228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48"/>
      <c r="B395" s="226"/>
      <c r="C395" s="229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48"/>
      <c r="B396" s="226"/>
      <c r="C396" s="229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48"/>
      <c r="B397" s="225"/>
      <c r="C397" s="229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48"/>
      <c r="B398" s="226"/>
      <c r="C398" s="229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48"/>
      <c r="B399" s="226"/>
      <c r="C399" s="229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49"/>
      <c r="B400" s="227"/>
      <c r="C400" s="230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3" t="s">
        <v>114</v>
      </c>
      <c r="B401" s="244"/>
      <c r="C401" s="244"/>
      <c r="D401" s="245"/>
      <c r="E401" s="244"/>
      <c r="F401" s="244"/>
      <c r="G401" s="244"/>
      <c r="H401" s="244"/>
      <c r="I401" s="244"/>
      <c r="J401" s="244"/>
      <c r="K401" s="246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47"/>
      <c r="B403" s="224"/>
      <c r="C403" s="228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48"/>
      <c r="B404" s="226"/>
      <c r="C404" s="229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48"/>
      <c r="B405" s="226"/>
      <c r="C405" s="229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48"/>
      <c r="B406" s="225"/>
      <c r="C406" s="229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48"/>
      <c r="B407" s="226"/>
      <c r="C407" s="229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48"/>
      <c r="B408" s="226"/>
      <c r="C408" s="229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49"/>
      <c r="B409" s="227"/>
      <c r="C409" s="230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3" t="s">
        <v>114</v>
      </c>
      <c r="B410" s="244"/>
      <c r="C410" s="244"/>
      <c r="D410" s="245"/>
      <c r="E410" s="244"/>
      <c r="F410" s="244"/>
      <c r="G410" s="244"/>
      <c r="H410" s="244"/>
      <c r="I410" s="244"/>
      <c r="J410" s="244"/>
      <c r="K410" s="246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47"/>
      <c r="B412" s="224"/>
      <c r="C412" s="228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48"/>
      <c r="B413" s="226"/>
      <c r="C413" s="229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48"/>
      <c r="B414" s="226"/>
      <c r="C414" s="229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48"/>
      <c r="B415" s="225"/>
      <c r="C415" s="229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48"/>
      <c r="B416" s="226"/>
      <c r="C416" s="229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48"/>
      <c r="B417" s="226"/>
      <c r="C417" s="229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49"/>
      <c r="B418" s="227"/>
      <c r="C418" s="230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3" t="s">
        <v>114</v>
      </c>
      <c r="B419" s="244"/>
      <c r="C419" s="244"/>
      <c r="D419" s="245"/>
      <c r="E419" s="244"/>
      <c r="F419" s="244"/>
      <c r="G419" s="244"/>
      <c r="H419" s="244"/>
      <c r="I419" s="244"/>
      <c r="J419" s="244"/>
      <c r="K419" s="246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47"/>
      <c r="B421" s="224"/>
      <c r="C421" s="228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48"/>
      <c r="B422" s="226"/>
      <c r="C422" s="229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48"/>
      <c r="B423" s="226"/>
      <c r="C423" s="229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48"/>
      <c r="B424" s="225"/>
      <c r="C424" s="229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48"/>
      <c r="B425" s="226"/>
      <c r="C425" s="229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48"/>
      <c r="B426" s="226"/>
      <c r="C426" s="229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49"/>
      <c r="B427" s="227"/>
      <c r="C427" s="230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3" t="s">
        <v>114</v>
      </c>
      <c r="B428" s="244"/>
      <c r="C428" s="244"/>
      <c r="D428" s="245"/>
      <c r="E428" s="244"/>
      <c r="F428" s="244"/>
      <c r="G428" s="244"/>
      <c r="H428" s="244"/>
      <c r="I428" s="244"/>
      <c r="J428" s="244"/>
      <c r="K428" s="246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47"/>
      <c r="B430" s="224"/>
      <c r="C430" s="228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48"/>
      <c r="B431" s="226"/>
      <c r="C431" s="229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48"/>
      <c r="B432" s="226"/>
      <c r="C432" s="229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48"/>
      <c r="B433" s="225"/>
      <c r="C433" s="229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48"/>
      <c r="B434" s="226"/>
      <c r="C434" s="229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48"/>
      <c r="B435" s="226"/>
      <c r="C435" s="229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49"/>
      <c r="B436" s="227"/>
      <c r="C436" s="230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3" t="s">
        <v>114</v>
      </c>
      <c r="B437" s="244"/>
      <c r="C437" s="244"/>
      <c r="D437" s="245"/>
      <c r="E437" s="244"/>
      <c r="F437" s="244"/>
      <c r="G437" s="244"/>
      <c r="H437" s="244"/>
      <c r="I437" s="244"/>
      <c r="J437" s="244"/>
      <c r="K437" s="246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47"/>
      <c r="B439" s="224"/>
      <c r="C439" s="228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48"/>
      <c r="B440" s="226"/>
      <c r="C440" s="229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48"/>
      <c r="B441" s="225"/>
      <c r="C441" s="229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48"/>
      <c r="B442" s="226"/>
      <c r="C442" s="229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48"/>
      <c r="B443" s="226"/>
      <c r="C443" s="229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48"/>
      <c r="B444" s="226"/>
      <c r="C444" s="229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49"/>
      <c r="B445" s="227"/>
      <c r="C445" s="230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3" t="s">
        <v>114</v>
      </c>
      <c r="B446" s="244"/>
      <c r="C446" s="244"/>
      <c r="D446" s="245"/>
      <c r="E446" s="244"/>
      <c r="F446" s="244"/>
      <c r="G446" s="244"/>
      <c r="H446" s="244"/>
      <c r="I446" s="244"/>
      <c r="J446" s="244"/>
      <c r="K446" s="246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47"/>
      <c r="B448" s="224"/>
      <c r="C448" s="228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48"/>
      <c r="B449" s="226"/>
      <c r="C449" s="229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48"/>
      <c r="B450" s="226"/>
      <c r="C450" s="229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48"/>
      <c r="B451" s="225"/>
      <c r="C451" s="229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48"/>
      <c r="B452" s="226"/>
      <c r="C452" s="229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48"/>
      <c r="B453" s="226"/>
      <c r="C453" s="229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49"/>
      <c r="B454" s="227"/>
      <c r="C454" s="230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3" t="s">
        <v>114</v>
      </c>
      <c r="B455" s="244"/>
      <c r="C455" s="244"/>
      <c r="D455" s="245"/>
      <c r="E455" s="244"/>
      <c r="F455" s="244"/>
      <c r="G455" s="244"/>
      <c r="H455" s="244"/>
      <c r="I455" s="244"/>
      <c r="J455" s="244"/>
      <c r="K455" s="246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47"/>
      <c r="B457" s="224"/>
      <c r="C457" s="228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48"/>
      <c r="B458" s="226"/>
      <c r="C458" s="229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48"/>
      <c r="B459" s="226"/>
      <c r="C459" s="229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48"/>
      <c r="B460" s="225"/>
      <c r="C460" s="229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48"/>
      <c r="B461" s="226"/>
      <c r="C461" s="229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48"/>
      <c r="B462" s="226"/>
      <c r="C462" s="229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49"/>
      <c r="B463" s="227"/>
      <c r="C463" s="230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3" t="s">
        <v>114</v>
      </c>
      <c r="B464" s="244"/>
      <c r="C464" s="244"/>
      <c r="D464" s="245"/>
      <c r="E464" s="244"/>
      <c r="F464" s="244"/>
      <c r="G464" s="244"/>
      <c r="H464" s="244"/>
      <c r="I464" s="244"/>
      <c r="J464" s="244"/>
      <c r="K464" s="246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OLFqKY0tTNM9Vaicb1BylpNYOtZhtqfJctNUfI4vBefv2Kqi4MIGwAk4Z9nwR5ltG5+ta2wLqPi1ehhxTjwRqQ==" saltValue="FYvx/jC0RX0bJzBdhT6j/A==" spinCount="100000" sheet="1" selectLockedCells="1"/>
  <mergeCells count="232"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8FCB9802-FDC7-4136-9DE3-8F74F582EF33}">
      <formula1>Typ</formula1>
    </dataValidation>
    <dataValidation type="list" allowBlank="1" showInputMessage="1" showErrorMessage="1" error="falscher Inhalt" sqref="R15:R465" xr:uid="{A993A6D5-1FC1-48AC-A447-A333CB414B51}">
      <formula1>ZuschussKG43T</formula1>
    </dataValidation>
    <dataValidation type="list" allowBlank="1" showErrorMessage="1" error="falscher Inhalt" sqref="P15:P465" xr:uid="{1D1AB224-CF29-4BC3-B84F-76FA606AEF9C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ADEA7A48-2305-4F93-9202-155D3E373503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14.01.2026&amp;RBerechnungsblatt Ausbildungsbeihilfen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84</vt:i4>
      </vt:variant>
    </vt:vector>
  </HeadingPairs>
  <TitlesOfParts>
    <vt:vector size="96" baseType="lpstr">
      <vt:lpstr>Summe</vt:lpstr>
      <vt:lpstr>Blatt 1</vt:lpstr>
      <vt:lpstr>Blatt 2</vt:lpstr>
      <vt:lpstr>Blatt 3</vt:lpstr>
      <vt:lpstr>Blatt 4</vt:lpstr>
      <vt:lpstr>Blatt 5</vt:lpstr>
      <vt:lpstr>Blatt 6</vt:lpstr>
      <vt:lpstr>Blatt 7</vt:lpstr>
      <vt:lpstr>Blatt 8</vt:lpstr>
      <vt:lpstr>Blatt 9</vt:lpstr>
      <vt:lpstr>Blatt 10</vt:lpstr>
      <vt:lpstr>Erläuterungen</vt:lpstr>
      <vt:lpstr>'Blatt 10'!AbzugEURTag</vt:lpstr>
      <vt:lpstr>'Blatt 2'!AbzugEURTag</vt:lpstr>
      <vt:lpstr>'Blatt 3'!AbzugEURTag</vt:lpstr>
      <vt:lpstr>'Blatt 4'!AbzugEURTag</vt:lpstr>
      <vt:lpstr>'Blatt 5'!AbzugEURTag</vt:lpstr>
      <vt:lpstr>'Blatt 6'!AbzugEURTag</vt:lpstr>
      <vt:lpstr>'Blatt 7'!AbzugEURTag</vt:lpstr>
      <vt:lpstr>'Blatt 8'!AbzugEURTag</vt:lpstr>
      <vt:lpstr>'Blatt 9'!AbzugEURTag</vt:lpstr>
      <vt:lpstr>Summe!AbzugEURTag</vt:lpstr>
      <vt:lpstr>AbzugEURTag</vt:lpstr>
      <vt:lpstr>'Blatt 1'!Druckbereich</vt:lpstr>
      <vt:lpstr>'Blatt 10'!Druckbereich</vt:lpstr>
      <vt:lpstr>'Blatt 2'!Druckbereich</vt:lpstr>
      <vt:lpstr>'Blatt 3'!Druckbereich</vt:lpstr>
      <vt:lpstr>'Blatt 4'!Druckbereich</vt:lpstr>
      <vt:lpstr>'Blatt 5'!Druckbereich</vt:lpstr>
      <vt:lpstr>'Blatt 6'!Druckbereich</vt:lpstr>
      <vt:lpstr>'Blatt 7'!Druckbereich</vt:lpstr>
      <vt:lpstr>'Blatt 8'!Druckbereich</vt:lpstr>
      <vt:lpstr>'Blatt 9'!Druckbereich</vt:lpstr>
      <vt:lpstr>Summe!Druckbereich</vt:lpstr>
      <vt:lpstr>'Blatt 1'!Drucktitel</vt:lpstr>
      <vt:lpstr>'Blatt 10'!Drucktitel</vt:lpstr>
      <vt:lpstr>'Blatt 2'!Drucktitel</vt:lpstr>
      <vt:lpstr>'Blatt 3'!Drucktitel</vt:lpstr>
      <vt:lpstr>'Blatt 4'!Drucktitel</vt:lpstr>
      <vt:lpstr>'Blatt 5'!Drucktitel</vt:lpstr>
      <vt:lpstr>'Blatt 6'!Drucktitel</vt:lpstr>
      <vt:lpstr>'Blatt 7'!Drucktitel</vt:lpstr>
      <vt:lpstr>'Blatt 8'!Drucktitel</vt:lpstr>
      <vt:lpstr>'Blatt 9'!Drucktitel</vt:lpstr>
      <vt:lpstr>'Blatt 10'!Typ</vt:lpstr>
      <vt:lpstr>'Blatt 2'!Typ</vt:lpstr>
      <vt:lpstr>'Blatt 3'!Typ</vt:lpstr>
      <vt:lpstr>'Blatt 4'!Typ</vt:lpstr>
      <vt:lpstr>'Blatt 5'!Typ</vt:lpstr>
      <vt:lpstr>'Blatt 6'!Typ</vt:lpstr>
      <vt:lpstr>'Blatt 7'!Typ</vt:lpstr>
      <vt:lpstr>'Blatt 8'!Typ</vt:lpstr>
      <vt:lpstr>'Blatt 9'!Typ</vt:lpstr>
      <vt:lpstr>Typ</vt:lpstr>
      <vt:lpstr>'Blatt 10'!Typen</vt:lpstr>
      <vt:lpstr>'Blatt 2'!Typen</vt:lpstr>
      <vt:lpstr>'Blatt 3'!Typen</vt:lpstr>
      <vt:lpstr>'Blatt 4'!Typen</vt:lpstr>
      <vt:lpstr>'Blatt 5'!Typen</vt:lpstr>
      <vt:lpstr>'Blatt 6'!Typen</vt:lpstr>
      <vt:lpstr>'Blatt 7'!Typen</vt:lpstr>
      <vt:lpstr>'Blatt 8'!Typen</vt:lpstr>
      <vt:lpstr>'Blatt 9'!Typen</vt:lpstr>
      <vt:lpstr>Typen</vt:lpstr>
      <vt:lpstr>'Blatt 10'!ZuschussKG42T</vt:lpstr>
      <vt:lpstr>'Blatt 2'!ZuschussKG42T</vt:lpstr>
      <vt:lpstr>'Blatt 3'!ZuschussKG42T</vt:lpstr>
      <vt:lpstr>'Blatt 4'!ZuschussKG42T</vt:lpstr>
      <vt:lpstr>'Blatt 5'!ZuschussKG42T</vt:lpstr>
      <vt:lpstr>'Blatt 6'!ZuschussKG42T</vt:lpstr>
      <vt:lpstr>'Blatt 7'!ZuschussKG42T</vt:lpstr>
      <vt:lpstr>'Blatt 8'!ZuschussKG42T</vt:lpstr>
      <vt:lpstr>'Blatt 9'!ZuschussKG42T</vt:lpstr>
      <vt:lpstr>ZuschussKG42T</vt:lpstr>
      <vt:lpstr>'Blatt 10'!ZuschussKG43T</vt:lpstr>
      <vt:lpstr>'Blatt 2'!ZuschussKG43T</vt:lpstr>
      <vt:lpstr>'Blatt 3'!ZuschussKG43T</vt:lpstr>
      <vt:lpstr>'Blatt 4'!ZuschussKG43T</vt:lpstr>
      <vt:lpstr>'Blatt 5'!ZuschussKG43T</vt:lpstr>
      <vt:lpstr>'Blatt 6'!ZuschussKG43T</vt:lpstr>
      <vt:lpstr>'Blatt 7'!ZuschussKG43T</vt:lpstr>
      <vt:lpstr>'Blatt 8'!ZuschussKG43T</vt:lpstr>
      <vt:lpstr>'Blatt 9'!ZuschussKG43T</vt:lpstr>
      <vt:lpstr>Summe!ZuschussKG43T</vt:lpstr>
      <vt:lpstr>ZuschussKG43T</vt:lpstr>
      <vt:lpstr>'Blatt 10'!zustehendeBeihilfe</vt:lpstr>
      <vt:lpstr>'Blatt 2'!zustehendeBeihilfe</vt:lpstr>
      <vt:lpstr>'Blatt 3'!zustehendeBeihilfe</vt:lpstr>
      <vt:lpstr>'Blatt 4'!zustehendeBeihilfe</vt:lpstr>
      <vt:lpstr>'Blatt 5'!zustehendeBeihilfe</vt:lpstr>
      <vt:lpstr>'Blatt 6'!zustehendeBeihilfe</vt:lpstr>
      <vt:lpstr>'Blatt 7'!zustehendeBeihilfe</vt:lpstr>
      <vt:lpstr>'Blatt 8'!zustehendeBeihilfe</vt:lpstr>
      <vt:lpstr>'Blatt 9'!zustehendeBeihilfe</vt:lpstr>
      <vt:lpstr>Summe!zustehendeBeihilfe</vt:lpstr>
      <vt:lpstr>zustehendeBeihilfe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2026-01-19T07:49:19Z</dcterms:modified>
</cp:coreProperties>
</file>