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IGENE ORDNER\00 LGS VERGABE\01 BBE\Vorlagen\01 Vorlage Abrechnung\"/>
    </mc:Choice>
  </mc:AlternateContent>
  <bookViews>
    <workbookView xWindow="0" yWindow="0" windowWidth="15525" windowHeight="6465" activeTab="3"/>
  </bookViews>
  <sheets>
    <sheet name="Abrechnung" sheetId="15" r:id="rId1"/>
    <sheet name="Finanzierung" sheetId="16" r:id="rId2"/>
    <sheet name="Zentrale Verwaltung" sheetId="17" r:id="rId3"/>
    <sheet name="Gehälter" sheetId="5" r:id="rId4"/>
    <sheet name="BG - Eckdaten" sheetId="8" r:id="rId5"/>
    <sheet name="Aliquotierungsschlüssel" sheetId="21" r:id="rId6"/>
    <sheet name="Kostenaufstellung" sheetId="18" r:id="rId7"/>
    <sheet name="Covid-19 KUA Abrechnungen" sheetId="19" state="hidden" r:id="rId8"/>
    <sheet name="aux" sheetId="20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___C">#N/A</definedName>
    <definedName name="_____DAT1" localSheetId="7">#REF!</definedName>
    <definedName name="_____DAT1">#REF!</definedName>
    <definedName name="_____DAT10" localSheetId="7">#REF!</definedName>
    <definedName name="_____DAT10">#REF!</definedName>
    <definedName name="_____DAT2" localSheetId="7">#REF!</definedName>
    <definedName name="_____DAT2">#REF!</definedName>
    <definedName name="_____DAT3" localSheetId="7">#REF!</definedName>
    <definedName name="_____DAT3">#REF!</definedName>
    <definedName name="_____DAT4" localSheetId="7">#REF!</definedName>
    <definedName name="_____DAT4">#REF!</definedName>
    <definedName name="_____DAT5" localSheetId="7">#REF!</definedName>
    <definedName name="_____DAT5">#REF!</definedName>
    <definedName name="_____DAT6" localSheetId="7">#REF!</definedName>
    <definedName name="_____DAT6">#REF!</definedName>
    <definedName name="_____DAT7" localSheetId="7">#REF!</definedName>
    <definedName name="_____DAT7">#REF!</definedName>
    <definedName name="_____DAT8" localSheetId="7">#REF!</definedName>
    <definedName name="_____DAT8">#REF!</definedName>
    <definedName name="_____DAT9" localSheetId="7">#REF!</definedName>
    <definedName name="_____DAT9">#REF!</definedName>
    <definedName name="_____PR05">'[1]Überblick 05'!$A$31:$V$39</definedName>
    <definedName name="____C">#N/A</definedName>
    <definedName name="____DAT1" localSheetId="7">#REF!</definedName>
    <definedName name="____DAT1">#REF!</definedName>
    <definedName name="____DAT10" localSheetId="7">#REF!</definedName>
    <definedName name="____DAT10">#REF!</definedName>
    <definedName name="____DAT2" localSheetId="7">#REF!</definedName>
    <definedName name="____DAT2">#REF!</definedName>
    <definedName name="____DAT3" localSheetId="7">#REF!</definedName>
    <definedName name="____DAT3">#REF!</definedName>
    <definedName name="____DAT4" localSheetId="7">#REF!</definedName>
    <definedName name="____DAT4">#REF!</definedName>
    <definedName name="____DAT5" localSheetId="7">#REF!</definedName>
    <definedName name="____DAT5">#REF!</definedName>
    <definedName name="____DAT6" localSheetId="7">#REF!</definedName>
    <definedName name="____DAT6">#REF!</definedName>
    <definedName name="____DAT7" localSheetId="7">#REF!</definedName>
    <definedName name="____DAT7">#REF!</definedName>
    <definedName name="____DAT8" localSheetId="7">#REF!</definedName>
    <definedName name="____DAT8">#REF!</definedName>
    <definedName name="____DAT9" localSheetId="7">#REF!</definedName>
    <definedName name="____DAT9">#REF!</definedName>
    <definedName name="____PR05">'[1]Überblick 05'!$A$31:$V$39</definedName>
    <definedName name="___C">#N/A</definedName>
    <definedName name="___DAT1" localSheetId="7">#REF!</definedName>
    <definedName name="___DAT1">#REF!</definedName>
    <definedName name="___DAT10" localSheetId="7">#REF!</definedName>
    <definedName name="___DAT10">#REF!</definedName>
    <definedName name="___DAT2" localSheetId="7">#REF!</definedName>
    <definedName name="___DAT2">#REF!</definedName>
    <definedName name="___DAT3" localSheetId="7">#REF!</definedName>
    <definedName name="___DAT3">#REF!</definedName>
    <definedName name="___DAT4" localSheetId="7">#REF!</definedName>
    <definedName name="___DAT4">#REF!</definedName>
    <definedName name="___DAT5" localSheetId="7">#REF!</definedName>
    <definedName name="___DAT5">#REF!</definedName>
    <definedName name="___DAT6" localSheetId="7">#REF!</definedName>
    <definedName name="___DAT6">#REF!</definedName>
    <definedName name="___DAT7" localSheetId="7">#REF!</definedName>
    <definedName name="___DAT7">#REF!</definedName>
    <definedName name="___DAT8" localSheetId="7">#REF!</definedName>
    <definedName name="___DAT8">#REF!</definedName>
    <definedName name="___DAT9" localSheetId="7">#REF!</definedName>
    <definedName name="___DAT9">#REF!</definedName>
    <definedName name="___PR05">'[2]Überblick 05'!$A$31:$V$39</definedName>
    <definedName name="__C">#N/A</definedName>
    <definedName name="__DAT1" localSheetId="7">#REF!</definedName>
    <definedName name="__DAT1">#REF!</definedName>
    <definedName name="__DAT10" localSheetId="7">#REF!</definedName>
    <definedName name="__DAT10">#REF!</definedName>
    <definedName name="__DAT2" localSheetId="7">#REF!</definedName>
    <definedName name="__DAT2">#REF!</definedName>
    <definedName name="__DAT3" localSheetId="7">#REF!</definedName>
    <definedName name="__DAT3">#REF!</definedName>
    <definedName name="__DAT4" localSheetId="7">#REF!</definedName>
    <definedName name="__DAT4">#REF!</definedName>
    <definedName name="__DAT5" localSheetId="7">#REF!</definedName>
    <definedName name="__DAT5">#REF!</definedName>
    <definedName name="__DAT6" localSheetId="7">#REF!</definedName>
    <definedName name="__DAT6">#REF!</definedName>
    <definedName name="__DAT7" localSheetId="7">#REF!</definedName>
    <definedName name="__DAT7">#REF!</definedName>
    <definedName name="__DAT8" localSheetId="7">#REF!</definedName>
    <definedName name="__DAT8">#REF!</definedName>
    <definedName name="__DAT9" localSheetId="7">#REF!</definedName>
    <definedName name="__DAT9">#REF!</definedName>
    <definedName name="__PR05">'[1]Überblick 05'!$A$31:$V$39</definedName>
    <definedName name="_B2" localSheetId="7">#REF!</definedName>
    <definedName name="_B2">#REF!</definedName>
    <definedName name="_C">#N/A</definedName>
    <definedName name="_DAT1" localSheetId="7">#REF!</definedName>
    <definedName name="_DAT1">#REF!</definedName>
    <definedName name="_DAT10" localSheetId="7">#REF!</definedName>
    <definedName name="_DAT10">#REF!</definedName>
    <definedName name="_DAT11" localSheetId="7">#REF!</definedName>
    <definedName name="_DAT11">#REF!</definedName>
    <definedName name="_DAT12" localSheetId="7">#REF!</definedName>
    <definedName name="_DAT12">#REF!</definedName>
    <definedName name="_DAT13" localSheetId="7">#REF!</definedName>
    <definedName name="_DAT13">#REF!</definedName>
    <definedName name="_DAT14" localSheetId="7">#REF!</definedName>
    <definedName name="_DAT14">#REF!</definedName>
    <definedName name="_DAT15" localSheetId="7">#REF!</definedName>
    <definedName name="_DAT15">#REF!</definedName>
    <definedName name="_DAT16" localSheetId="7">#REF!</definedName>
    <definedName name="_DAT16">#REF!</definedName>
    <definedName name="_DAT17" localSheetId="7">#REF!</definedName>
    <definedName name="_DAT17">#REF!</definedName>
    <definedName name="_DAT18" localSheetId="7">#REF!</definedName>
    <definedName name="_DAT18">#REF!</definedName>
    <definedName name="_DAT2" localSheetId="7">#REF!</definedName>
    <definedName name="_DAT2">#REF!</definedName>
    <definedName name="_DAT3" localSheetId="7">#REF!</definedName>
    <definedName name="_DAT3">#REF!</definedName>
    <definedName name="_DAT4" localSheetId="7">#REF!</definedName>
    <definedName name="_DAT4">#REF!</definedName>
    <definedName name="_DAT5" localSheetId="7">#REF!</definedName>
    <definedName name="_DAT5">#REF!</definedName>
    <definedName name="_DAT6" localSheetId="7">#REF!</definedName>
    <definedName name="_DAT6">#REF!</definedName>
    <definedName name="_DAT7" localSheetId="7">#REF!</definedName>
    <definedName name="_DAT7">#REF!</definedName>
    <definedName name="_DAT8" localSheetId="7">#REF!</definedName>
    <definedName name="_DAT8">#REF!</definedName>
    <definedName name="_DAT9" localSheetId="7">#REF!</definedName>
    <definedName name="_DAT9">#REF!</definedName>
    <definedName name="_xlnm._FilterDatabase" localSheetId="3" hidden="1">Gehälter!$A$1:$AE$17</definedName>
    <definedName name="_ML2" localSheetId="7">#REF!</definedName>
    <definedName name="_ML2">#REF!</definedName>
    <definedName name="_PR05">'[2]Überblick 05'!$A$31:$V$39</definedName>
    <definedName name="AA" localSheetId="7">#REF!</definedName>
    <definedName name="AA">#REF!</definedName>
    <definedName name="AntragTrägerInvestitionen" localSheetId="7">#REF!</definedName>
    <definedName name="AntragTrägerInvestitionen">#REF!</definedName>
    <definedName name="AntragTrägerSummeLfdKosten" localSheetId="7">#REF!</definedName>
    <definedName name="AntragTrägerSummeLfdKosten">#REF!</definedName>
    <definedName name="AT">[3]!AT</definedName>
    <definedName name="ATa" localSheetId="7">#REF!</definedName>
    <definedName name="ATa">#REF!</definedName>
    <definedName name="Ausflug">0</definedName>
    <definedName name="Austritt" localSheetId="7">#REF!</definedName>
    <definedName name="Austritt">#REF!</definedName>
    <definedName name="AV">0</definedName>
    <definedName name="AV_JÄ">0</definedName>
    <definedName name="AVG">[3]!AVG</definedName>
    <definedName name="AVH">[3]!AVH</definedName>
    <definedName name="AVV">[3]!AVV</definedName>
    <definedName name="B">#N/A</definedName>
    <definedName name="BA">[3]!BA</definedName>
    <definedName name="BM">4000</definedName>
    <definedName name="BMS">8000</definedName>
    <definedName name="DATA1" localSheetId="7">#REF!</definedName>
    <definedName name="DATA1">#REF!</definedName>
    <definedName name="DATA10" localSheetId="7">#REF!</definedName>
    <definedName name="DATA10">#REF!</definedName>
    <definedName name="DATA11" localSheetId="7">#REF!</definedName>
    <definedName name="DATA11">#REF!</definedName>
    <definedName name="DATA12" localSheetId="7">#REF!</definedName>
    <definedName name="DATA12">#REF!</definedName>
    <definedName name="DATA13" localSheetId="7">#REF!</definedName>
    <definedName name="DATA13">#REF!</definedName>
    <definedName name="DATA14" localSheetId="7">#REF!</definedName>
    <definedName name="DATA14">#REF!</definedName>
    <definedName name="DATA15" localSheetId="7">#REF!</definedName>
    <definedName name="DATA15">#REF!</definedName>
    <definedName name="DATA16" localSheetId="7">#REF!</definedName>
    <definedName name="DATA16">#REF!</definedName>
    <definedName name="DATA17" localSheetId="7">#REF!</definedName>
    <definedName name="DATA17">#REF!</definedName>
    <definedName name="DATA18" localSheetId="7">#REF!</definedName>
    <definedName name="DATA18">#REF!</definedName>
    <definedName name="DATA19" localSheetId="7">#REF!</definedName>
    <definedName name="DATA19">#REF!</definedName>
    <definedName name="DATA2" localSheetId="7">#REF!</definedName>
    <definedName name="DATA2">#REF!</definedName>
    <definedName name="DATA20" localSheetId="7">#REF!</definedName>
    <definedName name="DATA20">#REF!</definedName>
    <definedName name="DATA21" localSheetId="7">#REF!</definedName>
    <definedName name="DATA21">#REF!</definedName>
    <definedName name="DATA22" localSheetId="7">#REF!</definedName>
    <definedName name="DATA22">#REF!</definedName>
    <definedName name="DATA3" localSheetId="7">#REF!</definedName>
    <definedName name="DATA3">#REF!</definedName>
    <definedName name="DATA4" localSheetId="7">#REF!</definedName>
    <definedName name="DATA4">#REF!</definedName>
    <definedName name="DATA5" localSheetId="7">#REF!</definedName>
    <definedName name="DATA5">#REF!</definedName>
    <definedName name="DATA6" localSheetId="7">#REF!</definedName>
    <definedName name="DATA6">#REF!</definedName>
    <definedName name="DATA7" localSheetId="7">#REF!</definedName>
    <definedName name="DATA7">#REF!</definedName>
    <definedName name="DATA8" localSheetId="7">#REF!</definedName>
    <definedName name="DATA8">#REF!</definedName>
    <definedName name="DATA9" localSheetId="7">#REF!</definedName>
    <definedName name="DATA9">#REF!</definedName>
    <definedName name="Daten" localSheetId="7">#REF!</definedName>
    <definedName name="Daten">#REF!</definedName>
    <definedName name="DB">[3]!DB</definedName>
    <definedName name="DNOKu">17.07</definedName>
    <definedName name="E">#N/A</definedName>
    <definedName name="Einstugung" localSheetId="7">#REF!</definedName>
    <definedName name="Einstugung">#REF!</definedName>
    <definedName name="Eintritt" localSheetId="7">#REF!</definedName>
    <definedName name="Eintritt">#REF!</definedName>
    <definedName name="Ende">1279</definedName>
    <definedName name="equali" localSheetId="7">#REF!</definedName>
    <definedName name="equali">#REF!</definedName>
    <definedName name="Ergebnis">'[4]BW-Sheet März'!$L$2:$L$5</definedName>
    <definedName name="Euro">13.7603</definedName>
    <definedName name="ExtraDez" localSheetId="7">#REF!</definedName>
    <definedName name="ExtraDez">#REF!</definedName>
    <definedName name="ExtraJan" localSheetId="7">#REF!</definedName>
    <definedName name="ExtraJan">#REF!</definedName>
    <definedName name="Fahrtkst">[3]!Fahrtkst</definedName>
    <definedName name="FK">0</definedName>
    <definedName name="GH">[3]!GH</definedName>
    <definedName name="GT" localSheetId="7">#REF!</definedName>
    <definedName name="GT">#REF!</definedName>
    <definedName name="IBM1Q" localSheetId="7">#REF!</definedName>
    <definedName name="IBM1Q">#REF!</definedName>
    <definedName name="IBM2Q" localSheetId="7">#REF!</definedName>
    <definedName name="IBM2Q">#REF!</definedName>
    <definedName name="IBM3Q" localSheetId="7">#REF!</definedName>
    <definedName name="IBM3Q">#REF!</definedName>
    <definedName name="IBM4Q" localSheetId="7">#REF!</definedName>
    <definedName name="IBM4Q">#REF!</definedName>
    <definedName name="IBMSumme" localSheetId="7">#REF!</definedName>
    <definedName name="IBMSumme">#REF!</definedName>
    <definedName name="JÄN">0</definedName>
    <definedName name="JJ" localSheetId="7">#REF!</definedName>
    <definedName name="JJ">#REF!</definedName>
    <definedName name="JobandGo1Q" localSheetId="7">#REF!</definedName>
    <definedName name="JobandGo1Q">#REF!</definedName>
    <definedName name="JobandGo2Q" localSheetId="7">#REF!</definedName>
    <definedName name="JobandGo2Q">#REF!</definedName>
    <definedName name="JobandGo3Q" localSheetId="7">#REF!</definedName>
    <definedName name="JobandGo3Q">#REF!</definedName>
    <definedName name="JobandGo4Q" localSheetId="7">#REF!</definedName>
    <definedName name="JobandGo4Q">#REF!</definedName>
    <definedName name="JobandGoSumme" localSheetId="7">#REF!</definedName>
    <definedName name="JobandGoSumme">#REF!</definedName>
    <definedName name="KaufmA1Q" localSheetId="7">#REF!</definedName>
    <definedName name="KaufmA1Q">#REF!</definedName>
    <definedName name="KaufmA2Q" localSheetId="7">#REF!</definedName>
    <definedName name="KaufmA2Q">#REF!</definedName>
    <definedName name="KaufmA3Q" localSheetId="7">#REF!</definedName>
    <definedName name="KaufmA3Q">#REF!</definedName>
    <definedName name="KaufmA4Q" localSheetId="7">#REF!</definedName>
    <definedName name="KaufmA4Q">#REF!</definedName>
    <definedName name="KaufmASumme" localSheetId="7">#REF!</definedName>
    <definedName name="KaufmASumme">#REF!</definedName>
    <definedName name="KaufmAusb.1Q" localSheetId="7">#REF!</definedName>
    <definedName name="KaufmAusb.1Q">#REF!</definedName>
    <definedName name="KaufmAusb1Q" localSheetId="7">#REF!</definedName>
    <definedName name="KaufmAusb1Q">#REF!</definedName>
    <definedName name="Kinderzlg">[3]!Kinderzlg</definedName>
    <definedName name="Kleiderpauschale">[3]!Kleiderpauschale</definedName>
    <definedName name="Kostenstellen">[5]Basis!$A$1:$B$65536</definedName>
    <definedName name="KST">3</definedName>
    <definedName name="KZ">0</definedName>
    <definedName name="list" localSheetId="7">#REF!</definedName>
    <definedName name="list">#REF!</definedName>
    <definedName name="Liste">'[6]Ser. Nr.'!$A$1:$C$1323</definedName>
    <definedName name="LpTag" localSheetId="7">#REF!</definedName>
    <definedName name="LpTag">#REF!</definedName>
    <definedName name="LpTag2" localSheetId="7">#REF!</definedName>
    <definedName name="LpTag2">#REF!</definedName>
    <definedName name="Minus" localSheetId="7">#REF!</definedName>
    <definedName name="Minus">#REF!</definedName>
    <definedName name="ML" localSheetId="7">#REF!</definedName>
    <definedName name="ML">#REF!</definedName>
    <definedName name="Monatslohn" localSheetId="7">#REF!</definedName>
    <definedName name="Monatslohn">#REF!</definedName>
    <definedName name="Multi">[3]!Multi</definedName>
    <definedName name="Nov">'[3]GEH-TAB'!$G$3</definedName>
    <definedName name="Pädag.L1Q" localSheetId="7">#REF!</definedName>
    <definedName name="Pädag.L1Q">#REF!</definedName>
    <definedName name="PE" localSheetId="7">#REF!</definedName>
    <definedName name="PE">#REF!</definedName>
    <definedName name="Personal" localSheetId="7">#REF!</definedName>
    <definedName name="Personal">#REF!</definedName>
    <definedName name="Personalkosten">#N/A</definedName>
    <definedName name="sadfa">#N/A</definedName>
    <definedName name="Sheet" localSheetId="7">#REF!</definedName>
    <definedName name="Sheet">#REF!</definedName>
    <definedName name="Soz1Q" localSheetId="7">#REF!</definedName>
    <definedName name="Soz1Q">#REF!</definedName>
    <definedName name="Soz2Q" localSheetId="7">#REF!</definedName>
    <definedName name="Soz2Q">#REF!</definedName>
    <definedName name="Soz3Q" localSheetId="7">#REF!</definedName>
    <definedName name="Soz3Q">#REF!</definedName>
    <definedName name="Soz4Q" localSheetId="7">#REF!</definedName>
    <definedName name="Soz4Q">#REF!</definedName>
    <definedName name="SozSumme" localSheetId="7">#REF!</definedName>
    <definedName name="SozSumme">#REF!</definedName>
    <definedName name="StdTeiler">'[3]GEH-TAB'!$E$5</definedName>
    <definedName name="summe" localSheetId="7">#REF!</definedName>
    <definedName name="summe">#REF!</definedName>
    <definedName name="SV">21.83</definedName>
    <definedName name="SVBL">[3]!SVBL</definedName>
    <definedName name="SVBS">[3]!SVBS</definedName>
    <definedName name="SVDN">18.07</definedName>
    <definedName name="SVDNSZ">17.57</definedName>
    <definedName name="SVHL">[3]!SVHL</definedName>
    <definedName name="SVHS">[3]!SVHS</definedName>
    <definedName name="SVPL">[3]!SVPL</definedName>
    <definedName name="SVPS">[3]!SVPS</definedName>
    <definedName name="SZ">21.33</definedName>
    <definedName name="SzpTag" localSheetId="7">#REF!</definedName>
    <definedName name="SzpTag">#REF!</definedName>
    <definedName name="TechnA.1Q" localSheetId="7">#REF!</definedName>
    <definedName name="TechnA.1Q">#REF!</definedName>
    <definedName name="TechnA1Q" localSheetId="7">#REF!</definedName>
    <definedName name="TechnA1Q">#REF!</definedName>
    <definedName name="TechnA2Q" localSheetId="7">#REF!</definedName>
    <definedName name="TechnA2Q">#REF!</definedName>
    <definedName name="TechnA3Q" localSheetId="7">#REF!</definedName>
    <definedName name="TechnA3Q">#REF!</definedName>
    <definedName name="TechnA4Q" localSheetId="7">#REF!</definedName>
    <definedName name="TechnA4Q">#REF!</definedName>
    <definedName name="TechnASumme" localSheetId="7">#REF!</definedName>
    <definedName name="TechnASumme">#REF!</definedName>
    <definedName name="TechnAusb" localSheetId="7">#REF!</definedName>
    <definedName name="TechnAusb">#REF!</definedName>
    <definedName name="TechnAusb1Q" localSheetId="7">#REF!</definedName>
    <definedName name="TechnAusb1Q">#REF!</definedName>
    <definedName name="TEST0" localSheetId="7">#REF!</definedName>
    <definedName name="TEST0">#REF!</definedName>
    <definedName name="TEST1" localSheetId="7">#REF!</definedName>
    <definedName name="TEST1">#REF!</definedName>
    <definedName name="TEST2" localSheetId="7">#REF!</definedName>
    <definedName name="TEST2">#REF!</definedName>
    <definedName name="TEST3" localSheetId="7">#REF!</definedName>
    <definedName name="TEST3">#REF!</definedName>
    <definedName name="TEST4">'[7]Kore 2015'!#REF!</definedName>
    <definedName name="TEST5">'[7]Kore 2015'!#REF!</definedName>
    <definedName name="TESTHKEY" localSheetId="7">#REF!</definedName>
    <definedName name="TESTHKEY">#REF!</definedName>
    <definedName name="TESTHKEY1" localSheetId="7">#REF!</definedName>
    <definedName name="TESTHKEY1">#REF!</definedName>
    <definedName name="TESTKEYS" localSheetId="7">#REF!</definedName>
    <definedName name="TESTKEYS">#REF!</definedName>
    <definedName name="TESTVKEY" localSheetId="7">#REF!</definedName>
    <definedName name="TESTVKEY">#REF!</definedName>
    <definedName name="TQÜFA1Q" localSheetId="7">#REF!</definedName>
    <definedName name="TQÜFA1Q">#REF!</definedName>
    <definedName name="TQÜFA2Q" localSheetId="7">#REF!</definedName>
    <definedName name="TQÜFA2Q">#REF!</definedName>
    <definedName name="TQÜFA3Q" localSheetId="7">#REF!</definedName>
    <definedName name="TQÜFA3Q">#REF!</definedName>
    <definedName name="TQÜFA4Q" localSheetId="7">#REF!</definedName>
    <definedName name="TQÜFA4Q">#REF!</definedName>
    <definedName name="TQÜFASumme" localSheetId="7">#REF!</definedName>
    <definedName name="TQÜFASumme">#REF!</definedName>
    <definedName name="Ü">0</definedName>
    <definedName name="ÜbersichtInvestitionen">'[8]Umschichtung bzw. Nachtrag'!$D$56</definedName>
    <definedName name="ÜstBerech">[3]!ÜstBerech</definedName>
    <definedName name="ÜstErhöh">'[3]GEH-TAB'!$E$6</definedName>
    <definedName name="Üstzu">'[3]GEH-TAB'!$E$4</definedName>
    <definedName name="vbaRowInsert1" localSheetId="7">#REF!</definedName>
    <definedName name="vbaRowInsert1">#REF!</definedName>
    <definedName name="vbaRowInsert10" localSheetId="7">#REF!</definedName>
    <definedName name="vbaRowInsert10">#REF!</definedName>
    <definedName name="vbaRowInsert11" localSheetId="7">#REF!</definedName>
    <definedName name="vbaRowInsert11">#REF!</definedName>
    <definedName name="vbaRowInsert12" localSheetId="7">#REF!</definedName>
    <definedName name="vbaRowInsert12">#REF!</definedName>
    <definedName name="vbaRowInsert13" localSheetId="7">#REF!</definedName>
    <definedName name="vbaRowInsert13">#REF!</definedName>
    <definedName name="vbaRowInsert14" localSheetId="7">#REF!</definedName>
    <definedName name="vbaRowInsert14">#REF!</definedName>
    <definedName name="vbaRowInsert15" localSheetId="7">#REF!</definedName>
    <definedName name="vbaRowInsert15">#REF!</definedName>
    <definedName name="vbaRowInsert16" localSheetId="7">#REF!</definedName>
    <definedName name="vbaRowInsert16">#REF!</definedName>
    <definedName name="vbaRowInsert17" localSheetId="7">#REF!</definedName>
    <definedName name="vbaRowInsert17">#REF!</definedName>
    <definedName name="vbaRowInsert18" localSheetId="7">#REF!</definedName>
    <definedName name="vbaRowInsert18">#REF!</definedName>
    <definedName name="vbaRowInsert19" localSheetId="7">#REF!</definedName>
    <definedName name="vbaRowInsert19">#REF!</definedName>
    <definedName name="vbaRowInsert2" localSheetId="7">#REF!</definedName>
    <definedName name="vbaRowInsert2">#REF!</definedName>
    <definedName name="vbaRowInsert20" localSheetId="7">#REF!</definedName>
    <definedName name="vbaRowInsert20">#REF!</definedName>
    <definedName name="vbaRowInsert21" localSheetId="7">#REF!</definedName>
    <definedName name="vbaRowInsert21">#REF!</definedName>
    <definedName name="vbaRowInsert22" localSheetId="7">#REF!</definedName>
    <definedName name="vbaRowInsert22">#REF!</definedName>
    <definedName name="vbaRowInsert23" localSheetId="7">#REF!</definedName>
    <definedName name="vbaRowInsert23">#REF!</definedName>
    <definedName name="vbaRowInsert24" localSheetId="7">#REF!</definedName>
    <definedName name="vbaRowInsert24">#REF!</definedName>
    <definedName name="vbaRowInsert25" localSheetId="7">#REF!</definedName>
    <definedName name="vbaRowInsert25">#REF!</definedName>
    <definedName name="vbaRowInsert26" localSheetId="7">#REF!</definedName>
    <definedName name="vbaRowInsert26">#REF!</definedName>
    <definedName name="vbaRowInsert27" localSheetId="7">#REF!</definedName>
    <definedName name="vbaRowInsert27">#REF!</definedName>
    <definedName name="vbaRowInsert28" localSheetId="7">#REF!</definedName>
    <definedName name="vbaRowInsert28">#REF!</definedName>
    <definedName name="vbaRowInsert29" localSheetId="7">#REF!</definedName>
    <definedName name="vbaRowInsert29">#REF!</definedName>
    <definedName name="vbaRowInsert3" localSheetId="7">#REF!</definedName>
    <definedName name="vbaRowInsert3">#REF!</definedName>
    <definedName name="vbaRowInsert30" localSheetId="7">#REF!</definedName>
    <definedName name="vbaRowInsert30">#REF!</definedName>
    <definedName name="vbaRowInsert31" localSheetId="7">#REF!</definedName>
    <definedName name="vbaRowInsert31">#REF!</definedName>
    <definedName name="vbaRowInsert32" localSheetId="7">#REF!</definedName>
    <definedName name="vbaRowInsert32">#REF!</definedName>
    <definedName name="vbaRowInsert33" localSheetId="7">#REF!</definedName>
    <definedName name="vbaRowInsert33">#REF!</definedName>
    <definedName name="vbaRowInsert34" localSheetId="7">#REF!</definedName>
    <definedName name="vbaRowInsert34">#REF!</definedName>
    <definedName name="vbaRowInsert35" localSheetId="7">#REF!</definedName>
    <definedName name="vbaRowInsert35">#REF!</definedName>
    <definedName name="vbaRowInsert4" localSheetId="7">#REF!</definedName>
    <definedName name="vbaRowInsert4">#REF!</definedName>
    <definedName name="vbaRowInsert5" localSheetId="7">#REF!</definedName>
    <definedName name="vbaRowInsert5">#REF!</definedName>
    <definedName name="vbaRowInsert6" localSheetId="7">#REF!</definedName>
    <definedName name="vbaRowInsert6">#REF!</definedName>
    <definedName name="vbaRowInsert7" localSheetId="7">#REF!</definedName>
    <definedName name="vbaRowInsert7">#REF!</definedName>
    <definedName name="vbaRowInsert73" localSheetId="7">#REF!</definedName>
    <definedName name="vbaRowInsert73">#REF!</definedName>
    <definedName name="vbaRowInsert75" localSheetId="7">#REF!</definedName>
    <definedName name="vbaRowInsert75">#REF!</definedName>
    <definedName name="vbaRowInsert8" localSheetId="7">#REF!</definedName>
    <definedName name="vbaRowInsert8">#REF!</definedName>
    <definedName name="vbaRowInsert9" localSheetId="7">#REF!</definedName>
    <definedName name="vbaRowInsert9">#REF!</definedName>
    <definedName name="VZ">0</definedName>
    <definedName name="x" localSheetId="7">#REF!</definedName>
    <definedName name="x">#REF!</definedName>
    <definedName name="xxx" localSheetId="7">#REF!</definedName>
    <definedName name="xxx">#REF!</definedName>
    <definedName name="xxxxx">#N/A</definedName>
    <definedName name="_xlnm.Extract" localSheetId="7">#REF!</definedName>
    <definedName name="_xlnm.Extract">#REF!</definedName>
    <definedName name="Zuordnung" localSheetId="7">#REF!</definedName>
    <definedName name="Zuordnung">#REF!</definedName>
    <definedName name="ZV">[3]!ZV</definedName>
  </definedNames>
  <calcPr calcId="162913" fullPrecision="0"/>
</workbook>
</file>

<file path=xl/calcChain.xml><?xml version="1.0" encoding="utf-8"?>
<calcChain xmlns="http://schemas.openxmlformats.org/spreadsheetml/2006/main">
  <c r="J3" i="5" l="1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2" i="5"/>
  <c r="O17" i="5" l="1"/>
  <c r="P17" i="5"/>
  <c r="Z17" i="5"/>
  <c r="M17" i="5"/>
  <c r="N17" i="5"/>
  <c r="J17" i="5" l="1"/>
  <c r="J18" i="5" s="1"/>
  <c r="AA14" i="5"/>
  <c r="AA15" i="5"/>
  <c r="AA16" i="5"/>
  <c r="S3" i="5"/>
  <c r="U3" i="5" s="1"/>
  <c r="S4" i="5"/>
  <c r="W4" i="5" s="1"/>
  <c r="S5" i="5"/>
  <c r="X5" i="5" s="1"/>
  <c r="S6" i="5"/>
  <c r="W6" i="5" s="1"/>
  <c r="S7" i="5"/>
  <c r="Y7" i="5" s="1"/>
  <c r="S8" i="5"/>
  <c r="W8" i="5" s="1"/>
  <c r="S9" i="5"/>
  <c r="Y9" i="5" s="1"/>
  <c r="S10" i="5"/>
  <c r="X10" i="5" s="1"/>
  <c r="S11" i="5"/>
  <c r="W11" i="5" s="1"/>
  <c r="S12" i="5"/>
  <c r="X12" i="5" s="1"/>
  <c r="S13" i="5"/>
  <c r="U13" i="5" s="1"/>
  <c r="S14" i="5"/>
  <c r="S15" i="5"/>
  <c r="S16" i="5"/>
  <c r="S2" i="5"/>
  <c r="AB14" i="5"/>
  <c r="AB15" i="5"/>
  <c r="AC15" i="5" s="1"/>
  <c r="AB16" i="5"/>
  <c r="AC16" i="5" s="1"/>
  <c r="X3" i="5"/>
  <c r="W5" i="5"/>
  <c r="X7" i="5"/>
  <c r="X11" i="5"/>
  <c r="W12" i="5"/>
  <c r="W14" i="5"/>
  <c r="X14" i="5"/>
  <c r="Y14" i="5"/>
  <c r="W15" i="5"/>
  <c r="X15" i="5"/>
  <c r="Y15" i="5"/>
  <c r="W16" i="5"/>
  <c r="X16" i="5"/>
  <c r="Y16" i="5"/>
  <c r="Y2" i="5"/>
  <c r="X2" i="5"/>
  <c r="W2" i="5"/>
  <c r="V12" i="5"/>
  <c r="V14" i="5"/>
  <c r="V15" i="5"/>
  <c r="V16" i="5"/>
  <c r="V2" i="5"/>
  <c r="T3" i="5"/>
  <c r="T4" i="5"/>
  <c r="T5" i="5"/>
  <c r="T6" i="5"/>
  <c r="T7" i="5"/>
  <c r="T8" i="5"/>
  <c r="T9" i="5"/>
  <c r="T10" i="5"/>
  <c r="T11" i="5"/>
  <c r="T12" i="5"/>
  <c r="T13" i="5"/>
  <c r="T14" i="5"/>
  <c r="T15" i="5"/>
  <c r="T16" i="5"/>
  <c r="T2" i="5"/>
  <c r="U7" i="5"/>
  <c r="U8" i="5"/>
  <c r="U14" i="5"/>
  <c r="U15" i="5"/>
  <c r="U16" i="5"/>
  <c r="U11" i="5" l="1"/>
  <c r="AB11" i="5" s="1"/>
  <c r="V11" i="5"/>
  <c r="Y11" i="5"/>
  <c r="V6" i="5"/>
  <c r="V5" i="5"/>
  <c r="AB5" i="5" s="1"/>
  <c r="U5" i="5"/>
  <c r="Y6" i="5"/>
  <c r="Y5" i="5"/>
  <c r="U6" i="5"/>
  <c r="AB6" i="5" s="1"/>
  <c r="W3" i="5"/>
  <c r="X6" i="5"/>
  <c r="AC14" i="5"/>
  <c r="U9" i="5"/>
  <c r="V3" i="5"/>
  <c r="Y8" i="5"/>
  <c r="V9" i="5"/>
  <c r="W9" i="5"/>
  <c r="X8" i="5"/>
  <c r="U12" i="5"/>
  <c r="V8" i="5"/>
  <c r="W10" i="5"/>
  <c r="Y13" i="5"/>
  <c r="X9" i="5"/>
  <c r="W7" i="5"/>
  <c r="Y4" i="5"/>
  <c r="V13" i="5"/>
  <c r="V7" i="5"/>
  <c r="X13" i="5"/>
  <c r="X4" i="5"/>
  <c r="W13" i="5"/>
  <c r="Y12" i="5"/>
  <c r="Y10" i="5"/>
  <c r="U10" i="5"/>
  <c r="U4" i="5"/>
  <c r="V10" i="5"/>
  <c r="V4" i="5"/>
  <c r="Y3" i="5"/>
  <c r="AB3" i="5" l="1"/>
  <c r="AB12" i="5"/>
  <c r="AB8" i="5"/>
  <c r="AB9" i="5"/>
  <c r="AB7" i="5"/>
  <c r="AB13" i="5"/>
  <c r="AB4" i="5"/>
  <c r="AB10" i="5"/>
  <c r="Q2" i="5" l="1"/>
  <c r="R2" i="5" s="1"/>
  <c r="AA2" i="5" s="1"/>
  <c r="Q4" i="5"/>
  <c r="R4" i="5" s="1"/>
  <c r="AA4" i="5" s="1"/>
  <c r="AC4" i="5" l="1"/>
  <c r="Q3" i="5"/>
  <c r="R3" i="5" s="1"/>
  <c r="AA3" i="5" s="1"/>
  <c r="AC3" i="5" s="1"/>
  <c r="Q5" i="5"/>
  <c r="R5" i="5" s="1"/>
  <c r="AA5" i="5" s="1"/>
  <c r="AC5" i="5" s="1"/>
  <c r="Q6" i="5"/>
  <c r="R6" i="5" s="1"/>
  <c r="AA6" i="5" s="1"/>
  <c r="AC6" i="5" s="1"/>
  <c r="Q7" i="5"/>
  <c r="R7" i="5" s="1"/>
  <c r="AA7" i="5" s="1"/>
  <c r="AC7" i="5" s="1"/>
  <c r="Q8" i="5"/>
  <c r="R8" i="5" s="1"/>
  <c r="AA8" i="5" s="1"/>
  <c r="Q9" i="5"/>
  <c r="R9" i="5" s="1"/>
  <c r="AA9" i="5" s="1"/>
  <c r="AC9" i="5" s="1"/>
  <c r="Q10" i="5"/>
  <c r="R10" i="5" s="1"/>
  <c r="AA10" i="5" s="1"/>
  <c r="AC10" i="5" s="1"/>
  <c r="Q11" i="5"/>
  <c r="R11" i="5" s="1"/>
  <c r="AA11" i="5" s="1"/>
  <c r="AC11" i="5" s="1"/>
  <c r="Q12" i="5"/>
  <c r="R12" i="5" s="1"/>
  <c r="AA12" i="5" s="1"/>
  <c r="AC12" i="5" s="1"/>
  <c r="Q13" i="5"/>
  <c r="R13" i="5" s="1"/>
  <c r="AA13" i="5" s="1"/>
  <c r="AC13" i="5" s="1"/>
  <c r="Q14" i="5"/>
  <c r="R14" i="5" s="1"/>
  <c r="Q15" i="5"/>
  <c r="R15" i="5" s="1"/>
  <c r="Q16" i="5"/>
  <c r="R16" i="5" s="1"/>
  <c r="AC8" i="5" l="1"/>
  <c r="Q17" i="5"/>
  <c r="L17" i="5"/>
  <c r="K17" i="5"/>
  <c r="R17" i="5" l="1"/>
  <c r="Y17" i="5" l="1"/>
  <c r="W17" i="5"/>
  <c r="V17" i="5"/>
  <c r="S17" i="5"/>
  <c r="U2" i="5"/>
  <c r="AA17" i="5"/>
  <c r="X17" i="5"/>
  <c r="T17" i="5"/>
  <c r="U17" i="5" l="1"/>
  <c r="AB2" i="5"/>
  <c r="AP21" i="19"/>
  <c r="AP22" i="19"/>
  <c r="AP23" i="19"/>
  <c r="AP24" i="19"/>
  <c r="AP25" i="19"/>
  <c r="AP26" i="19"/>
  <c r="AP27" i="19"/>
  <c r="AP28" i="19"/>
  <c r="AP29" i="19"/>
  <c r="AP30" i="19"/>
  <c r="AP31" i="19"/>
  <c r="AP32" i="19"/>
  <c r="AP33" i="19"/>
  <c r="AP34" i="19"/>
  <c r="AP35" i="19"/>
  <c r="AP36" i="19"/>
  <c r="AP37" i="19"/>
  <c r="AP38" i="19"/>
  <c r="AP39" i="19"/>
  <c r="AP40" i="19"/>
  <c r="AP41" i="19"/>
  <c r="AP42" i="19"/>
  <c r="AP43" i="19"/>
  <c r="AP44" i="19"/>
  <c r="AP45" i="19"/>
  <c r="AP46" i="19"/>
  <c r="AP47" i="19"/>
  <c r="AP48" i="19"/>
  <c r="AP49" i="19"/>
  <c r="AP50" i="19"/>
  <c r="AP51" i="19"/>
  <c r="AP52" i="19"/>
  <c r="AP53" i="19"/>
  <c r="AP54" i="19"/>
  <c r="AP55" i="19"/>
  <c r="AP56" i="19"/>
  <c r="AP57" i="19"/>
  <c r="AP58" i="19"/>
  <c r="AP59" i="19"/>
  <c r="AP60" i="19"/>
  <c r="AP61" i="19"/>
  <c r="AP62" i="19"/>
  <c r="AP63" i="19"/>
  <c r="AP64" i="19"/>
  <c r="AP65" i="19"/>
  <c r="AP66" i="19"/>
  <c r="AP67" i="19"/>
  <c r="AP68" i="19"/>
  <c r="AP69" i="19"/>
  <c r="AP70" i="19"/>
  <c r="AP71" i="19"/>
  <c r="AP72" i="19"/>
  <c r="AP73" i="19"/>
  <c r="AP74" i="19"/>
  <c r="AP75" i="19"/>
  <c r="AP76" i="19"/>
  <c r="AP77" i="19"/>
  <c r="AP78" i="19"/>
  <c r="AP79" i="19"/>
  <c r="AP80" i="19"/>
  <c r="AP81" i="19"/>
  <c r="AP82" i="19"/>
  <c r="AP83" i="19"/>
  <c r="AP84" i="19"/>
  <c r="AP85" i="19"/>
  <c r="AP86" i="19"/>
  <c r="AP87" i="19"/>
  <c r="AP88" i="19"/>
  <c r="AP89" i="19"/>
  <c r="AP90" i="19"/>
  <c r="AP91" i="19"/>
  <c r="AP92" i="19"/>
  <c r="AP93" i="19"/>
  <c r="AP94" i="19"/>
  <c r="AP95" i="19"/>
  <c r="AP96" i="19"/>
  <c r="AP97" i="19"/>
  <c r="AP98" i="19"/>
  <c r="AP99" i="19"/>
  <c r="AP100" i="19"/>
  <c r="AP101" i="19"/>
  <c r="AP102" i="19"/>
  <c r="AP103" i="19"/>
  <c r="AP104" i="19"/>
  <c r="AP105" i="19"/>
  <c r="AP106" i="19"/>
  <c r="AP107" i="19"/>
  <c r="AP108" i="19"/>
  <c r="AP109" i="19"/>
  <c r="AP110" i="19"/>
  <c r="AP111" i="19"/>
  <c r="AP112" i="19"/>
  <c r="AP113" i="19"/>
  <c r="AP114" i="19"/>
  <c r="AP115" i="19"/>
  <c r="AP116" i="19"/>
  <c r="AP117" i="19"/>
  <c r="AP118" i="19"/>
  <c r="AP119" i="19"/>
  <c r="AP120" i="19"/>
  <c r="AP121" i="19"/>
  <c r="AP122" i="19"/>
  <c r="AP123" i="19"/>
  <c r="AP124" i="19"/>
  <c r="AP125" i="19"/>
  <c r="AP126" i="19"/>
  <c r="AP127" i="19"/>
  <c r="AP128" i="19"/>
  <c r="AP129" i="19"/>
  <c r="AP130" i="19"/>
  <c r="AP131" i="19"/>
  <c r="AP132" i="19"/>
  <c r="AP133" i="19"/>
  <c r="AP134" i="19"/>
  <c r="AP135" i="19"/>
  <c r="AP136" i="19"/>
  <c r="AP137" i="19"/>
  <c r="AP138" i="19"/>
  <c r="AP139" i="19"/>
  <c r="AP140" i="19"/>
  <c r="AP141" i="19"/>
  <c r="AP142" i="19"/>
  <c r="AP143" i="19"/>
  <c r="AP144" i="19"/>
  <c r="AP145" i="19"/>
  <c r="AP146" i="19"/>
  <c r="AP147" i="19"/>
  <c r="AP148" i="19"/>
  <c r="AP149" i="19"/>
  <c r="AP150" i="19"/>
  <c r="AP151" i="19"/>
  <c r="AP152" i="19"/>
  <c r="AP153" i="19"/>
  <c r="AP154" i="19"/>
  <c r="AP155" i="19"/>
  <c r="AP156" i="19"/>
  <c r="AP157" i="19"/>
  <c r="AP158" i="19"/>
  <c r="AP159" i="19"/>
  <c r="AP160" i="19"/>
  <c r="AP161" i="19"/>
  <c r="AP162" i="19"/>
  <c r="AP163" i="19"/>
  <c r="AP164" i="19"/>
  <c r="AP165" i="19"/>
  <c r="AP166" i="19"/>
  <c r="AP167" i="19"/>
  <c r="AP168" i="19"/>
  <c r="AP169" i="19"/>
  <c r="AP170" i="19"/>
  <c r="AP171" i="19"/>
  <c r="AP172" i="19"/>
  <c r="AP173" i="19"/>
  <c r="AP174" i="19"/>
  <c r="AP175" i="19"/>
  <c r="AP176" i="19"/>
  <c r="AP177" i="19"/>
  <c r="AP178" i="19"/>
  <c r="AP179" i="19"/>
  <c r="AP180" i="19"/>
  <c r="AP181" i="19"/>
  <c r="AP182" i="19"/>
  <c r="AP183" i="19"/>
  <c r="AP184" i="19"/>
  <c r="AP185" i="19"/>
  <c r="AP186" i="19"/>
  <c r="AP187" i="19"/>
  <c r="AP188" i="19"/>
  <c r="AP189" i="19"/>
  <c r="AP190" i="19"/>
  <c r="AP191" i="19"/>
  <c r="AP192" i="19"/>
  <c r="AP193" i="19"/>
  <c r="AP194" i="19"/>
  <c r="AP195" i="19"/>
  <c r="AP196" i="19"/>
  <c r="AP197" i="19"/>
  <c r="AP198" i="19"/>
  <c r="AP199" i="19"/>
  <c r="AP200" i="19"/>
  <c r="AP201" i="19"/>
  <c r="AP202" i="19"/>
  <c r="AP203" i="19"/>
  <c r="AP204" i="19"/>
  <c r="AP205" i="19"/>
  <c r="AP206" i="19"/>
  <c r="AP207" i="19"/>
  <c r="AP208" i="19"/>
  <c r="AP209" i="19"/>
  <c r="AP210" i="19"/>
  <c r="AP211" i="19"/>
  <c r="AP212" i="19"/>
  <c r="AP213" i="19"/>
  <c r="AP214" i="19"/>
  <c r="AP215" i="19"/>
  <c r="AP216" i="19"/>
  <c r="AP217" i="19"/>
  <c r="AP218" i="19"/>
  <c r="AP219" i="19"/>
  <c r="AP220" i="19"/>
  <c r="AP221" i="19"/>
  <c r="AP222" i="19"/>
  <c r="AP223" i="19"/>
  <c r="AP224" i="19"/>
  <c r="AP225" i="19"/>
  <c r="AP226" i="19"/>
  <c r="AP227" i="19"/>
  <c r="AP228" i="19"/>
  <c r="AP229" i="19"/>
  <c r="AP230" i="19"/>
  <c r="AP231" i="19"/>
  <c r="AP232" i="19"/>
  <c r="AP233" i="19"/>
  <c r="AP234" i="19"/>
  <c r="AP235" i="19"/>
  <c r="AP236" i="19"/>
  <c r="AP237" i="19"/>
  <c r="AP238" i="19"/>
  <c r="AP239" i="19"/>
  <c r="AP240" i="19"/>
  <c r="AP241" i="19"/>
  <c r="AP242" i="19"/>
  <c r="AP243" i="19"/>
  <c r="AP244" i="19"/>
  <c r="AP245" i="19"/>
  <c r="AP246" i="19"/>
  <c r="AP247" i="19"/>
  <c r="AP248" i="19"/>
  <c r="AP249" i="19"/>
  <c r="AP250" i="19"/>
  <c r="AP251" i="19"/>
  <c r="AP252" i="19"/>
  <c r="AP253" i="19"/>
  <c r="AP254" i="19"/>
  <c r="AP255" i="19"/>
  <c r="AP256" i="19"/>
  <c r="AP257" i="19"/>
  <c r="AP258" i="19"/>
  <c r="AP259" i="19"/>
  <c r="AP260" i="19"/>
  <c r="AP261" i="19"/>
  <c r="AP262" i="19"/>
  <c r="AP263" i="19"/>
  <c r="AP264" i="19"/>
  <c r="AP265" i="19"/>
  <c r="AP266" i="19"/>
  <c r="AP267" i="19"/>
  <c r="AP268" i="19"/>
  <c r="AP269" i="19"/>
  <c r="AP270" i="19"/>
  <c r="AP271" i="19"/>
  <c r="AP272" i="19"/>
  <c r="AP273" i="19"/>
  <c r="AP274" i="19"/>
  <c r="AP275" i="19"/>
  <c r="AP276" i="19"/>
  <c r="AP277" i="19"/>
  <c r="AP278" i="19"/>
  <c r="AP279" i="19"/>
  <c r="AP280" i="19"/>
  <c r="AP281" i="19"/>
  <c r="AP282" i="19"/>
  <c r="AP283" i="19"/>
  <c r="AP284" i="19"/>
  <c r="AP285" i="19"/>
  <c r="AP286" i="19"/>
  <c r="AP287" i="19"/>
  <c r="AP288" i="19"/>
  <c r="AP289" i="19"/>
  <c r="AP290" i="19"/>
  <c r="AP291" i="19"/>
  <c r="AP292" i="19"/>
  <c r="AP293" i="19"/>
  <c r="AP294" i="19"/>
  <c r="AP295" i="19"/>
  <c r="AP296" i="19"/>
  <c r="AP297" i="19"/>
  <c r="AP298" i="19"/>
  <c r="AP299" i="19"/>
  <c r="AP300" i="19"/>
  <c r="AP301" i="19"/>
  <c r="AP302" i="19"/>
  <c r="AP303" i="19"/>
  <c r="AP304" i="19"/>
  <c r="AP305" i="19"/>
  <c r="AP306" i="19"/>
  <c r="AP307" i="19"/>
  <c r="AP308" i="19"/>
  <c r="AP309" i="19"/>
  <c r="AP310" i="19"/>
  <c r="AP311" i="19"/>
  <c r="AP312" i="19"/>
  <c r="AP313" i="19"/>
  <c r="AP314" i="19"/>
  <c r="AP315" i="19"/>
  <c r="AP316" i="19"/>
  <c r="AP317" i="19"/>
  <c r="AP318" i="19"/>
  <c r="AP319" i="19"/>
  <c r="AP320" i="19"/>
  <c r="AP321" i="19"/>
  <c r="AP322" i="19"/>
  <c r="AP323" i="19"/>
  <c r="AP324" i="19"/>
  <c r="AP325" i="19"/>
  <c r="AP326" i="19"/>
  <c r="AP327" i="19"/>
  <c r="AP328" i="19"/>
  <c r="AP329" i="19"/>
  <c r="AP330" i="19"/>
  <c r="AP331" i="19"/>
  <c r="AP332" i="19"/>
  <c r="AP333" i="19"/>
  <c r="AP334" i="19"/>
  <c r="AP335" i="19"/>
  <c r="AP336" i="19"/>
  <c r="AP337" i="19"/>
  <c r="AP338" i="19"/>
  <c r="AP339" i="19"/>
  <c r="AP340" i="19"/>
  <c r="AP341" i="19"/>
  <c r="AP342" i="19"/>
  <c r="AP343" i="19"/>
  <c r="AP344" i="19"/>
  <c r="AP345" i="19"/>
  <c r="AP346" i="19"/>
  <c r="AP347" i="19"/>
  <c r="AP348" i="19"/>
  <c r="AP349" i="19"/>
  <c r="AP350" i="19"/>
  <c r="AP351" i="19"/>
  <c r="AP352" i="19"/>
  <c r="AP353" i="19"/>
  <c r="AP354" i="19"/>
  <c r="AP355" i="19"/>
  <c r="AP356" i="19"/>
  <c r="AP357" i="19"/>
  <c r="AP358" i="19"/>
  <c r="AP359" i="19"/>
  <c r="AP360" i="19"/>
  <c r="AP361" i="19"/>
  <c r="AP362" i="19"/>
  <c r="AP363" i="19"/>
  <c r="AP364" i="19"/>
  <c r="AP365" i="19"/>
  <c r="AP366" i="19"/>
  <c r="AP367" i="19"/>
  <c r="AP368" i="19"/>
  <c r="AP369" i="19"/>
  <c r="AP370" i="19"/>
  <c r="AP371" i="19"/>
  <c r="AP372" i="19"/>
  <c r="AP373" i="19"/>
  <c r="AP374" i="19"/>
  <c r="AP375" i="19"/>
  <c r="AP376" i="19"/>
  <c r="AP377" i="19"/>
  <c r="AP378" i="19"/>
  <c r="AP379" i="19"/>
  <c r="AP380" i="19"/>
  <c r="AP381" i="19"/>
  <c r="AP382" i="19"/>
  <c r="AP383" i="19"/>
  <c r="AP384" i="19"/>
  <c r="AP385" i="19"/>
  <c r="AP386" i="19"/>
  <c r="AP387" i="19"/>
  <c r="AP388" i="19"/>
  <c r="AP389" i="19"/>
  <c r="AP390" i="19"/>
  <c r="AP391" i="19"/>
  <c r="AP392" i="19"/>
  <c r="AP393" i="19"/>
  <c r="AP394" i="19"/>
  <c r="AP395" i="19"/>
  <c r="AP396" i="19"/>
  <c r="AP397" i="19"/>
  <c r="AP398" i="19"/>
  <c r="AP399" i="19"/>
  <c r="AP400" i="19"/>
  <c r="AP401" i="19"/>
  <c r="AP402" i="19"/>
  <c r="AP403" i="19"/>
  <c r="AP404" i="19"/>
  <c r="AP405" i="19"/>
  <c r="AP406" i="19"/>
  <c r="AP407" i="19"/>
  <c r="AP408" i="19"/>
  <c r="AP409" i="19"/>
  <c r="AP410" i="19"/>
  <c r="AP411" i="19"/>
  <c r="AP412" i="19"/>
  <c r="AP413" i="19"/>
  <c r="AP414" i="19"/>
  <c r="AP415" i="19"/>
  <c r="AP416" i="19"/>
  <c r="AP417" i="19"/>
  <c r="AP418" i="19"/>
  <c r="AP419" i="19"/>
  <c r="AP420" i="19"/>
  <c r="AP421" i="19"/>
  <c r="AP422" i="19"/>
  <c r="AP423" i="19"/>
  <c r="AP424" i="19"/>
  <c r="AP425" i="19"/>
  <c r="AP426" i="19"/>
  <c r="AP427" i="19"/>
  <c r="AP428" i="19"/>
  <c r="AP429" i="19"/>
  <c r="AP430" i="19"/>
  <c r="AP431" i="19"/>
  <c r="AP432" i="19"/>
  <c r="AP433" i="19"/>
  <c r="AP434" i="19"/>
  <c r="AP435" i="19"/>
  <c r="AP436" i="19"/>
  <c r="AP437" i="19"/>
  <c r="AP438" i="19"/>
  <c r="AP439" i="19"/>
  <c r="AP440" i="19"/>
  <c r="AP441" i="19"/>
  <c r="AP442" i="19"/>
  <c r="AP443" i="19"/>
  <c r="AP444" i="19"/>
  <c r="AP445" i="19"/>
  <c r="AP446" i="19"/>
  <c r="AP447" i="19"/>
  <c r="AP448" i="19"/>
  <c r="AP449" i="19"/>
  <c r="AP450" i="19"/>
  <c r="AP451" i="19"/>
  <c r="AP452" i="19"/>
  <c r="AP453" i="19"/>
  <c r="AP454" i="19"/>
  <c r="AP455" i="19"/>
  <c r="AP456" i="19"/>
  <c r="AP457" i="19"/>
  <c r="AP458" i="19"/>
  <c r="AP459" i="19"/>
  <c r="AP460" i="19"/>
  <c r="AP461" i="19"/>
  <c r="AP462" i="19"/>
  <c r="AP463" i="19"/>
  <c r="AP464" i="19"/>
  <c r="AP465" i="19"/>
  <c r="AP466" i="19"/>
  <c r="AP467" i="19"/>
  <c r="AP468" i="19"/>
  <c r="AP469" i="19"/>
  <c r="AP470" i="19"/>
  <c r="AP471" i="19"/>
  <c r="AP472" i="19"/>
  <c r="AP473" i="19"/>
  <c r="AP474" i="19"/>
  <c r="AP475" i="19"/>
  <c r="AP476" i="19"/>
  <c r="AP477" i="19"/>
  <c r="AP478" i="19"/>
  <c r="AP479" i="19"/>
  <c r="AP480" i="19"/>
  <c r="AP481" i="19"/>
  <c r="AP482" i="19"/>
  <c r="AP483" i="19"/>
  <c r="AP484" i="19"/>
  <c r="AP485" i="19"/>
  <c r="AP486" i="19"/>
  <c r="AP487" i="19"/>
  <c r="AP488" i="19"/>
  <c r="AP489" i="19"/>
  <c r="AP490" i="19"/>
  <c r="AP491" i="19"/>
  <c r="AP492" i="19"/>
  <c r="AP493" i="19"/>
  <c r="AP494" i="19"/>
  <c r="AP495" i="19"/>
  <c r="AP496" i="19"/>
  <c r="AP497" i="19"/>
  <c r="AP498" i="19"/>
  <c r="AP499" i="19"/>
  <c r="AP500" i="19"/>
  <c r="AP501" i="19"/>
  <c r="AP502" i="19"/>
  <c r="AP503" i="19"/>
  <c r="AP504" i="19"/>
  <c r="AP505" i="19"/>
  <c r="AP506" i="19"/>
  <c r="AP507" i="19"/>
  <c r="AP508" i="19"/>
  <c r="AP509" i="19"/>
  <c r="AP510" i="19"/>
  <c r="AP511" i="19"/>
  <c r="AP512" i="19"/>
  <c r="AP513" i="19"/>
  <c r="AP514" i="19"/>
  <c r="AP515" i="19"/>
  <c r="AP516" i="19"/>
  <c r="AP517" i="19"/>
  <c r="AP518" i="19"/>
  <c r="AP519" i="19"/>
  <c r="AP520" i="19"/>
  <c r="AP521" i="19"/>
  <c r="AP522" i="19"/>
  <c r="AP523" i="19"/>
  <c r="AP524" i="19"/>
  <c r="AP525" i="19"/>
  <c r="AP526" i="19"/>
  <c r="AP527" i="19"/>
  <c r="AP528" i="19"/>
  <c r="AP529" i="19"/>
  <c r="AP530" i="19"/>
  <c r="AP531" i="19"/>
  <c r="AP532" i="19"/>
  <c r="AP533" i="19"/>
  <c r="AP534" i="19"/>
  <c r="AP535" i="19"/>
  <c r="AP536" i="19"/>
  <c r="AP537" i="19"/>
  <c r="AP538" i="19"/>
  <c r="AP539" i="19"/>
  <c r="AP540" i="19"/>
  <c r="AP541" i="19"/>
  <c r="AP542" i="19"/>
  <c r="AP543" i="19"/>
  <c r="AP544" i="19"/>
  <c r="AP545" i="19"/>
  <c r="AP546" i="19"/>
  <c r="AP547" i="19"/>
  <c r="AP548" i="19"/>
  <c r="AP549" i="19"/>
  <c r="AP550" i="19"/>
  <c r="AP551" i="19"/>
  <c r="AP552" i="19"/>
  <c r="AP553" i="19"/>
  <c r="AP554" i="19"/>
  <c r="AP555" i="19"/>
  <c r="AP556" i="19"/>
  <c r="AP557" i="19"/>
  <c r="AP558" i="19"/>
  <c r="AP559" i="19"/>
  <c r="AP560" i="19"/>
  <c r="AP561" i="19"/>
  <c r="AP562" i="19"/>
  <c r="AP563" i="19"/>
  <c r="AP564" i="19"/>
  <c r="AP565" i="19"/>
  <c r="AP566" i="19"/>
  <c r="AP567" i="19"/>
  <c r="AP568" i="19"/>
  <c r="AP569" i="19"/>
  <c r="AP570" i="19"/>
  <c r="AP571" i="19"/>
  <c r="AP572" i="19"/>
  <c r="AP573" i="19"/>
  <c r="AP574" i="19"/>
  <c r="AP575" i="19"/>
  <c r="AP576" i="19"/>
  <c r="AP577" i="19"/>
  <c r="AP578" i="19"/>
  <c r="AP579" i="19"/>
  <c r="AP580" i="19"/>
  <c r="AP581" i="19"/>
  <c r="AP582" i="19"/>
  <c r="AP583" i="19"/>
  <c r="AP584" i="19"/>
  <c r="AP585" i="19"/>
  <c r="AP586" i="19"/>
  <c r="AP587" i="19"/>
  <c r="AP588" i="19"/>
  <c r="AP589" i="19"/>
  <c r="AP590" i="19"/>
  <c r="AP591" i="19"/>
  <c r="AP592" i="19"/>
  <c r="AP593" i="19"/>
  <c r="AP594" i="19"/>
  <c r="AP595" i="19"/>
  <c r="AP596" i="19"/>
  <c r="AP597" i="19"/>
  <c r="AP598" i="19"/>
  <c r="AP599" i="19"/>
  <c r="AP600" i="19"/>
  <c r="AP601" i="19"/>
  <c r="AP602" i="19"/>
  <c r="AP603" i="19"/>
  <c r="AP604" i="19"/>
  <c r="AP605" i="19"/>
  <c r="AP606" i="19"/>
  <c r="AP607" i="19"/>
  <c r="AP608" i="19"/>
  <c r="AP609" i="19"/>
  <c r="AP610" i="19"/>
  <c r="AP611" i="19"/>
  <c r="AP612" i="19"/>
  <c r="AP613" i="19"/>
  <c r="AP614" i="19"/>
  <c r="AP615" i="19"/>
  <c r="AP616" i="19"/>
  <c r="AP617" i="19"/>
  <c r="AP618" i="19"/>
  <c r="AP619" i="19"/>
  <c r="AP620" i="19"/>
  <c r="AP621" i="19"/>
  <c r="AP622" i="19"/>
  <c r="AP623" i="19"/>
  <c r="AP624" i="19"/>
  <c r="AP625" i="19"/>
  <c r="AP626" i="19"/>
  <c r="AP627" i="19"/>
  <c r="AP628" i="19"/>
  <c r="AP629" i="19"/>
  <c r="AP630" i="19"/>
  <c r="AP631" i="19"/>
  <c r="AP632" i="19"/>
  <c r="AP633" i="19"/>
  <c r="AP634" i="19"/>
  <c r="AP635" i="19"/>
  <c r="AP636" i="19"/>
  <c r="AP637" i="19"/>
  <c r="AP638" i="19"/>
  <c r="AP639" i="19"/>
  <c r="AP640" i="19"/>
  <c r="AP641" i="19"/>
  <c r="AP642" i="19"/>
  <c r="AP643" i="19"/>
  <c r="AP644" i="19"/>
  <c r="AP645" i="19"/>
  <c r="AP646" i="19"/>
  <c r="AP647" i="19"/>
  <c r="AP648" i="19"/>
  <c r="AP649" i="19"/>
  <c r="AP650" i="19"/>
  <c r="AP651" i="19"/>
  <c r="AP652" i="19"/>
  <c r="AP653" i="19"/>
  <c r="AP654" i="19"/>
  <c r="AP655" i="19"/>
  <c r="AP656" i="19"/>
  <c r="AP657" i="19"/>
  <c r="AP658" i="19"/>
  <c r="AP659" i="19"/>
  <c r="AP660" i="19"/>
  <c r="AP661" i="19"/>
  <c r="AP662" i="19"/>
  <c r="AP663" i="19"/>
  <c r="AP664" i="19"/>
  <c r="AP665" i="19"/>
  <c r="AP666" i="19"/>
  <c r="AP667" i="19"/>
  <c r="AP668" i="19"/>
  <c r="AP669" i="19"/>
  <c r="AP670" i="19"/>
  <c r="AP671" i="19"/>
  <c r="AP672" i="19"/>
  <c r="AP673" i="19"/>
  <c r="AP674" i="19"/>
  <c r="AP675" i="19"/>
  <c r="AP676" i="19"/>
  <c r="AP677" i="19"/>
  <c r="AP678" i="19"/>
  <c r="AP679" i="19"/>
  <c r="AP680" i="19"/>
  <c r="AP681" i="19"/>
  <c r="AP682" i="19"/>
  <c r="AP683" i="19"/>
  <c r="AP684" i="19"/>
  <c r="AP685" i="19"/>
  <c r="AP686" i="19"/>
  <c r="AP687" i="19"/>
  <c r="AP688" i="19"/>
  <c r="AP689" i="19"/>
  <c r="AP690" i="19"/>
  <c r="AP691" i="19"/>
  <c r="AP692" i="19"/>
  <c r="AP693" i="19"/>
  <c r="AP694" i="19"/>
  <c r="AP695" i="19"/>
  <c r="AP696" i="19"/>
  <c r="AP697" i="19"/>
  <c r="AP698" i="19"/>
  <c r="AP699" i="19"/>
  <c r="AP700" i="19"/>
  <c r="AP701" i="19"/>
  <c r="AP702" i="19"/>
  <c r="AP703" i="19"/>
  <c r="AP704" i="19"/>
  <c r="AP705" i="19"/>
  <c r="AP706" i="19"/>
  <c r="AP707" i="19"/>
  <c r="AP708" i="19"/>
  <c r="AP709" i="19"/>
  <c r="AP710" i="19"/>
  <c r="AP711" i="19"/>
  <c r="AP712" i="19"/>
  <c r="AP713" i="19"/>
  <c r="AP714" i="19"/>
  <c r="AP715" i="19"/>
  <c r="AP716" i="19"/>
  <c r="AP717" i="19"/>
  <c r="AP718" i="19"/>
  <c r="AP719" i="19"/>
  <c r="AP720" i="19"/>
  <c r="AP721" i="19"/>
  <c r="AP722" i="19"/>
  <c r="AP723" i="19"/>
  <c r="AP724" i="19"/>
  <c r="AP725" i="19"/>
  <c r="AP726" i="19"/>
  <c r="AP727" i="19"/>
  <c r="AP728" i="19"/>
  <c r="AP729" i="19"/>
  <c r="AP730" i="19"/>
  <c r="AP731" i="19"/>
  <c r="AP732" i="19"/>
  <c r="AP733" i="19"/>
  <c r="AP734" i="19"/>
  <c r="AP735" i="19"/>
  <c r="AP736" i="19"/>
  <c r="AP737" i="19"/>
  <c r="AP738" i="19"/>
  <c r="AP739" i="19"/>
  <c r="AP740" i="19"/>
  <c r="AP741" i="19"/>
  <c r="AP742" i="19"/>
  <c r="AP743" i="19"/>
  <c r="AP744" i="19"/>
  <c r="AP745" i="19"/>
  <c r="AP746" i="19"/>
  <c r="AP747" i="19"/>
  <c r="AP748" i="19"/>
  <c r="AP749" i="19"/>
  <c r="AP750" i="19"/>
  <c r="AP751" i="19"/>
  <c r="AP752" i="19"/>
  <c r="AP753" i="19"/>
  <c r="AP754" i="19"/>
  <c r="AP755" i="19"/>
  <c r="AP756" i="19"/>
  <c r="AP757" i="19"/>
  <c r="AP758" i="19"/>
  <c r="AP759" i="19"/>
  <c r="AP760" i="19"/>
  <c r="AP761" i="19"/>
  <c r="AP762" i="19"/>
  <c r="AP763" i="19"/>
  <c r="AP764" i="19"/>
  <c r="AP765" i="19"/>
  <c r="AP766" i="19"/>
  <c r="AP767" i="19"/>
  <c r="AP768" i="19"/>
  <c r="AP769" i="19"/>
  <c r="AP770" i="19"/>
  <c r="AP771" i="19"/>
  <c r="AP772" i="19"/>
  <c r="AP773" i="19"/>
  <c r="AP774" i="19"/>
  <c r="AP775" i="19"/>
  <c r="AP776" i="19"/>
  <c r="AP777" i="19"/>
  <c r="AP778" i="19"/>
  <c r="AP779" i="19"/>
  <c r="AP780" i="19"/>
  <c r="AP781" i="19"/>
  <c r="AP782" i="19"/>
  <c r="AP783" i="19"/>
  <c r="AP784" i="19"/>
  <c r="AP785" i="19"/>
  <c r="AP786" i="19"/>
  <c r="AP787" i="19"/>
  <c r="AP788" i="19"/>
  <c r="AP789" i="19"/>
  <c r="AP790" i="19"/>
  <c r="AP791" i="19"/>
  <c r="AP792" i="19"/>
  <c r="AP793" i="19"/>
  <c r="AP794" i="19"/>
  <c r="AP795" i="19"/>
  <c r="AP796" i="19"/>
  <c r="AP797" i="19"/>
  <c r="AP798" i="19"/>
  <c r="AP799" i="19"/>
  <c r="AP800" i="19"/>
  <c r="AP801" i="19"/>
  <c r="AP802" i="19"/>
  <c r="AP803" i="19"/>
  <c r="AP804" i="19"/>
  <c r="AP805" i="19"/>
  <c r="AP806" i="19"/>
  <c r="AP807" i="19"/>
  <c r="AP808" i="19"/>
  <c r="AP809" i="19"/>
  <c r="AP810" i="19"/>
  <c r="AP811" i="19"/>
  <c r="AP812" i="19"/>
  <c r="AP813" i="19"/>
  <c r="AP814" i="19"/>
  <c r="AP815" i="19"/>
  <c r="AP816" i="19"/>
  <c r="AP817" i="19"/>
  <c r="AP818" i="19"/>
  <c r="AP819" i="19"/>
  <c r="AP820" i="19"/>
  <c r="AP821" i="19"/>
  <c r="AP822" i="19"/>
  <c r="AP823" i="19"/>
  <c r="AP824" i="19"/>
  <c r="AP825" i="19"/>
  <c r="AP826" i="19"/>
  <c r="AP827" i="19"/>
  <c r="AP828" i="19"/>
  <c r="AP829" i="19"/>
  <c r="AP830" i="19"/>
  <c r="AP831" i="19"/>
  <c r="AP832" i="19"/>
  <c r="AP833" i="19"/>
  <c r="AP834" i="19"/>
  <c r="AP835" i="19"/>
  <c r="AP836" i="19"/>
  <c r="AP837" i="19"/>
  <c r="AP838" i="19"/>
  <c r="AP839" i="19"/>
  <c r="AP840" i="19"/>
  <c r="AP841" i="19"/>
  <c r="AP842" i="19"/>
  <c r="AP843" i="19"/>
  <c r="AP844" i="19"/>
  <c r="AP845" i="19"/>
  <c r="AP846" i="19"/>
  <c r="AP847" i="19"/>
  <c r="AP848" i="19"/>
  <c r="AP849" i="19"/>
  <c r="AP850" i="19"/>
  <c r="AP851" i="19"/>
  <c r="AP852" i="19"/>
  <c r="AP853" i="19"/>
  <c r="AP854" i="19"/>
  <c r="AP855" i="19"/>
  <c r="AP856" i="19"/>
  <c r="AP857" i="19"/>
  <c r="AP858" i="19"/>
  <c r="AP859" i="19"/>
  <c r="AP860" i="19"/>
  <c r="AP861" i="19"/>
  <c r="AP862" i="19"/>
  <c r="AP863" i="19"/>
  <c r="AP864" i="19"/>
  <c r="AP865" i="19"/>
  <c r="AP866" i="19"/>
  <c r="AP867" i="19"/>
  <c r="AP868" i="19"/>
  <c r="AP869" i="19"/>
  <c r="AP870" i="19"/>
  <c r="AP871" i="19"/>
  <c r="AP872" i="19"/>
  <c r="AP873" i="19"/>
  <c r="AP874" i="19"/>
  <c r="AP875" i="19"/>
  <c r="AP876" i="19"/>
  <c r="AP877" i="19"/>
  <c r="AP878" i="19"/>
  <c r="AP879" i="19"/>
  <c r="AP880" i="19"/>
  <c r="AP881" i="19"/>
  <c r="AP882" i="19"/>
  <c r="AP883" i="19"/>
  <c r="AP884" i="19"/>
  <c r="AP885" i="19"/>
  <c r="AP886" i="19"/>
  <c r="AP887" i="19"/>
  <c r="AP888" i="19"/>
  <c r="AP889" i="19"/>
  <c r="AP890" i="19"/>
  <c r="AP891" i="19"/>
  <c r="AP892" i="19"/>
  <c r="AP893" i="19"/>
  <c r="AP894" i="19"/>
  <c r="AP895" i="19"/>
  <c r="AP896" i="19"/>
  <c r="AP897" i="19"/>
  <c r="AP898" i="19"/>
  <c r="AP899" i="19"/>
  <c r="AP900" i="19"/>
  <c r="AP901" i="19"/>
  <c r="AP902" i="19"/>
  <c r="AP903" i="19"/>
  <c r="AP904" i="19"/>
  <c r="AP905" i="19"/>
  <c r="AP906" i="19"/>
  <c r="AP907" i="19"/>
  <c r="AP908" i="19"/>
  <c r="AP909" i="19"/>
  <c r="AP910" i="19"/>
  <c r="AP911" i="19"/>
  <c r="AP912" i="19"/>
  <c r="AP913" i="19"/>
  <c r="AP914" i="19"/>
  <c r="AP915" i="19"/>
  <c r="AP916" i="19"/>
  <c r="AP917" i="19"/>
  <c r="AP918" i="19"/>
  <c r="AP919" i="19"/>
  <c r="AP920" i="19"/>
  <c r="AP921" i="19"/>
  <c r="AP922" i="19"/>
  <c r="AP923" i="19"/>
  <c r="AP924" i="19"/>
  <c r="AP925" i="19"/>
  <c r="AP926" i="19"/>
  <c r="AP927" i="19"/>
  <c r="AP928" i="19"/>
  <c r="AP929" i="19"/>
  <c r="AP930" i="19"/>
  <c r="AP931" i="19"/>
  <c r="AP932" i="19"/>
  <c r="AP933" i="19"/>
  <c r="AP934" i="19"/>
  <c r="AP935" i="19"/>
  <c r="AP936" i="19"/>
  <c r="AP937" i="19"/>
  <c r="AP938" i="19"/>
  <c r="AP939" i="19"/>
  <c r="AP940" i="19"/>
  <c r="AP941" i="19"/>
  <c r="AP942" i="19"/>
  <c r="AP943" i="19"/>
  <c r="AP944" i="19"/>
  <c r="AP945" i="19"/>
  <c r="AP946" i="19"/>
  <c r="AP947" i="19"/>
  <c r="AP948" i="19"/>
  <c r="AP949" i="19"/>
  <c r="AP950" i="19"/>
  <c r="AP951" i="19"/>
  <c r="AP952" i="19"/>
  <c r="AP953" i="19"/>
  <c r="AP954" i="19"/>
  <c r="AP955" i="19"/>
  <c r="AP956" i="19"/>
  <c r="AP957" i="19"/>
  <c r="AP958" i="19"/>
  <c r="AP959" i="19"/>
  <c r="AP960" i="19"/>
  <c r="AP961" i="19"/>
  <c r="AP962" i="19"/>
  <c r="AP963" i="19"/>
  <c r="AP964" i="19"/>
  <c r="AP965" i="19"/>
  <c r="AP966" i="19"/>
  <c r="AP967" i="19"/>
  <c r="AP968" i="19"/>
  <c r="AP969" i="19"/>
  <c r="AP970" i="19"/>
  <c r="AP971" i="19"/>
  <c r="AP972" i="19"/>
  <c r="AP973" i="19"/>
  <c r="AP974" i="19"/>
  <c r="AP975" i="19"/>
  <c r="AP976" i="19"/>
  <c r="AP977" i="19"/>
  <c r="AP978" i="19"/>
  <c r="AP979" i="19"/>
  <c r="AP980" i="19"/>
  <c r="AP981" i="19"/>
  <c r="AP982" i="19"/>
  <c r="AP983" i="19"/>
  <c r="AP984" i="19"/>
  <c r="AP985" i="19"/>
  <c r="AP986" i="19"/>
  <c r="AP987" i="19"/>
  <c r="AP988" i="19"/>
  <c r="AP989" i="19"/>
  <c r="AP990" i="19"/>
  <c r="AP991" i="19"/>
  <c r="AP992" i="19"/>
  <c r="AP993" i="19"/>
  <c r="AP994" i="19"/>
  <c r="AP995" i="19"/>
  <c r="AP996" i="19"/>
  <c r="AP997" i="19"/>
  <c r="AP998" i="19"/>
  <c r="AP999" i="19"/>
  <c r="AP1000" i="19"/>
  <c r="AP17" i="19"/>
  <c r="AP18" i="19"/>
  <c r="AP19" i="19"/>
  <c r="AP20" i="19"/>
  <c r="A3" i="20"/>
  <c r="B3" i="20"/>
  <c r="C3" i="20"/>
  <c r="A4" i="20"/>
  <c r="B4" i="20"/>
  <c r="C4" i="20"/>
  <c r="A5" i="20"/>
  <c r="B5" i="20"/>
  <c r="C5" i="20"/>
  <c r="A6" i="20"/>
  <c r="B6" i="20"/>
  <c r="C6" i="20"/>
  <c r="A7" i="20"/>
  <c r="B7" i="20"/>
  <c r="C7" i="20"/>
  <c r="A8" i="20"/>
  <c r="B8" i="20"/>
  <c r="C8" i="20"/>
  <c r="A9" i="20"/>
  <c r="B9" i="20"/>
  <c r="C9" i="20"/>
  <c r="A10" i="20"/>
  <c r="B10" i="20"/>
  <c r="C10" i="20"/>
  <c r="A11" i="20"/>
  <c r="B11" i="20"/>
  <c r="C11" i="20"/>
  <c r="A12" i="20"/>
  <c r="B12" i="20"/>
  <c r="C12" i="20"/>
  <c r="A13" i="20"/>
  <c r="B13" i="20"/>
  <c r="C13" i="20"/>
  <c r="A14" i="20"/>
  <c r="B14" i="20"/>
  <c r="C14" i="20"/>
  <c r="A15" i="20"/>
  <c r="B15" i="20"/>
  <c r="C15" i="20"/>
  <c r="A16" i="20"/>
  <c r="B16" i="20"/>
  <c r="C16" i="20"/>
  <c r="A17" i="20"/>
  <c r="B17" i="20"/>
  <c r="C17" i="20"/>
  <c r="A18" i="20"/>
  <c r="B18" i="20"/>
  <c r="C18" i="20"/>
  <c r="A19" i="20"/>
  <c r="B19" i="20"/>
  <c r="C19" i="20"/>
  <c r="A20" i="20"/>
  <c r="B20" i="20"/>
  <c r="C20" i="20"/>
  <c r="A21" i="20"/>
  <c r="B21" i="20"/>
  <c r="C21" i="20"/>
  <c r="A22" i="20"/>
  <c r="B22" i="20"/>
  <c r="C22" i="20"/>
  <c r="A23" i="20"/>
  <c r="B23" i="20"/>
  <c r="C23" i="20"/>
  <c r="A24" i="20"/>
  <c r="B24" i="20"/>
  <c r="C24" i="20"/>
  <c r="A25" i="20"/>
  <c r="B25" i="20"/>
  <c r="C25" i="20"/>
  <c r="A26" i="20"/>
  <c r="B26" i="20"/>
  <c r="C26" i="20"/>
  <c r="A27" i="20"/>
  <c r="B27" i="20"/>
  <c r="C27" i="20"/>
  <c r="A28" i="20"/>
  <c r="B28" i="20"/>
  <c r="C28" i="20"/>
  <c r="A29" i="20"/>
  <c r="B29" i="20"/>
  <c r="C29" i="20"/>
  <c r="A30" i="20"/>
  <c r="B30" i="20"/>
  <c r="C30" i="20"/>
  <c r="A31" i="20"/>
  <c r="B31" i="20"/>
  <c r="C31" i="20"/>
  <c r="A32" i="20"/>
  <c r="B32" i="20"/>
  <c r="C32" i="20"/>
  <c r="A33" i="20"/>
  <c r="B33" i="20"/>
  <c r="C33" i="20"/>
  <c r="A34" i="20"/>
  <c r="B34" i="20"/>
  <c r="C34" i="20"/>
  <c r="A35" i="20"/>
  <c r="B35" i="20"/>
  <c r="C35" i="20"/>
  <c r="A36" i="20"/>
  <c r="B36" i="20"/>
  <c r="C36" i="20"/>
  <c r="A37" i="20"/>
  <c r="B37" i="20"/>
  <c r="C37" i="20"/>
  <c r="A38" i="20"/>
  <c r="B38" i="20"/>
  <c r="C38" i="20"/>
  <c r="A39" i="20"/>
  <c r="B39" i="20"/>
  <c r="C39" i="20"/>
  <c r="A40" i="20"/>
  <c r="B40" i="20"/>
  <c r="C40" i="20"/>
  <c r="A41" i="20"/>
  <c r="B41" i="20"/>
  <c r="C41" i="20"/>
  <c r="A42" i="20"/>
  <c r="B42" i="20"/>
  <c r="C42" i="20"/>
  <c r="A43" i="20"/>
  <c r="B43" i="20"/>
  <c r="C43" i="20"/>
  <c r="A44" i="20"/>
  <c r="B44" i="20"/>
  <c r="C44" i="20"/>
  <c r="A45" i="20"/>
  <c r="B45" i="20"/>
  <c r="C45" i="20"/>
  <c r="A46" i="20"/>
  <c r="B46" i="20"/>
  <c r="C46" i="20"/>
  <c r="A47" i="20"/>
  <c r="B47" i="20"/>
  <c r="C47" i="20"/>
  <c r="A48" i="20"/>
  <c r="B48" i="20"/>
  <c r="C48" i="20"/>
  <c r="A49" i="20"/>
  <c r="B49" i="20"/>
  <c r="C49" i="20"/>
  <c r="A50" i="20"/>
  <c r="B50" i="20"/>
  <c r="C50" i="20"/>
  <c r="A51" i="20"/>
  <c r="B51" i="20"/>
  <c r="C51" i="20"/>
  <c r="A52" i="20"/>
  <c r="B52" i="20"/>
  <c r="C52" i="20"/>
  <c r="A53" i="20"/>
  <c r="B53" i="20"/>
  <c r="C53" i="20"/>
  <c r="A54" i="20"/>
  <c r="B54" i="20"/>
  <c r="C54" i="20"/>
  <c r="A55" i="20"/>
  <c r="B55" i="20"/>
  <c r="C55" i="20"/>
  <c r="A56" i="20"/>
  <c r="B56" i="20"/>
  <c r="C56" i="20"/>
  <c r="A57" i="20"/>
  <c r="B57" i="20"/>
  <c r="C57" i="20"/>
  <c r="A58" i="20"/>
  <c r="B58" i="20"/>
  <c r="C58" i="20"/>
  <c r="A59" i="20"/>
  <c r="B59" i="20"/>
  <c r="C59" i="20"/>
  <c r="A60" i="20"/>
  <c r="B60" i="20"/>
  <c r="C60" i="20"/>
  <c r="A61" i="20"/>
  <c r="B61" i="20"/>
  <c r="C61" i="20"/>
  <c r="A62" i="20"/>
  <c r="B62" i="20"/>
  <c r="C62" i="20"/>
  <c r="A63" i="20"/>
  <c r="B63" i="20"/>
  <c r="C63" i="20"/>
  <c r="A64" i="20"/>
  <c r="B64" i="20"/>
  <c r="C64" i="20"/>
  <c r="A65" i="20"/>
  <c r="B65" i="20"/>
  <c r="C65" i="20"/>
  <c r="A66" i="20"/>
  <c r="B66" i="20"/>
  <c r="C66" i="20"/>
  <c r="A67" i="20"/>
  <c r="B67" i="20"/>
  <c r="C67" i="20"/>
  <c r="A68" i="20"/>
  <c r="B68" i="20"/>
  <c r="C68" i="20"/>
  <c r="A69" i="20"/>
  <c r="B69" i="20"/>
  <c r="C69" i="20"/>
  <c r="A70" i="20"/>
  <c r="B70" i="20"/>
  <c r="C70" i="20"/>
  <c r="A71" i="20"/>
  <c r="B71" i="20"/>
  <c r="C71" i="20"/>
  <c r="A72" i="20"/>
  <c r="B72" i="20"/>
  <c r="C72" i="20"/>
  <c r="A73" i="20"/>
  <c r="B73" i="20"/>
  <c r="C73" i="20"/>
  <c r="A74" i="20"/>
  <c r="B74" i="20"/>
  <c r="C74" i="20"/>
  <c r="A75" i="20"/>
  <c r="B75" i="20"/>
  <c r="C75" i="20"/>
  <c r="A76" i="20"/>
  <c r="B76" i="20"/>
  <c r="C76" i="20"/>
  <c r="A77" i="20"/>
  <c r="B77" i="20"/>
  <c r="C77" i="20"/>
  <c r="A78" i="20"/>
  <c r="B78" i="20"/>
  <c r="C78" i="20"/>
  <c r="A79" i="20"/>
  <c r="B79" i="20"/>
  <c r="C79" i="20"/>
  <c r="A80" i="20"/>
  <c r="B80" i="20"/>
  <c r="C80" i="20"/>
  <c r="A81" i="20"/>
  <c r="B81" i="20"/>
  <c r="C81" i="20"/>
  <c r="A82" i="20"/>
  <c r="B82" i="20"/>
  <c r="C82" i="20"/>
  <c r="A83" i="20"/>
  <c r="B83" i="20"/>
  <c r="C83" i="20"/>
  <c r="A84" i="20"/>
  <c r="B84" i="20"/>
  <c r="C84" i="20"/>
  <c r="A85" i="20"/>
  <c r="B85" i="20"/>
  <c r="C85" i="20"/>
  <c r="A86" i="20"/>
  <c r="B86" i="20"/>
  <c r="C86" i="20"/>
  <c r="A87" i="20"/>
  <c r="B87" i="20"/>
  <c r="C87" i="20"/>
  <c r="A88" i="20"/>
  <c r="B88" i="20"/>
  <c r="C88" i="20"/>
  <c r="A89" i="20"/>
  <c r="B89" i="20"/>
  <c r="C89" i="20"/>
  <c r="A90" i="20"/>
  <c r="B90" i="20"/>
  <c r="C90" i="20"/>
  <c r="A91" i="20"/>
  <c r="B91" i="20"/>
  <c r="C91" i="20"/>
  <c r="A92" i="20"/>
  <c r="B92" i="20"/>
  <c r="C92" i="20"/>
  <c r="A93" i="20"/>
  <c r="B93" i="20"/>
  <c r="C93" i="20"/>
  <c r="A94" i="20"/>
  <c r="B94" i="20"/>
  <c r="C94" i="20"/>
  <c r="A95" i="20"/>
  <c r="B95" i="20"/>
  <c r="C95" i="20"/>
  <c r="A96" i="20"/>
  <c r="B96" i="20"/>
  <c r="C96" i="20"/>
  <c r="A97" i="20"/>
  <c r="B97" i="20"/>
  <c r="C97" i="20"/>
  <c r="A98" i="20"/>
  <c r="B98" i="20"/>
  <c r="C98" i="20"/>
  <c r="A99" i="20"/>
  <c r="B99" i="20"/>
  <c r="C99" i="20"/>
  <c r="A100" i="20"/>
  <c r="B100" i="20"/>
  <c r="C100" i="20"/>
  <c r="A101" i="20"/>
  <c r="B101" i="20"/>
  <c r="C101" i="20"/>
  <c r="A102" i="20"/>
  <c r="B102" i="20"/>
  <c r="C102" i="20"/>
  <c r="A103" i="20"/>
  <c r="B103" i="20"/>
  <c r="C103" i="20"/>
  <c r="A104" i="20"/>
  <c r="B104" i="20"/>
  <c r="C104" i="20"/>
  <c r="A105" i="20"/>
  <c r="B105" i="20"/>
  <c r="C105" i="20"/>
  <c r="A106" i="20"/>
  <c r="B106" i="20"/>
  <c r="C106" i="20"/>
  <c r="A107" i="20"/>
  <c r="B107" i="20"/>
  <c r="C107" i="20"/>
  <c r="A108" i="20"/>
  <c r="B108" i="20"/>
  <c r="C108" i="20"/>
  <c r="A109" i="20"/>
  <c r="B109" i="20"/>
  <c r="C109" i="20"/>
  <c r="A110" i="20"/>
  <c r="B110" i="20"/>
  <c r="C110" i="20"/>
  <c r="A111" i="20"/>
  <c r="B111" i="20"/>
  <c r="C111" i="20"/>
  <c r="A112" i="20"/>
  <c r="B112" i="20"/>
  <c r="C112" i="20"/>
  <c r="A113" i="20"/>
  <c r="B113" i="20"/>
  <c r="C113" i="20"/>
  <c r="A114" i="20"/>
  <c r="B114" i="20"/>
  <c r="C114" i="20"/>
  <c r="A115" i="20"/>
  <c r="B115" i="20"/>
  <c r="C115" i="20"/>
  <c r="A116" i="20"/>
  <c r="B116" i="20"/>
  <c r="C116" i="20"/>
  <c r="A117" i="20"/>
  <c r="B117" i="20"/>
  <c r="C117" i="20"/>
  <c r="A118" i="20"/>
  <c r="B118" i="20"/>
  <c r="C118" i="20"/>
  <c r="A119" i="20"/>
  <c r="B119" i="20"/>
  <c r="C119" i="20"/>
  <c r="A120" i="20"/>
  <c r="B120" i="20"/>
  <c r="C120" i="20"/>
  <c r="A121" i="20"/>
  <c r="B121" i="20"/>
  <c r="C121" i="20"/>
  <c r="A122" i="20"/>
  <c r="B122" i="20"/>
  <c r="C122" i="20"/>
  <c r="A123" i="20"/>
  <c r="B123" i="20"/>
  <c r="C123" i="20"/>
  <c r="A124" i="20"/>
  <c r="B124" i="20"/>
  <c r="C124" i="20"/>
  <c r="A125" i="20"/>
  <c r="B125" i="20"/>
  <c r="C125" i="20"/>
  <c r="A126" i="20"/>
  <c r="B126" i="20"/>
  <c r="C126" i="20"/>
  <c r="A127" i="20"/>
  <c r="B127" i="20"/>
  <c r="C127" i="20"/>
  <c r="A128" i="20"/>
  <c r="B128" i="20"/>
  <c r="C128" i="20"/>
  <c r="A129" i="20"/>
  <c r="B129" i="20"/>
  <c r="C129" i="20"/>
  <c r="A130" i="20"/>
  <c r="B130" i="20"/>
  <c r="C130" i="20"/>
  <c r="A131" i="20"/>
  <c r="B131" i="20"/>
  <c r="C131" i="20"/>
  <c r="A132" i="20"/>
  <c r="B132" i="20"/>
  <c r="C132" i="20"/>
  <c r="A133" i="20"/>
  <c r="B133" i="20"/>
  <c r="C133" i="20"/>
  <c r="A134" i="20"/>
  <c r="B134" i="20"/>
  <c r="C134" i="20"/>
  <c r="A135" i="20"/>
  <c r="B135" i="20"/>
  <c r="C135" i="20"/>
  <c r="A136" i="20"/>
  <c r="B136" i="20"/>
  <c r="C136" i="20"/>
  <c r="A137" i="20"/>
  <c r="B137" i="20"/>
  <c r="C137" i="20"/>
  <c r="A138" i="20"/>
  <c r="B138" i="20"/>
  <c r="C138" i="20"/>
  <c r="A139" i="20"/>
  <c r="B139" i="20"/>
  <c r="C139" i="20"/>
  <c r="A140" i="20"/>
  <c r="B140" i="20"/>
  <c r="C140" i="20"/>
  <c r="A141" i="20"/>
  <c r="B141" i="20"/>
  <c r="C141" i="20"/>
  <c r="A142" i="20"/>
  <c r="B142" i="20"/>
  <c r="C142" i="20"/>
  <c r="A143" i="20"/>
  <c r="B143" i="20"/>
  <c r="C143" i="20"/>
  <c r="A144" i="20"/>
  <c r="B144" i="20"/>
  <c r="C144" i="20"/>
  <c r="A145" i="20"/>
  <c r="B145" i="20"/>
  <c r="C145" i="20"/>
  <c r="A146" i="20"/>
  <c r="B146" i="20"/>
  <c r="C146" i="20"/>
  <c r="A147" i="20"/>
  <c r="B147" i="20"/>
  <c r="C147" i="20"/>
  <c r="A148" i="20"/>
  <c r="B148" i="20"/>
  <c r="C148" i="20"/>
  <c r="A149" i="20"/>
  <c r="B149" i="20"/>
  <c r="C149" i="20"/>
  <c r="A150" i="20"/>
  <c r="B150" i="20"/>
  <c r="C150" i="20"/>
  <c r="A151" i="20"/>
  <c r="B151" i="20"/>
  <c r="C151" i="20"/>
  <c r="A152" i="20"/>
  <c r="B152" i="20"/>
  <c r="C152" i="20"/>
  <c r="A153" i="20"/>
  <c r="B153" i="20"/>
  <c r="C153" i="20"/>
  <c r="A154" i="20"/>
  <c r="B154" i="20"/>
  <c r="C154" i="20"/>
  <c r="A155" i="20"/>
  <c r="B155" i="20"/>
  <c r="C155" i="20"/>
  <c r="A156" i="20"/>
  <c r="B156" i="20"/>
  <c r="C156" i="20"/>
  <c r="A157" i="20"/>
  <c r="B157" i="20"/>
  <c r="C157" i="20"/>
  <c r="A158" i="20"/>
  <c r="B158" i="20"/>
  <c r="C158" i="20"/>
  <c r="A159" i="20"/>
  <c r="B159" i="20"/>
  <c r="C159" i="20"/>
  <c r="A160" i="20"/>
  <c r="B160" i="20"/>
  <c r="C160" i="20"/>
  <c r="A161" i="20"/>
  <c r="B161" i="20"/>
  <c r="C161" i="20"/>
  <c r="A162" i="20"/>
  <c r="B162" i="20"/>
  <c r="C162" i="20"/>
  <c r="A163" i="20"/>
  <c r="B163" i="20"/>
  <c r="C163" i="20"/>
  <c r="A164" i="20"/>
  <c r="B164" i="20"/>
  <c r="C164" i="20"/>
  <c r="A165" i="20"/>
  <c r="B165" i="20"/>
  <c r="C165" i="20"/>
  <c r="A166" i="20"/>
  <c r="B166" i="20"/>
  <c r="C166" i="20"/>
  <c r="A167" i="20"/>
  <c r="B167" i="20"/>
  <c r="C167" i="20"/>
  <c r="A168" i="20"/>
  <c r="B168" i="20"/>
  <c r="C168" i="20"/>
  <c r="A169" i="20"/>
  <c r="B169" i="20"/>
  <c r="C169" i="20"/>
  <c r="A170" i="20"/>
  <c r="B170" i="20"/>
  <c r="C170" i="20"/>
  <c r="A171" i="20"/>
  <c r="B171" i="20"/>
  <c r="C171" i="20"/>
  <c r="A172" i="20"/>
  <c r="B172" i="20"/>
  <c r="C172" i="20"/>
  <c r="A173" i="20"/>
  <c r="B173" i="20"/>
  <c r="C173" i="20"/>
  <c r="A174" i="20"/>
  <c r="B174" i="20"/>
  <c r="C174" i="20"/>
  <c r="A175" i="20"/>
  <c r="B175" i="20"/>
  <c r="C175" i="20"/>
  <c r="A176" i="20"/>
  <c r="B176" i="20"/>
  <c r="C176" i="20"/>
  <c r="A177" i="20"/>
  <c r="B177" i="20"/>
  <c r="C177" i="20"/>
  <c r="A178" i="20"/>
  <c r="B178" i="20"/>
  <c r="C178" i="20"/>
  <c r="A179" i="20"/>
  <c r="B179" i="20"/>
  <c r="C179" i="20"/>
  <c r="A180" i="20"/>
  <c r="B180" i="20"/>
  <c r="C180" i="20"/>
  <c r="A181" i="20"/>
  <c r="B181" i="20"/>
  <c r="C181" i="20"/>
  <c r="A182" i="20"/>
  <c r="B182" i="20"/>
  <c r="C182" i="20"/>
  <c r="A183" i="20"/>
  <c r="B183" i="20"/>
  <c r="C183" i="20"/>
  <c r="A184" i="20"/>
  <c r="B184" i="20"/>
  <c r="C184" i="20"/>
  <c r="A185" i="20"/>
  <c r="B185" i="20"/>
  <c r="C185" i="20"/>
  <c r="A186" i="20"/>
  <c r="B186" i="20"/>
  <c r="C186" i="20"/>
  <c r="A187" i="20"/>
  <c r="B187" i="20"/>
  <c r="C187" i="20"/>
  <c r="A188" i="20"/>
  <c r="B188" i="20"/>
  <c r="C188" i="20"/>
  <c r="A189" i="20"/>
  <c r="B189" i="20"/>
  <c r="C189" i="20"/>
  <c r="A190" i="20"/>
  <c r="B190" i="20"/>
  <c r="C190" i="20"/>
  <c r="A191" i="20"/>
  <c r="B191" i="20"/>
  <c r="C191" i="20"/>
  <c r="A192" i="20"/>
  <c r="B192" i="20"/>
  <c r="C192" i="20"/>
  <c r="A193" i="20"/>
  <c r="B193" i="20"/>
  <c r="C193" i="20"/>
  <c r="A194" i="20"/>
  <c r="B194" i="20"/>
  <c r="C194" i="20"/>
  <c r="A195" i="20"/>
  <c r="B195" i="20"/>
  <c r="C195" i="20"/>
  <c r="A196" i="20"/>
  <c r="B196" i="20"/>
  <c r="C196" i="20"/>
  <c r="A197" i="20"/>
  <c r="B197" i="20"/>
  <c r="C197" i="20"/>
  <c r="A198" i="20"/>
  <c r="B198" i="20"/>
  <c r="C198" i="20"/>
  <c r="A199" i="20"/>
  <c r="B199" i="20"/>
  <c r="C199" i="20"/>
  <c r="A200" i="20"/>
  <c r="B200" i="20"/>
  <c r="C200" i="20"/>
  <c r="A201" i="20"/>
  <c r="B201" i="20"/>
  <c r="C201" i="20"/>
  <c r="A202" i="20"/>
  <c r="B202" i="20"/>
  <c r="C202" i="20"/>
  <c r="A203" i="20"/>
  <c r="B203" i="20"/>
  <c r="C203" i="20"/>
  <c r="A204" i="20"/>
  <c r="B204" i="20"/>
  <c r="C204" i="20"/>
  <c r="A205" i="20"/>
  <c r="B205" i="20"/>
  <c r="C205" i="20"/>
  <c r="A206" i="20"/>
  <c r="B206" i="20"/>
  <c r="C206" i="20"/>
  <c r="A207" i="20"/>
  <c r="B207" i="20"/>
  <c r="C207" i="20"/>
  <c r="A208" i="20"/>
  <c r="B208" i="20"/>
  <c r="C208" i="20"/>
  <c r="A209" i="20"/>
  <c r="B209" i="20"/>
  <c r="C209" i="20"/>
  <c r="A210" i="20"/>
  <c r="B210" i="20"/>
  <c r="C210" i="20"/>
  <c r="A211" i="20"/>
  <c r="B211" i="20"/>
  <c r="C211" i="20"/>
  <c r="A212" i="20"/>
  <c r="B212" i="20"/>
  <c r="C212" i="20"/>
  <c r="A213" i="20"/>
  <c r="B213" i="20"/>
  <c r="C213" i="20"/>
  <c r="A214" i="20"/>
  <c r="B214" i="20"/>
  <c r="C214" i="20"/>
  <c r="A215" i="20"/>
  <c r="B215" i="20"/>
  <c r="C215" i="20"/>
  <c r="A216" i="20"/>
  <c r="B216" i="20"/>
  <c r="C216" i="20"/>
  <c r="A217" i="20"/>
  <c r="B217" i="20"/>
  <c r="C217" i="20"/>
  <c r="A218" i="20"/>
  <c r="B218" i="20"/>
  <c r="C218" i="20"/>
  <c r="A219" i="20"/>
  <c r="B219" i="20"/>
  <c r="C219" i="20"/>
  <c r="A220" i="20"/>
  <c r="B220" i="20"/>
  <c r="C220" i="20"/>
  <c r="A221" i="20"/>
  <c r="B221" i="20"/>
  <c r="C221" i="20"/>
  <c r="A222" i="20"/>
  <c r="B222" i="20"/>
  <c r="C222" i="20"/>
  <c r="A223" i="20"/>
  <c r="B223" i="20"/>
  <c r="C223" i="20"/>
  <c r="A224" i="20"/>
  <c r="B224" i="20"/>
  <c r="C224" i="20"/>
  <c r="A225" i="20"/>
  <c r="B225" i="20"/>
  <c r="C225" i="20"/>
  <c r="A226" i="20"/>
  <c r="B226" i="20"/>
  <c r="C226" i="20"/>
  <c r="A227" i="20"/>
  <c r="B227" i="20"/>
  <c r="C227" i="20"/>
  <c r="A228" i="20"/>
  <c r="B228" i="20"/>
  <c r="C228" i="20"/>
  <c r="A229" i="20"/>
  <c r="B229" i="20"/>
  <c r="C229" i="20"/>
  <c r="A230" i="20"/>
  <c r="B230" i="20"/>
  <c r="C230" i="20"/>
  <c r="A231" i="20"/>
  <c r="B231" i="20"/>
  <c r="C231" i="20"/>
  <c r="A232" i="20"/>
  <c r="B232" i="20"/>
  <c r="C232" i="20"/>
  <c r="A233" i="20"/>
  <c r="B233" i="20"/>
  <c r="C233" i="20"/>
  <c r="A234" i="20"/>
  <c r="B234" i="20"/>
  <c r="C234" i="20"/>
  <c r="A235" i="20"/>
  <c r="B235" i="20"/>
  <c r="C235" i="20"/>
  <c r="A236" i="20"/>
  <c r="B236" i="20"/>
  <c r="C236" i="20"/>
  <c r="A237" i="20"/>
  <c r="B237" i="20"/>
  <c r="C237" i="20"/>
  <c r="A238" i="20"/>
  <c r="B238" i="20"/>
  <c r="C238" i="20"/>
  <c r="A239" i="20"/>
  <c r="B239" i="20"/>
  <c r="C239" i="20"/>
  <c r="A240" i="20"/>
  <c r="B240" i="20"/>
  <c r="C240" i="20"/>
  <c r="A241" i="20"/>
  <c r="B241" i="20"/>
  <c r="C241" i="20"/>
  <c r="A242" i="20"/>
  <c r="B242" i="20"/>
  <c r="C242" i="20"/>
  <c r="A243" i="20"/>
  <c r="B243" i="20"/>
  <c r="C243" i="20"/>
  <c r="A244" i="20"/>
  <c r="B244" i="20"/>
  <c r="C244" i="20"/>
  <c r="A245" i="20"/>
  <c r="B245" i="20"/>
  <c r="C245" i="20"/>
  <c r="A246" i="20"/>
  <c r="B246" i="20"/>
  <c r="C246" i="20"/>
  <c r="A247" i="20"/>
  <c r="B247" i="20"/>
  <c r="C247" i="20"/>
  <c r="A248" i="20"/>
  <c r="B248" i="20"/>
  <c r="C248" i="20"/>
  <c r="A249" i="20"/>
  <c r="B249" i="20"/>
  <c r="C249" i="20"/>
  <c r="A250" i="20"/>
  <c r="B250" i="20"/>
  <c r="C250" i="20"/>
  <c r="A251" i="20"/>
  <c r="B251" i="20"/>
  <c r="C251" i="20"/>
  <c r="A252" i="20"/>
  <c r="B252" i="20"/>
  <c r="C252" i="20"/>
  <c r="A253" i="20"/>
  <c r="B253" i="20"/>
  <c r="C253" i="20"/>
  <c r="A254" i="20"/>
  <c r="B254" i="20"/>
  <c r="C254" i="20"/>
  <c r="A255" i="20"/>
  <c r="B255" i="20"/>
  <c r="C255" i="20"/>
  <c r="A256" i="20"/>
  <c r="B256" i="20"/>
  <c r="C256" i="20"/>
  <c r="A257" i="20"/>
  <c r="B257" i="20"/>
  <c r="C257" i="20"/>
  <c r="A258" i="20"/>
  <c r="B258" i="20"/>
  <c r="C258" i="20"/>
  <c r="A259" i="20"/>
  <c r="B259" i="20"/>
  <c r="C259" i="20"/>
  <c r="A260" i="20"/>
  <c r="B260" i="20"/>
  <c r="C260" i="20"/>
  <c r="A261" i="20"/>
  <c r="B261" i="20"/>
  <c r="C261" i="20"/>
  <c r="A262" i="20"/>
  <c r="B262" i="20"/>
  <c r="C262" i="20"/>
  <c r="A263" i="20"/>
  <c r="B263" i="20"/>
  <c r="C263" i="20"/>
  <c r="A264" i="20"/>
  <c r="B264" i="20"/>
  <c r="C264" i="20"/>
  <c r="A265" i="20"/>
  <c r="B265" i="20"/>
  <c r="C265" i="20"/>
  <c r="A266" i="20"/>
  <c r="B266" i="20"/>
  <c r="C266" i="20"/>
  <c r="A267" i="20"/>
  <c r="B267" i="20"/>
  <c r="C267" i="20"/>
  <c r="A268" i="20"/>
  <c r="B268" i="20"/>
  <c r="C268" i="20"/>
  <c r="A269" i="20"/>
  <c r="B269" i="20"/>
  <c r="C269" i="20"/>
  <c r="A270" i="20"/>
  <c r="B270" i="20"/>
  <c r="C270" i="20"/>
  <c r="A271" i="20"/>
  <c r="B271" i="20"/>
  <c r="C271" i="20"/>
  <c r="A272" i="20"/>
  <c r="B272" i="20"/>
  <c r="C272" i="20"/>
  <c r="A273" i="20"/>
  <c r="B273" i="20"/>
  <c r="C273" i="20"/>
  <c r="A274" i="20"/>
  <c r="B274" i="20"/>
  <c r="C274" i="20"/>
  <c r="A275" i="20"/>
  <c r="B275" i="20"/>
  <c r="C275" i="20"/>
  <c r="A276" i="20"/>
  <c r="B276" i="20"/>
  <c r="C276" i="20"/>
  <c r="A277" i="20"/>
  <c r="B277" i="20"/>
  <c r="C277" i="20"/>
  <c r="A278" i="20"/>
  <c r="B278" i="20"/>
  <c r="C278" i="20"/>
  <c r="A279" i="20"/>
  <c r="B279" i="20"/>
  <c r="C279" i="20"/>
  <c r="A280" i="20"/>
  <c r="B280" i="20"/>
  <c r="C280" i="20"/>
  <c r="A281" i="20"/>
  <c r="B281" i="20"/>
  <c r="C281" i="20"/>
  <c r="A282" i="20"/>
  <c r="B282" i="20"/>
  <c r="C282" i="20"/>
  <c r="A283" i="20"/>
  <c r="B283" i="20"/>
  <c r="C283" i="20"/>
  <c r="A284" i="20"/>
  <c r="B284" i="20"/>
  <c r="C284" i="20"/>
  <c r="A285" i="20"/>
  <c r="B285" i="20"/>
  <c r="C285" i="20"/>
  <c r="A286" i="20"/>
  <c r="B286" i="20"/>
  <c r="C286" i="20"/>
  <c r="A287" i="20"/>
  <c r="B287" i="20"/>
  <c r="C287" i="20"/>
  <c r="A288" i="20"/>
  <c r="B288" i="20"/>
  <c r="C288" i="20"/>
  <c r="A289" i="20"/>
  <c r="B289" i="20"/>
  <c r="C289" i="20"/>
  <c r="A290" i="20"/>
  <c r="B290" i="20"/>
  <c r="C290" i="20"/>
  <c r="A291" i="20"/>
  <c r="B291" i="20"/>
  <c r="C291" i="20"/>
  <c r="A292" i="20"/>
  <c r="B292" i="20"/>
  <c r="C292" i="20"/>
  <c r="A293" i="20"/>
  <c r="B293" i="20"/>
  <c r="C293" i="20"/>
  <c r="A294" i="20"/>
  <c r="B294" i="20"/>
  <c r="C294" i="20"/>
  <c r="A295" i="20"/>
  <c r="B295" i="20"/>
  <c r="C295" i="20"/>
  <c r="A296" i="20"/>
  <c r="B296" i="20"/>
  <c r="C296" i="20"/>
  <c r="A297" i="20"/>
  <c r="B297" i="20"/>
  <c r="C297" i="20"/>
  <c r="A298" i="20"/>
  <c r="B298" i="20"/>
  <c r="C298" i="20"/>
  <c r="A299" i="20"/>
  <c r="B299" i="20"/>
  <c r="C299" i="20"/>
  <c r="A300" i="20"/>
  <c r="B300" i="20"/>
  <c r="C300" i="20"/>
  <c r="A301" i="20"/>
  <c r="B301" i="20"/>
  <c r="C301" i="20"/>
  <c r="A302" i="20"/>
  <c r="B302" i="20"/>
  <c r="C302" i="20"/>
  <c r="A303" i="20"/>
  <c r="B303" i="20"/>
  <c r="C303" i="20"/>
  <c r="A304" i="20"/>
  <c r="B304" i="20"/>
  <c r="C304" i="20"/>
  <c r="A305" i="20"/>
  <c r="B305" i="20"/>
  <c r="C305" i="20"/>
  <c r="A306" i="20"/>
  <c r="B306" i="20"/>
  <c r="C306" i="20"/>
  <c r="A307" i="20"/>
  <c r="B307" i="20"/>
  <c r="C307" i="20"/>
  <c r="A308" i="20"/>
  <c r="B308" i="20"/>
  <c r="C308" i="20"/>
  <c r="A309" i="20"/>
  <c r="B309" i="20"/>
  <c r="C309" i="20"/>
  <c r="A310" i="20"/>
  <c r="B310" i="20"/>
  <c r="C310" i="20"/>
  <c r="A311" i="20"/>
  <c r="B311" i="20"/>
  <c r="C311" i="20"/>
  <c r="A312" i="20"/>
  <c r="B312" i="20"/>
  <c r="C312" i="20"/>
  <c r="A313" i="20"/>
  <c r="B313" i="20"/>
  <c r="C313" i="20"/>
  <c r="A314" i="20"/>
  <c r="B314" i="20"/>
  <c r="C314" i="20"/>
  <c r="A315" i="20"/>
  <c r="B315" i="20"/>
  <c r="C315" i="20"/>
  <c r="A316" i="20"/>
  <c r="B316" i="20"/>
  <c r="C316" i="20"/>
  <c r="A317" i="20"/>
  <c r="B317" i="20"/>
  <c r="C317" i="20"/>
  <c r="A318" i="20"/>
  <c r="B318" i="20"/>
  <c r="C318" i="20"/>
  <c r="A319" i="20"/>
  <c r="B319" i="20"/>
  <c r="C319" i="20"/>
  <c r="A320" i="20"/>
  <c r="B320" i="20"/>
  <c r="C320" i="20"/>
  <c r="A321" i="20"/>
  <c r="B321" i="20"/>
  <c r="C321" i="20"/>
  <c r="A322" i="20"/>
  <c r="B322" i="20"/>
  <c r="C322" i="20"/>
  <c r="A323" i="20"/>
  <c r="B323" i="20"/>
  <c r="C323" i="20"/>
  <c r="A324" i="20"/>
  <c r="B324" i="20"/>
  <c r="C324" i="20"/>
  <c r="A325" i="20"/>
  <c r="B325" i="20"/>
  <c r="C325" i="20"/>
  <c r="A326" i="20"/>
  <c r="B326" i="20"/>
  <c r="C326" i="20"/>
  <c r="A327" i="20"/>
  <c r="B327" i="20"/>
  <c r="C327" i="20"/>
  <c r="A328" i="20"/>
  <c r="B328" i="20"/>
  <c r="C328" i="20"/>
  <c r="A329" i="20"/>
  <c r="B329" i="20"/>
  <c r="C329" i="20"/>
  <c r="A330" i="20"/>
  <c r="B330" i="20"/>
  <c r="C330" i="20"/>
  <c r="A331" i="20"/>
  <c r="B331" i="20"/>
  <c r="C331" i="20"/>
  <c r="A332" i="20"/>
  <c r="B332" i="20"/>
  <c r="C332" i="20"/>
  <c r="A333" i="20"/>
  <c r="B333" i="20"/>
  <c r="C333" i="20"/>
  <c r="A334" i="20"/>
  <c r="B334" i="20"/>
  <c r="C334" i="20"/>
  <c r="A335" i="20"/>
  <c r="B335" i="20"/>
  <c r="C335" i="20"/>
  <c r="A336" i="20"/>
  <c r="B336" i="20"/>
  <c r="C336" i="20"/>
  <c r="A337" i="20"/>
  <c r="B337" i="20"/>
  <c r="C337" i="20"/>
  <c r="A338" i="20"/>
  <c r="B338" i="20"/>
  <c r="C338" i="20"/>
  <c r="A339" i="20"/>
  <c r="B339" i="20"/>
  <c r="C339" i="20"/>
  <c r="A340" i="20"/>
  <c r="B340" i="20"/>
  <c r="C340" i="20"/>
  <c r="A341" i="20"/>
  <c r="B341" i="20"/>
  <c r="C341" i="20"/>
  <c r="A342" i="20"/>
  <c r="B342" i="20"/>
  <c r="C342" i="20"/>
  <c r="A343" i="20"/>
  <c r="B343" i="20"/>
  <c r="C343" i="20"/>
  <c r="A344" i="20"/>
  <c r="B344" i="20"/>
  <c r="C344" i="20"/>
  <c r="A345" i="20"/>
  <c r="B345" i="20"/>
  <c r="C345" i="20"/>
  <c r="A346" i="20"/>
  <c r="B346" i="20"/>
  <c r="C346" i="20"/>
  <c r="A347" i="20"/>
  <c r="B347" i="20"/>
  <c r="C347" i="20"/>
  <c r="A348" i="20"/>
  <c r="B348" i="20"/>
  <c r="C348" i="20"/>
  <c r="A349" i="20"/>
  <c r="B349" i="20"/>
  <c r="C349" i="20"/>
  <c r="A350" i="20"/>
  <c r="B350" i="20"/>
  <c r="C350" i="20"/>
  <c r="A351" i="20"/>
  <c r="B351" i="20"/>
  <c r="C351" i="20"/>
  <c r="A352" i="20"/>
  <c r="B352" i="20"/>
  <c r="C352" i="20"/>
  <c r="A353" i="20"/>
  <c r="B353" i="20"/>
  <c r="C353" i="20"/>
  <c r="A354" i="20"/>
  <c r="B354" i="20"/>
  <c r="C354" i="20"/>
  <c r="A355" i="20"/>
  <c r="B355" i="20"/>
  <c r="C355" i="20"/>
  <c r="A356" i="20"/>
  <c r="B356" i="20"/>
  <c r="C356" i="20"/>
  <c r="A357" i="20"/>
  <c r="B357" i="20"/>
  <c r="C357" i="20"/>
  <c r="A358" i="20"/>
  <c r="B358" i="20"/>
  <c r="C358" i="20"/>
  <c r="A359" i="20"/>
  <c r="B359" i="20"/>
  <c r="C359" i="20"/>
  <c r="A360" i="20"/>
  <c r="B360" i="20"/>
  <c r="C360" i="20"/>
  <c r="A361" i="20"/>
  <c r="B361" i="20"/>
  <c r="C361" i="20"/>
  <c r="A362" i="20"/>
  <c r="B362" i="20"/>
  <c r="C362" i="20"/>
  <c r="A363" i="20"/>
  <c r="B363" i="20"/>
  <c r="C363" i="20"/>
  <c r="A364" i="20"/>
  <c r="B364" i="20"/>
  <c r="C364" i="20"/>
  <c r="A365" i="20"/>
  <c r="B365" i="20"/>
  <c r="C365" i="20"/>
  <c r="A366" i="20"/>
  <c r="B366" i="20"/>
  <c r="C366" i="20"/>
  <c r="A367" i="20"/>
  <c r="B367" i="20"/>
  <c r="C367" i="20"/>
  <c r="A368" i="20"/>
  <c r="B368" i="20"/>
  <c r="C368" i="20"/>
  <c r="A369" i="20"/>
  <c r="B369" i="20"/>
  <c r="C369" i="20"/>
  <c r="A370" i="20"/>
  <c r="B370" i="20"/>
  <c r="C370" i="20"/>
  <c r="A371" i="20"/>
  <c r="B371" i="20"/>
  <c r="C371" i="20"/>
  <c r="A372" i="20"/>
  <c r="B372" i="20"/>
  <c r="C372" i="20"/>
  <c r="A373" i="20"/>
  <c r="B373" i="20"/>
  <c r="C373" i="20"/>
  <c r="A374" i="20"/>
  <c r="B374" i="20"/>
  <c r="C374" i="20"/>
  <c r="A375" i="20"/>
  <c r="B375" i="20"/>
  <c r="C375" i="20"/>
  <c r="A376" i="20"/>
  <c r="B376" i="20"/>
  <c r="C376" i="20"/>
  <c r="A377" i="20"/>
  <c r="B377" i="20"/>
  <c r="C377" i="20"/>
  <c r="A378" i="20"/>
  <c r="B378" i="20"/>
  <c r="C378" i="20"/>
  <c r="A379" i="20"/>
  <c r="B379" i="20"/>
  <c r="C379" i="20"/>
  <c r="A380" i="20"/>
  <c r="B380" i="20"/>
  <c r="C380" i="20"/>
  <c r="A381" i="20"/>
  <c r="B381" i="20"/>
  <c r="C381" i="20"/>
  <c r="A382" i="20"/>
  <c r="B382" i="20"/>
  <c r="C382" i="20"/>
  <c r="A383" i="20"/>
  <c r="B383" i="20"/>
  <c r="C383" i="20"/>
  <c r="A384" i="20"/>
  <c r="B384" i="20"/>
  <c r="C384" i="20"/>
  <c r="A385" i="20"/>
  <c r="B385" i="20"/>
  <c r="C385" i="20"/>
  <c r="A386" i="20"/>
  <c r="B386" i="20"/>
  <c r="C386" i="20"/>
  <c r="A387" i="20"/>
  <c r="B387" i="20"/>
  <c r="C387" i="20"/>
  <c r="A388" i="20"/>
  <c r="B388" i="20"/>
  <c r="C388" i="20"/>
  <c r="A389" i="20"/>
  <c r="B389" i="20"/>
  <c r="C389" i="20"/>
  <c r="A390" i="20"/>
  <c r="B390" i="20"/>
  <c r="C390" i="20"/>
  <c r="A391" i="20"/>
  <c r="B391" i="20"/>
  <c r="C391" i="20"/>
  <c r="A392" i="20"/>
  <c r="B392" i="20"/>
  <c r="C392" i="20"/>
  <c r="A393" i="20"/>
  <c r="B393" i="20"/>
  <c r="C393" i="20"/>
  <c r="A394" i="20"/>
  <c r="B394" i="20"/>
  <c r="C394" i="20"/>
  <c r="A395" i="20"/>
  <c r="B395" i="20"/>
  <c r="C395" i="20"/>
  <c r="A396" i="20"/>
  <c r="B396" i="20"/>
  <c r="C396" i="20"/>
  <c r="A397" i="20"/>
  <c r="B397" i="20"/>
  <c r="C397" i="20"/>
  <c r="A398" i="20"/>
  <c r="B398" i="20"/>
  <c r="C398" i="20"/>
  <c r="A399" i="20"/>
  <c r="B399" i="20"/>
  <c r="C399" i="20"/>
  <c r="A400" i="20"/>
  <c r="B400" i="20"/>
  <c r="C400" i="20"/>
  <c r="A401" i="20"/>
  <c r="B401" i="20"/>
  <c r="C401" i="20"/>
  <c r="A402" i="20"/>
  <c r="B402" i="20"/>
  <c r="C402" i="20"/>
  <c r="A403" i="20"/>
  <c r="B403" i="20"/>
  <c r="C403" i="20"/>
  <c r="A404" i="20"/>
  <c r="B404" i="20"/>
  <c r="C404" i="20"/>
  <c r="A405" i="20"/>
  <c r="B405" i="20"/>
  <c r="C405" i="20"/>
  <c r="A406" i="20"/>
  <c r="B406" i="20"/>
  <c r="C406" i="20"/>
  <c r="A407" i="20"/>
  <c r="B407" i="20"/>
  <c r="C407" i="20"/>
  <c r="A408" i="20"/>
  <c r="B408" i="20"/>
  <c r="C408" i="20"/>
  <c r="A409" i="20"/>
  <c r="B409" i="20"/>
  <c r="C409" i="20"/>
  <c r="A410" i="20"/>
  <c r="B410" i="20"/>
  <c r="C410" i="20"/>
  <c r="A411" i="20"/>
  <c r="B411" i="20"/>
  <c r="C411" i="20"/>
  <c r="A412" i="20"/>
  <c r="B412" i="20"/>
  <c r="C412" i="20"/>
  <c r="A413" i="20"/>
  <c r="B413" i="20"/>
  <c r="C413" i="20"/>
  <c r="A414" i="20"/>
  <c r="B414" i="20"/>
  <c r="C414" i="20"/>
  <c r="A415" i="20"/>
  <c r="B415" i="20"/>
  <c r="C415" i="20"/>
  <c r="A416" i="20"/>
  <c r="B416" i="20"/>
  <c r="C416" i="20"/>
  <c r="A417" i="20"/>
  <c r="B417" i="20"/>
  <c r="C417" i="20"/>
  <c r="A418" i="20"/>
  <c r="B418" i="20"/>
  <c r="C418" i="20"/>
  <c r="A419" i="20"/>
  <c r="B419" i="20"/>
  <c r="C419" i="20"/>
  <c r="A420" i="20"/>
  <c r="B420" i="20"/>
  <c r="C420" i="20"/>
  <c r="A421" i="20"/>
  <c r="B421" i="20"/>
  <c r="C421" i="20"/>
  <c r="A422" i="20"/>
  <c r="B422" i="20"/>
  <c r="C422" i="20"/>
  <c r="A423" i="20"/>
  <c r="B423" i="20"/>
  <c r="C423" i="20"/>
  <c r="A424" i="20"/>
  <c r="B424" i="20"/>
  <c r="C424" i="20"/>
  <c r="A425" i="20"/>
  <c r="B425" i="20"/>
  <c r="C425" i="20"/>
  <c r="A426" i="20"/>
  <c r="B426" i="20"/>
  <c r="C426" i="20"/>
  <c r="A427" i="20"/>
  <c r="B427" i="20"/>
  <c r="C427" i="20"/>
  <c r="A428" i="20"/>
  <c r="B428" i="20"/>
  <c r="C428" i="20"/>
  <c r="A429" i="20"/>
  <c r="B429" i="20"/>
  <c r="C429" i="20"/>
  <c r="A430" i="20"/>
  <c r="B430" i="20"/>
  <c r="C430" i="20"/>
  <c r="A431" i="20"/>
  <c r="B431" i="20"/>
  <c r="C431" i="20"/>
  <c r="A432" i="20"/>
  <c r="B432" i="20"/>
  <c r="C432" i="20"/>
  <c r="A433" i="20"/>
  <c r="B433" i="20"/>
  <c r="C433" i="20"/>
  <c r="A434" i="20"/>
  <c r="B434" i="20"/>
  <c r="C434" i="20"/>
  <c r="A435" i="20"/>
  <c r="B435" i="20"/>
  <c r="C435" i="20"/>
  <c r="A436" i="20"/>
  <c r="B436" i="20"/>
  <c r="C436" i="20"/>
  <c r="A437" i="20"/>
  <c r="B437" i="20"/>
  <c r="C437" i="20"/>
  <c r="A438" i="20"/>
  <c r="B438" i="20"/>
  <c r="C438" i="20"/>
  <c r="A439" i="20"/>
  <c r="B439" i="20"/>
  <c r="C439" i="20"/>
  <c r="A440" i="20"/>
  <c r="B440" i="20"/>
  <c r="C440" i="20"/>
  <c r="A441" i="20"/>
  <c r="B441" i="20"/>
  <c r="C441" i="20"/>
  <c r="A442" i="20"/>
  <c r="B442" i="20"/>
  <c r="C442" i="20"/>
  <c r="A443" i="20"/>
  <c r="B443" i="20"/>
  <c r="C443" i="20"/>
  <c r="A444" i="20"/>
  <c r="B444" i="20"/>
  <c r="C444" i="20"/>
  <c r="A445" i="20"/>
  <c r="B445" i="20"/>
  <c r="C445" i="20"/>
  <c r="A446" i="20"/>
  <c r="B446" i="20"/>
  <c r="C446" i="20"/>
  <c r="A447" i="20"/>
  <c r="B447" i="20"/>
  <c r="C447" i="20"/>
  <c r="A448" i="20"/>
  <c r="B448" i="20"/>
  <c r="C448" i="20"/>
  <c r="A449" i="20"/>
  <c r="B449" i="20"/>
  <c r="C449" i="20"/>
  <c r="A450" i="20"/>
  <c r="B450" i="20"/>
  <c r="C450" i="20"/>
  <c r="A451" i="20"/>
  <c r="B451" i="20"/>
  <c r="C451" i="20"/>
  <c r="A452" i="20"/>
  <c r="B452" i="20"/>
  <c r="C452" i="20"/>
  <c r="A453" i="20"/>
  <c r="B453" i="20"/>
  <c r="C453" i="20"/>
  <c r="A454" i="20"/>
  <c r="B454" i="20"/>
  <c r="C454" i="20"/>
  <c r="A455" i="20"/>
  <c r="B455" i="20"/>
  <c r="C455" i="20"/>
  <c r="A456" i="20"/>
  <c r="B456" i="20"/>
  <c r="C456" i="20"/>
  <c r="A457" i="20"/>
  <c r="B457" i="20"/>
  <c r="C457" i="20"/>
  <c r="A458" i="20"/>
  <c r="B458" i="20"/>
  <c r="C458" i="20"/>
  <c r="A459" i="20"/>
  <c r="B459" i="20"/>
  <c r="C459" i="20"/>
  <c r="A460" i="20"/>
  <c r="B460" i="20"/>
  <c r="C460" i="20"/>
  <c r="A461" i="20"/>
  <c r="B461" i="20"/>
  <c r="C461" i="20"/>
  <c r="A462" i="20"/>
  <c r="B462" i="20"/>
  <c r="C462" i="20"/>
  <c r="A463" i="20"/>
  <c r="B463" i="20"/>
  <c r="C463" i="20"/>
  <c r="A464" i="20"/>
  <c r="B464" i="20"/>
  <c r="C464" i="20"/>
  <c r="A465" i="20"/>
  <c r="B465" i="20"/>
  <c r="C465" i="20"/>
  <c r="A466" i="20"/>
  <c r="B466" i="20"/>
  <c r="C466" i="20"/>
  <c r="A467" i="20"/>
  <c r="B467" i="20"/>
  <c r="C467" i="20"/>
  <c r="A468" i="20"/>
  <c r="B468" i="20"/>
  <c r="C468" i="20"/>
  <c r="A469" i="20"/>
  <c r="B469" i="20"/>
  <c r="C469" i="20"/>
  <c r="A470" i="20"/>
  <c r="B470" i="20"/>
  <c r="C470" i="20"/>
  <c r="A471" i="20"/>
  <c r="B471" i="20"/>
  <c r="C471" i="20"/>
  <c r="A472" i="20"/>
  <c r="B472" i="20"/>
  <c r="C472" i="20"/>
  <c r="A473" i="20"/>
  <c r="B473" i="20"/>
  <c r="C473" i="20"/>
  <c r="A474" i="20"/>
  <c r="B474" i="20"/>
  <c r="C474" i="20"/>
  <c r="A475" i="20"/>
  <c r="B475" i="20"/>
  <c r="C475" i="20"/>
  <c r="A476" i="20"/>
  <c r="B476" i="20"/>
  <c r="C476" i="20"/>
  <c r="A477" i="20"/>
  <c r="B477" i="20"/>
  <c r="C477" i="20"/>
  <c r="A478" i="20"/>
  <c r="B478" i="20"/>
  <c r="C478" i="20"/>
  <c r="A479" i="20"/>
  <c r="B479" i="20"/>
  <c r="C479" i="20"/>
  <c r="A480" i="20"/>
  <c r="B480" i="20"/>
  <c r="C480" i="20"/>
  <c r="A481" i="20"/>
  <c r="B481" i="20"/>
  <c r="C481" i="20"/>
  <c r="A482" i="20"/>
  <c r="B482" i="20"/>
  <c r="C482" i="20"/>
  <c r="A483" i="20"/>
  <c r="B483" i="20"/>
  <c r="C483" i="20"/>
  <c r="A484" i="20"/>
  <c r="B484" i="20"/>
  <c r="C484" i="20"/>
  <c r="A485" i="20"/>
  <c r="B485" i="20"/>
  <c r="C485" i="20"/>
  <c r="A486" i="20"/>
  <c r="B486" i="20"/>
  <c r="C486" i="20"/>
  <c r="A487" i="20"/>
  <c r="B487" i="20"/>
  <c r="C487" i="20"/>
  <c r="A488" i="20"/>
  <c r="B488" i="20"/>
  <c r="C488" i="20"/>
  <c r="A489" i="20"/>
  <c r="B489" i="20"/>
  <c r="C489" i="20"/>
  <c r="A490" i="20"/>
  <c r="B490" i="20"/>
  <c r="C490" i="20"/>
  <c r="A491" i="20"/>
  <c r="B491" i="20"/>
  <c r="C491" i="20"/>
  <c r="A492" i="20"/>
  <c r="B492" i="20"/>
  <c r="C492" i="20"/>
  <c r="A493" i="20"/>
  <c r="B493" i="20"/>
  <c r="C493" i="20"/>
  <c r="A494" i="20"/>
  <c r="B494" i="20"/>
  <c r="C494" i="20"/>
  <c r="A495" i="20"/>
  <c r="B495" i="20"/>
  <c r="C495" i="20"/>
  <c r="A496" i="20"/>
  <c r="B496" i="20"/>
  <c r="C496" i="20"/>
  <c r="A497" i="20"/>
  <c r="B497" i="20"/>
  <c r="C497" i="20"/>
  <c r="A498" i="20"/>
  <c r="B498" i="20"/>
  <c r="C498" i="20"/>
  <c r="A499" i="20"/>
  <c r="B499" i="20"/>
  <c r="C499" i="20"/>
  <c r="A500" i="20"/>
  <c r="B500" i="20"/>
  <c r="C500" i="20"/>
  <c r="A501" i="20"/>
  <c r="B501" i="20"/>
  <c r="C501" i="20"/>
  <c r="A502" i="20"/>
  <c r="B502" i="20"/>
  <c r="C502" i="20"/>
  <c r="A503" i="20"/>
  <c r="B503" i="20"/>
  <c r="C503" i="20"/>
  <c r="A504" i="20"/>
  <c r="B504" i="20"/>
  <c r="C504" i="20"/>
  <c r="A505" i="20"/>
  <c r="B505" i="20"/>
  <c r="C505" i="20"/>
  <c r="A506" i="20"/>
  <c r="B506" i="20"/>
  <c r="C506" i="20"/>
  <c r="A507" i="20"/>
  <c r="B507" i="20"/>
  <c r="C507" i="20"/>
  <c r="A508" i="20"/>
  <c r="B508" i="20"/>
  <c r="C508" i="20"/>
  <c r="A509" i="20"/>
  <c r="B509" i="20"/>
  <c r="C509" i="20"/>
  <c r="A510" i="20"/>
  <c r="B510" i="20"/>
  <c r="C510" i="20"/>
  <c r="A511" i="20"/>
  <c r="B511" i="20"/>
  <c r="C511" i="20"/>
  <c r="A512" i="20"/>
  <c r="B512" i="20"/>
  <c r="C512" i="20"/>
  <c r="A513" i="20"/>
  <c r="B513" i="20"/>
  <c r="C513" i="20"/>
  <c r="A514" i="20"/>
  <c r="B514" i="20"/>
  <c r="C514" i="20"/>
  <c r="A515" i="20"/>
  <c r="B515" i="20"/>
  <c r="C515" i="20"/>
  <c r="A516" i="20"/>
  <c r="B516" i="20"/>
  <c r="C516" i="20"/>
  <c r="A517" i="20"/>
  <c r="B517" i="20"/>
  <c r="C517" i="20"/>
  <c r="A518" i="20"/>
  <c r="B518" i="20"/>
  <c r="C518" i="20"/>
  <c r="A519" i="20"/>
  <c r="B519" i="20"/>
  <c r="C519" i="20"/>
  <c r="A520" i="20"/>
  <c r="B520" i="20"/>
  <c r="C520" i="20"/>
  <c r="A521" i="20"/>
  <c r="B521" i="20"/>
  <c r="C521" i="20"/>
  <c r="A522" i="20"/>
  <c r="B522" i="20"/>
  <c r="C522" i="20"/>
  <c r="A523" i="20"/>
  <c r="B523" i="20"/>
  <c r="C523" i="20"/>
  <c r="A524" i="20"/>
  <c r="B524" i="20"/>
  <c r="C524" i="20"/>
  <c r="A525" i="20"/>
  <c r="B525" i="20"/>
  <c r="C525" i="20"/>
  <c r="A526" i="20"/>
  <c r="B526" i="20"/>
  <c r="C526" i="20"/>
  <c r="A527" i="20"/>
  <c r="B527" i="20"/>
  <c r="C527" i="20"/>
  <c r="A528" i="20"/>
  <c r="B528" i="20"/>
  <c r="C528" i="20"/>
  <c r="A529" i="20"/>
  <c r="B529" i="20"/>
  <c r="C529" i="20"/>
  <c r="A530" i="20"/>
  <c r="B530" i="20"/>
  <c r="C530" i="20"/>
  <c r="A531" i="20"/>
  <c r="B531" i="20"/>
  <c r="C531" i="20"/>
  <c r="A532" i="20"/>
  <c r="B532" i="20"/>
  <c r="C532" i="20"/>
  <c r="A533" i="20"/>
  <c r="B533" i="20"/>
  <c r="C533" i="20"/>
  <c r="A534" i="20"/>
  <c r="B534" i="20"/>
  <c r="C534" i="20"/>
  <c r="A535" i="20"/>
  <c r="B535" i="20"/>
  <c r="C535" i="20"/>
  <c r="A536" i="20"/>
  <c r="B536" i="20"/>
  <c r="C536" i="20"/>
  <c r="A537" i="20"/>
  <c r="B537" i="20"/>
  <c r="C537" i="20"/>
  <c r="A538" i="20"/>
  <c r="B538" i="20"/>
  <c r="C538" i="20"/>
  <c r="A539" i="20"/>
  <c r="B539" i="20"/>
  <c r="C539" i="20"/>
  <c r="A540" i="20"/>
  <c r="B540" i="20"/>
  <c r="C540" i="20"/>
  <c r="A541" i="20"/>
  <c r="B541" i="20"/>
  <c r="C541" i="20"/>
  <c r="A542" i="20"/>
  <c r="B542" i="20"/>
  <c r="C542" i="20"/>
  <c r="A543" i="20"/>
  <c r="B543" i="20"/>
  <c r="C543" i="20"/>
  <c r="A544" i="20"/>
  <c r="B544" i="20"/>
  <c r="C544" i="20"/>
  <c r="A545" i="20"/>
  <c r="B545" i="20"/>
  <c r="C545" i="20"/>
  <c r="A546" i="20"/>
  <c r="B546" i="20"/>
  <c r="C546" i="20"/>
  <c r="A547" i="20"/>
  <c r="B547" i="20"/>
  <c r="C547" i="20"/>
  <c r="A548" i="20"/>
  <c r="B548" i="20"/>
  <c r="C548" i="20"/>
  <c r="A549" i="20"/>
  <c r="B549" i="20"/>
  <c r="C549" i="20"/>
  <c r="A550" i="20"/>
  <c r="B550" i="20"/>
  <c r="C550" i="20"/>
  <c r="A551" i="20"/>
  <c r="B551" i="20"/>
  <c r="C551" i="20"/>
  <c r="A552" i="20"/>
  <c r="B552" i="20"/>
  <c r="C552" i="20"/>
  <c r="A553" i="20"/>
  <c r="B553" i="20"/>
  <c r="C553" i="20"/>
  <c r="A554" i="20"/>
  <c r="B554" i="20"/>
  <c r="C554" i="20"/>
  <c r="A555" i="20"/>
  <c r="B555" i="20"/>
  <c r="C555" i="20"/>
  <c r="A556" i="20"/>
  <c r="B556" i="20"/>
  <c r="C556" i="20"/>
  <c r="A557" i="20"/>
  <c r="B557" i="20"/>
  <c r="C557" i="20"/>
  <c r="A558" i="20"/>
  <c r="B558" i="20"/>
  <c r="C558" i="20"/>
  <c r="A559" i="20"/>
  <c r="B559" i="20"/>
  <c r="C559" i="20"/>
  <c r="A560" i="20"/>
  <c r="B560" i="20"/>
  <c r="C560" i="20"/>
  <c r="A561" i="20"/>
  <c r="B561" i="20"/>
  <c r="C561" i="20"/>
  <c r="A562" i="20"/>
  <c r="B562" i="20"/>
  <c r="C562" i="20"/>
  <c r="A563" i="20"/>
  <c r="B563" i="20"/>
  <c r="C563" i="20"/>
  <c r="A564" i="20"/>
  <c r="B564" i="20"/>
  <c r="C564" i="20"/>
  <c r="A565" i="20"/>
  <c r="B565" i="20"/>
  <c r="C565" i="20"/>
  <c r="A566" i="20"/>
  <c r="B566" i="20"/>
  <c r="C566" i="20"/>
  <c r="A567" i="20"/>
  <c r="B567" i="20"/>
  <c r="C567" i="20"/>
  <c r="A568" i="20"/>
  <c r="B568" i="20"/>
  <c r="C568" i="20"/>
  <c r="A569" i="20"/>
  <c r="B569" i="20"/>
  <c r="C569" i="20"/>
  <c r="A570" i="20"/>
  <c r="B570" i="20"/>
  <c r="C570" i="20"/>
  <c r="A571" i="20"/>
  <c r="B571" i="20"/>
  <c r="C571" i="20"/>
  <c r="A572" i="20"/>
  <c r="B572" i="20"/>
  <c r="C572" i="20"/>
  <c r="A573" i="20"/>
  <c r="B573" i="20"/>
  <c r="C573" i="20"/>
  <c r="A574" i="20"/>
  <c r="B574" i="20"/>
  <c r="C574" i="20"/>
  <c r="A575" i="20"/>
  <c r="B575" i="20"/>
  <c r="C575" i="20"/>
  <c r="A576" i="20"/>
  <c r="B576" i="20"/>
  <c r="C576" i="20"/>
  <c r="A577" i="20"/>
  <c r="B577" i="20"/>
  <c r="C577" i="20"/>
  <c r="A578" i="20"/>
  <c r="B578" i="20"/>
  <c r="C578" i="20"/>
  <c r="A579" i="20"/>
  <c r="B579" i="20"/>
  <c r="C579" i="20"/>
  <c r="A580" i="20"/>
  <c r="B580" i="20"/>
  <c r="C580" i="20"/>
  <c r="A581" i="20"/>
  <c r="B581" i="20"/>
  <c r="C581" i="20"/>
  <c r="A582" i="20"/>
  <c r="B582" i="20"/>
  <c r="C582" i="20"/>
  <c r="A583" i="20"/>
  <c r="B583" i="20"/>
  <c r="C583" i="20"/>
  <c r="A584" i="20"/>
  <c r="B584" i="20"/>
  <c r="C584" i="20"/>
  <c r="A585" i="20"/>
  <c r="B585" i="20"/>
  <c r="C585" i="20"/>
  <c r="A586" i="20"/>
  <c r="B586" i="20"/>
  <c r="C586" i="20"/>
  <c r="A587" i="20"/>
  <c r="B587" i="20"/>
  <c r="C587" i="20"/>
  <c r="A588" i="20"/>
  <c r="B588" i="20"/>
  <c r="C588" i="20"/>
  <c r="A589" i="20"/>
  <c r="B589" i="20"/>
  <c r="C589" i="20"/>
  <c r="A590" i="20"/>
  <c r="B590" i="20"/>
  <c r="C590" i="20"/>
  <c r="A591" i="20"/>
  <c r="B591" i="20"/>
  <c r="C591" i="20"/>
  <c r="A592" i="20"/>
  <c r="B592" i="20"/>
  <c r="C592" i="20"/>
  <c r="A593" i="20"/>
  <c r="B593" i="20"/>
  <c r="C593" i="20"/>
  <c r="A594" i="20"/>
  <c r="B594" i="20"/>
  <c r="C594" i="20"/>
  <c r="A595" i="20"/>
  <c r="B595" i="20"/>
  <c r="C595" i="20"/>
  <c r="A596" i="20"/>
  <c r="B596" i="20"/>
  <c r="C596" i="20"/>
  <c r="A597" i="20"/>
  <c r="B597" i="20"/>
  <c r="C597" i="20"/>
  <c r="A598" i="20"/>
  <c r="B598" i="20"/>
  <c r="C598" i="20"/>
  <c r="A599" i="20"/>
  <c r="B599" i="20"/>
  <c r="C599" i="20"/>
  <c r="A600" i="20"/>
  <c r="B600" i="20"/>
  <c r="C600" i="20"/>
  <c r="A601" i="20"/>
  <c r="B601" i="20"/>
  <c r="C601" i="20"/>
  <c r="A602" i="20"/>
  <c r="B602" i="20"/>
  <c r="C602" i="20"/>
  <c r="A603" i="20"/>
  <c r="B603" i="20"/>
  <c r="C603" i="20"/>
  <c r="A604" i="20"/>
  <c r="B604" i="20"/>
  <c r="C604" i="20"/>
  <c r="A605" i="20"/>
  <c r="B605" i="20"/>
  <c r="C605" i="20"/>
  <c r="A606" i="20"/>
  <c r="B606" i="20"/>
  <c r="C606" i="20"/>
  <c r="A607" i="20"/>
  <c r="B607" i="20"/>
  <c r="C607" i="20"/>
  <c r="A608" i="20"/>
  <c r="B608" i="20"/>
  <c r="C608" i="20"/>
  <c r="A609" i="20"/>
  <c r="B609" i="20"/>
  <c r="C609" i="20"/>
  <c r="A610" i="20"/>
  <c r="B610" i="20"/>
  <c r="C610" i="20"/>
  <c r="A611" i="20"/>
  <c r="B611" i="20"/>
  <c r="C611" i="20"/>
  <c r="A612" i="20"/>
  <c r="B612" i="20"/>
  <c r="C612" i="20"/>
  <c r="A613" i="20"/>
  <c r="B613" i="20"/>
  <c r="C613" i="20"/>
  <c r="A614" i="20"/>
  <c r="B614" i="20"/>
  <c r="C614" i="20"/>
  <c r="A615" i="20"/>
  <c r="B615" i="20"/>
  <c r="C615" i="20"/>
  <c r="A616" i="20"/>
  <c r="B616" i="20"/>
  <c r="C616" i="20"/>
  <c r="A617" i="20"/>
  <c r="B617" i="20"/>
  <c r="C617" i="20"/>
  <c r="A618" i="20"/>
  <c r="B618" i="20"/>
  <c r="C618" i="20"/>
  <c r="A619" i="20"/>
  <c r="B619" i="20"/>
  <c r="C619" i="20"/>
  <c r="A620" i="20"/>
  <c r="B620" i="20"/>
  <c r="C620" i="20"/>
  <c r="A621" i="20"/>
  <c r="B621" i="20"/>
  <c r="C621" i="20"/>
  <c r="A622" i="20"/>
  <c r="B622" i="20"/>
  <c r="C622" i="20"/>
  <c r="A623" i="20"/>
  <c r="B623" i="20"/>
  <c r="C623" i="20"/>
  <c r="A624" i="20"/>
  <c r="B624" i="20"/>
  <c r="C624" i="20"/>
  <c r="A625" i="20"/>
  <c r="B625" i="20"/>
  <c r="C625" i="20"/>
  <c r="A626" i="20"/>
  <c r="B626" i="20"/>
  <c r="C626" i="20"/>
  <c r="A627" i="20"/>
  <c r="B627" i="20"/>
  <c r="C627" i="20"/>
  <c r="A628" i="20"/>
  <c r="B628" i="20"/>
  <c r="C628" i="20"/>
  <c r="A629" i="20"/>
  <c r="B629" i="20"/>
  <c r="C629" i="20"/>
  <c r="A630" i="20"/>
  <c r="B630" i="20"/>
  <c r="C630" i="20"/>
  <c r="A631" i="20"/>
  <c r="B631" i="20"/>
  <c r="C631" i="20"/>
  <c r="A632" i="20"/>
  <c r="B632" i="20"/>
  <c r="C632" i="20"/>
  <c r="A633" i="20"/>
  <c r="B633" i="20"/>
  <c r="C633" i="20"/>
  <c r="A634" i="20"/>
  <c r="B634" i="20"/>
  <c r="C634" i="20"/>
  <c r="A635" i="20"/>
  <c r="B635" i="20"/>
  <c r="C635" i="20"/>
  <c r="A636" i="20"/>
  <c r="B636" i="20"/>
  <c r="C636" i="20"/>
  <c r="A637" i="20"/>
  <c r="B637" i="20"/>
  <c r="C637" i="20"/>
  <c r="A638" i="20"/>
  <c r="B638" i="20"/>
  <c r="C638" i="20"/>
  <c r="A639" i="20"/>
  <c r="B639" i="20"/>
  <c r="C639" i="20"/>
  <c r="A640" i="20"/>
  <c r="B640" i="20"/>
  <c r="C640" i="20"/>
  <c r="A641" i="20"/>
  <c r="B641" i="20"/>
  <c r="C641" i="20"/>
  <c r="A642" i="20"/>
  <c r="B642" i="20"/>
  <c r="C642" i="20"/>
  <c r="A643" i="20"/>
  <c r="B643" i="20"/>
  <c r="C643" i="20"/>
  <c r="A644" i="20"/>
  <c r="B644" i="20"/>
  <c r="C644" i="20"/>
  <c r="A645" i="20"/>
  <c r="B645" i="20"/>
  <c r="C645" i="20"/>
  <c r="A646" i="20"/>
  <c r="B646" i="20"/>
  <c r="C646" i="20"/>
  <c r="A647" i="20"/>
  <c r="B647" i="20"/>
  <c r="C647" i="20"/>
  <c r="A648" i="20"/>
  <c r="B648" i="20"/>
  <c r="C648" i="20"/>
  <c r="A649" i="20"/>
  <c r="B649" i="20"/>
  <c r="C649" i="20"/>
  <c r="A650" i="20"/>
  <c r="B650" i="20"/>
  <c r="C650" i="20"/>
  <c r="A651" i="20"/>
  <c r="B651" i="20"/>
  <c r="C651" i="20"/>
  <c r="A652" i="20"/>
  <c r="B652" i="20"/>
  <c r="C652" i="20"/>
  <c r="A653" i="20"/>
  <c r="B653" i="20"/>
  <c r="C653" i="20"/>
  <c r="A654" i="20"/>
  <c r="B654" i="20"/>
  <c r="C654" i="20"/>
  <c r="A655" i="20"/>
  <c r="B655" i="20"/>
  <c r="C655" i="20"/>
  <c r="A656" i="20"/>
  <c r="B656" i="20"/>
  <c r="C656" i="20"/>
  <c r="A657" i="20"/>
  <c r="B657" i="20"/>
  <c r="C657" i="20"/>
  <c r="A658" i="20"/>
  <c r="B658" i="20"/>
  <c r="C658" i="20"/>
  <c r="A659" i="20"/>
  <c r="B659" i="20"/>
  <c r="C659" i="20"/>
  <c r="A660" i="20"/>
  <c r="B660" i="20"/>
  <c r="C660" i="20"/>
  <c r="A661" i="20"/>
  <c r="B661" i="20"/>
  <c r="C661" i="20"/>
  <c r="A662" i="20"/>
  <c r="B662" i="20"/>
  <c r="C662" i="20"/>
  <c r="A663" i="20"/>
  <c r="B663" i="20"/>
  <c r="C663" i="20"/>
  <c r="A664" i="20"/>
  <c r="B664" i="20"/>
  <c r="C664" i="20"/>
  <c r="A665" i="20"/>
  <c r="B665" i="20"/>
  <c r="C665" i="20"/>
  <c r="A666" i="20"/>
  <c r="B666" i="20"/>
  <c r="C666" i="20"/>
  <c r="A667" i="20"/>
  <c r="B667" i="20"/>
  <c r="C667" i="20"/>
  <c r="A668" i="20"/>
  <c r="B668" i="20"/>
  <c r="C668" i="20"/>
  <c r="A669" i="20"/>
  <c r="B669" i="20"/>
  <c r="C669" i="20"/>
  <c r="A670" i="20"/>
  <c r="B670" i="20"/>
  <c r="C670" i="20"/>
  <c r="A671" i="20"/>
  <c r="B671" i="20"/>
  <c r="C671" i="20"/>
  <c r="A672" i="20"/>
  <c r="B672" i="20"/>
  <c r="C672" i="20"/>
  <c r="A673" i="20"/>
  <c r="B673" i="20"/>
  <c r="C673" i="20"/>
  <c r="A674" i="20"/>
  <c r="B674" i="20"/>
  <c r="C674" i="20"/>
  <c r="A675" i="20"/>
  <c r="B675" i="20"/>
  <c r="C675" i="20"/>
  <c r="A676" i="20"/>
  <c r="B676" i="20"/>
  <c r="C676" i="20"/>
  <c r="A677" i="20"/>
  <c r="B677" i="20"/>
  <c r="C677" i="20"/>
  <c r="A678" i="20"/>
  <c r="B678" i="20"/>
  <c r="C678" i="20"/>
  <c r="A679" i="20"/>
  <c r="B679" i="20"/>
  <c r="C679" i="20"/>
  <c r="A680" i="20"/>
  <c r="B680" i="20"/>
  <c r="C680" i="20"/>
  <c r="A681" i="20"/>
  <c r="B681" i="20"/>
  <c r="C681" i="20"/>
  <c r="A682" i="20"/>
  <c r="B682" i="20"/>
  <c r="C682" i="20"/>
  <c r="A683" i="20"/>
  <c r="B683" i="20"/>
  <c r="C683" i="20"/>
  <c r="A684" i="20"/>
  <c r="B684" i="20"/>
  <c r="C684" i="20"/>
  <c r="A685" i="20"/>
  <c r="B685" i="20"/>
  <c r="C685" i="20"/>
  <c r="A686" i="20"/>
  <c r="B686" i="20"/>
  <c r="C686" i="20"/>
  <c r="A687" i="20"/>
  <c r="B687" i="20"/>
  <c r="C687" i="20"/>
  <c r="A688" i="20"/>
  <c r="B688" i="20"/>
  <c r="C688" i="20"/>
  <c r="A689" i="20"/>
  <c r="B689" i="20"/>
  <c r="C689" i="20"/>
  <c r="A690" i="20"/>
  <c r="B690" i="20"/>
  <c r="C690" i="20"/>
  <c r="A691" i="20"/>
  <c r="B691" i="20"/>
  <c r="C691" i="20"/>
  <c r="A692" i="20"/>
  <c r="B692" i="20"/>
  <c r="C692" i="20"/>
  <c r="A693" i="20"/>
  <c r="B693" i="20"/>
  <c r="C693" i="20"/>
  <c r="A694" i="20"/>
  <c r="B694" i="20"/>
  <c r="C694" i="20"/>
  <c r="A695" i="20"/>
  <c r="B695" i="20"/>
  <c r="C695" i="20"/>
  <c r="A696" i="20"/>
  <c r="B696" i="20"/>
  <c r="C696" i="20"/>
  <c r="A697" i="20"/>
  <c r="B697" i="20"/>
  <c r="C697" i="20"/>
  <c r="A698" i="20"/>
  <c r="B698" i="20"/>
  <c r="C698" i="20"/>
  <c r="A699" i="20"/>
  <c r="B699" i="20"/>
  <c r="C699" i="20"/>
  <c r="A700" i="20"/>
  <c r="B700" i="20"/>
  <c r="C700" i="20"/>
  <c r="A701" i="20"/>
  <c r="B701" i="20"/>
  <c r="C701" i="20"/>
  <c r="A702" i="20"/>
  <c r="B702" i="20"/>
  <c r="C702" i="20"/>
  <c r="A703" i="20"/>
  <c r="B703" i="20"/>
  <c r="C703" i="20"/>
  <c r="A704" i="20"/>
  <c r="B704" i="20"/>
  <c r="C704" i="20"/>
  <c r="A705" i="20"/>
  <c r="B705" i="20"/>
  <c r="C705" i="20"/>
  <c r="A706" i="20"/>
  <c r="B706" i="20"/>
  <c r="C706" i="20"/>
  <c r="A707" i="20"/>
  <c r="B707" i="20"/>
  <c r="C707" i="20"/>
  <c r="A708" i="20"/>
  <c r="B708" i="20"/>
  <c r="C708" i="20"/>
  <c r="A709" i="20"/>
  <c r="B709" i="20"/>
  <c r="C709" i="20"/>
  <c r="A710" i="20"/>
  <c r="B710" i="20"/>
  <c r="C710" i="20"/>
  <c r="A711" i="20"/>
  <c r="B711" i="20"/>
  <c r="C711" i="20"/>
  <c r="A712" i="20"/>
  <c r="B712" i="20"/>
  <c r="C712" i="20"/>
  <c r="A713" i="20"/>
  <c r="B713" i="20"/>
  <c r="C713" i="20"/>
  <c r="A714" i="20"/>
  <c r="B714" i="20"/>
  <c r="C714" i="20"/>
  <c r="A715" i="20"/>
  <c r="B715" i="20"/>
  <c r="C715" i="20"/>
  <c r="A716" i="20"/>
  <c r="B716" i="20"/>
  <c r="C716" i="20"/>
  <c r="A717" i="20"/>
  <c r="B717" i="20"/>
  <c r="C717" i="20"/>
  <c r="A718" i="20"/>
  <c r="B718" i="20"/>
  <c r="C718" i="20"/>
  <c r="A719" i="20"/>
  <c r="B719" i="20"/>
  <c r="C719" i="20"/>
  <c r="A720" i="20"/>
  <c r="B720" i="20"/>
  <c r="C720" i="20"/>
  <c r="A721" i="20"/>
  <c r="B721" i="20"/>
  <c r="C721" i="20"/>
  <c r="A722" i="20"/>
  <c r="B722" i="20"/>
  <c r="C722" i="20"/>
  <c r="A723" i="20"/>
  <c r="B723" i="20"/>
  <c r="C723" i="20"/>
  <c r="A724" i="20"/>
  <c r="B724" i="20"/>
  <c r="C724" i="20"/>
  <c r="A725" i="20"/>
  <c r="B725" i="20"/>
  <c r="C725" i="20"/>
  <c r="A726" i="20"/>
  <c r="B726" i="20"/>
  <c r="C726" i="20"/>
  <c r="A727" i="20"/>
  <c r="B727" i="20"/>
  <c r="C727" i="20"/>
  <c r="A728" i="20"/>
  <c r="B728" i="20"/>
  <c r="C728" i="20"/>
  <c r="A729" i="20"/>
  <c r="B729" i="20"/>
  <c r="C729" i="20"/>
  <c r="A730" i="20"/>
  <c r="B730" i="20"/>
  <c r="C730" i="20"/>
  <c r="A731" i="20"/>
  <c r="B731" i="20"/>
  <c r="C731" i="20"/>
  <c r="A732" i="20"/>
  <c r="B732" i="20"/>
  <c r="C732" i="20"/>
  <c r="A733" i="20"/>
  <c r="B733" i="20"/>
  <c r="C733" i="20"/>
  <c r="A734" i="20"/>
  <c r="B734" i="20"/>
  <c r="C734" i="20"/>
  <c r="A735" i="20"/>
  <c r="B735" i="20"/>
  <c r="C735" i="20"/>
  <c r="A736" i="20"/>
  <c r="B736" i="20"/>
  <c r="C736" i="20"/>
  <c r="A737" i="20"/>
  <c r="B737" i="20"/>
  <c r="C737" i="20"/>
  <c r="A738" i="20"/>
  <c r="B738" i="20"/>
  <c r="C738" i="20"/>
  <c r="A739" i="20"/>
  <c r="B739" i="20"/>
  <c r="C739" i="20"/>
  <c r="A740" i="20"/>
  <c r="B740" i="20"/>
  <c r="C740" i="20"/>
  <c r="A741" i="20"/>
  <c r="B741" i="20"/>
  <c r="C741" i="20"/>
  <c r="A742" i="20"/>
  <c r="B742" i="20"/>
  <c r="C742" i="20"/>
  <c r="A743" i="20"/>
  <c r="B743" i="20"/>
  <c r="C743" i="20"/>
  <c r="A744" i="20"/>
  <c r="B744" i="20"/>
  <c r="C744" i="20"/>
  <c r="A745" i="20"/>
  <c r="B745" i="20"/>
  <c r="C745" i="20"/>
  <c r="A746" i="20"/>
  <c r="B746" i="20"/>
  <c r="C746" i="20"/>
  <c r="A747" i="20"/>
  <c r="B747" i="20"/>
  <c r="C747" i="20"/>
  <c r="A748" i="20"/>
  <c r="B748" i="20"/>
  <c r="C748" i="20"/>
  <c r="A749" i="20"/>
  <c r="B749" i="20"/>
  <c r="C749" i="20"/>
  <c r="A750" i="20"/>
  <c r="B750" i="20"/>
  <c r="C750" i="20"/>
  <c r="A751" i="20"/>
  <c r="B751" i="20"/>
  <c r="C751" i="20"/>
  <c r="A752" i="20"/>
  <c r="B752" i="20"/>
  <c r="C752" i="20"/>
  <c r="A753" i="20"/>
  <c r="B753" i="20"/>
  <c r="C753" i="20"/>
  <c r="A754" i="20"/>
  <c r="B754" i="20"/>
  <c r="C754" i="20"/>
  <c r="A755" i="20"/>
  <c r="B755" i="20"/>
  <c r="C755" i="20"/>
  <c r="A756" i="20"/>
  <c r="B756" i="20"/>
  <c r="C756" i="20"/>
  <c r="A757" i="20"/>
  <c r="B757" i="20"/>
  <c r="C757" i="20"/>
  <c r="A758" i="20"/>
  <c r="B758" i="20"/>
  <c r="C758" i="20"/>
  <c r="A759" i="20"/>
  <c r="B759" i="20"/>
  <c r="C759" i="20"/>
  <c r="A760" i="20"/>
  <c r="B760" i="20"/>
  <c r="C760" i="20"/>
  <c r="A761" i="20"/>
  <c r="B761" i="20"/>
  <c r="C761" i="20"/>
  <c r="A762" i="20"/>
  <c r="B762" i="20"/>
  <c r="C762" i="20"/>
  <c r="A763" i="20"/>
  <c r="B763" i="20"/>
  <c r="C763" i="20"/>
  <c r="A764" i="20"/>
  <c r="B764" i="20"/>
  <c r="C764" i="20"/>
  <c r="A765" i="20"/>
  <c r="B765" i="20"/>
  <c r="C765" i="20"/>
  <c r="A766" i="20"/>
  <c r="B766" i="20"/>
  <c r="C766" i="20"/>
  <c r="A767" i="20"/>
  <c r="B767" i="20"/>
  <c r="C767" i="20"/>
  <c r="A768" i="20"/>
  <c r="B768" i="20"/>
  <c r="C768" i="20"/>
  <c r="A769" i="20"/>
  <c r="B769" i="20"/>
  <c r="C769" i="20"/>
  <c r="A770" i="20"/>
  <c r="B770" i="20"/>
  <c r="C770" i="20"/>
  <c r="A771" i="20"/>
  <c r="B771" i="20"/>
  <c r="C771" i="20"/>
  <c r="A772" i="20"/>
  <c r="B772" i="20"/>
  <c r="C772" i="20"/>
  <c r="A773" i="20"/>
  <c r="B773" i="20"/>
  <c r="C773" i="20"/>
  <c r="A774" i="20"/>
  <c r="B774" i="20"/>
  <c r="C774" i="20"/>
  <c r="A775" i="20"/>
  <c r="B775" i="20"/>
  <c r="C775" i="20"/>
  <c r="A776" i="20"/>
  <c r="B776" i="20"/>
  <c r="C776" i="20"/>
  <c r="A777" i="20"/>
  <c r="B777" i="20"/>
  <c r="C777" i="20"/>
  <c r="A778" i="20"/>
  <c r="B778" i="20"/>
  <c r="C778" i="20"/>
  <c r="A779" i="20"/>
  <c r="B779" i="20"/>
  <c r="C779" i="20"/>
  <c r="A780" i="20"/>
  <c r="B780" i="20"/>
  <c r="C780" i="20"/>
  <c r="A781" i="20"/>
  <c r="B781" i="20"/>
  <c r="C781" i="20"/>
  <c r="A782" i="20"/>
  <c r="B782" i="20"/>
  <c r="C782" i="20"/>
  <c r="A783" i="20"/>
  <c r="B783" i="20"/>
  <c r="C783" i="20"/>
  <c r="A784" i="20"/>
  <c r="B784" i="20"/>
  <c r="C784" i="20"/>
  <c r="A785" i="20"/>
  <c r="B785" i="20"/>
  <c r="C785" i="20"/>
  <c r="A786" i="20"/>
  <c r="B786" i="20"/>
  <c r="C786" i="20"/>
  <c r="A787" i="20"/>
  <c r="B787" i="20"/>
  <c r="C787" i="20"/>
  <c r="A788" i="20"/>
  <c r="B788" i="20"/>
  <c r="C788" i="20"/>
  <c r="A789" i="20"/>
  <c r="B789" i="20"/>
  <c r="C789" i="20"/>
  <c r="A790" i="20"/>
  <c r="B790" i="20"/>
  <c r="C790" i="20"/>
  <c r="A791" i="20"/>
  <c r="B791" i="20"/>
  <c r="C791" i="20"/>
  <c r="A792" i="20"/>
  <c r="B792" i="20"/>
  <c r="C792" i="20"/>
  <c r="A793" i="20"/>
  <c r="B793" i="20"/>
  <c r="C793" i="20"/>
  <c r="A794" i="20"/>
  <c r="B794" i="20"/>
  <c r="C794" i="20"/>
  <c r="A795" i="20"/>
  <c r="B795" i="20"/>
  <c r="C795" i="20"/>
  <c r="A796" i="20"/>
  <c r="B796" i="20"/>
  <c r="C796" i="20"/>
  <c r="A797" i="20"/>
  <c r="B797" i="20"/>
  <c r="C797" i="20"/>
  <c r="A798" i="20"/>
  <c r="B798" i="20"/>
  <c r="C798" i="20"/>
  <c r="A799" i="20"/>
  <c r="B799" i="20"/>
  <c r="C799" i="20"/>
  <c r="A800" i="20"/>
  <c r="B800" i="20"/>
  <c r="C800" i="20"/>
  <c r="A801" i="20"/>
  <c r="B801" i="20"/>
  <c r="C801" i="20"/>
  <c r="A802" i="20"/>
  <c r="B802" i="20"/>
  <c r="C802" i="20"/>
  <c r="A803" i="20"/>
  <c r="B803" i="20"/>
  <c r="C803" i="20"/>
  <c r="A804" i="20"/>
  <c r="B804" i="20"/>
  <c r="C804" i="20"/>
  <c r="A805" i="20"/>
  <c r="B805" i="20"/>
  <c r="C805" i="20"/>
  <c r="A806" i="20"/>
  <c r="B806" i="20"/>
  <c r="C806" i="20"/>
  <c r="A807" i="20"/>
  <c r="B807" i="20"/>
  <c r="C807" i="20"/>
  <c r="A808" i="20"/>
  <c r="B808" i="20"/>
  <c r="C808" i="20"/>
  <c r="A809" i="20"/>
  <c r="B809" i="20"/>
  <c r="C809" i="20"/>
  <c r="A810" i="20"/>
  <c r="B810" i="20"/>
  <c r="C810" i="20"/>
  <c r="A811" i="20"/>
  <c r="B811" i="20"/>
  <c r="C811" i="20"/>
  <c r="A812" i="20"/>
  <c r="B812" i="20"/>
  <c r="C812" i="20"/>
  <c r="A813" i="20"/>
  <c r="B813" i="20"/>
  <c r="C813" i="20"/>
  <c r="A814" i="20"/>
  <c r="B814" i="20"/>
  <c r="C814" i="20"/>
  <c r="A815" i="20"/>
  <c r="B815" i="20"/>
  <c r="C815" i="20"/>
  <c r="A816" i="20"/>
  <c r="B816" i="20"/>
  <c r="C816" i="20"/>
  <c r="A817" i="20"/>
  <c r="B817" i="20"/>
  <c r="C817" i="20"/>
  <c r="A818" i="20"/>
  <c r="B818" i="20"/>
  <c r="C818" i="20"/>
  <c r="A819" i="20"/>
  <c r="B819" i="20"/>
  <c r="C819" i="20"/>
  <c r="A820" i="20"/>
  <c r="B820" i="20"/>
  <c r="C820" i="20"/>
  <c r="A821" i="20"/>
  <c r="B821" i="20"/>
  <c r="C821" i="20"/>
  <c r="A822" i="20"/>
  <c r="B822" i="20"/>
  <c r="C822" i="20"/>
  <c r="A823" i="20"/>
  <c r="B823" i="20"/>
  <c r="C823" i="20"/>
  <c r="A824" i="20"/>
  <c r="B824" i="20"/>
  <c r="C824" i="20"/>
  <c r="A825" i="20"/>
  <c r="B825" i="20"/>
  <c r="C825" i="20"/>
  <c r="A826" i="20"/>
  <c r="B826" i="20"/>
  <c r="C826" i="20"/>
  <c r="A827" i="20"/>
  <c r="B827" i="20"/>
  <c r="C827" i="20"/>
  <c r="A828" i="20"/>
  <c r="B828" i="20"/>
  <c r="C828" i="20"/>
  <c r="A829" i="20"/>
  <c r="B829" i="20"/>
  <c r="C829" i="20"/>
  <c r="A830" i="20"/>
  <c r="B830" i="20"/>
  <c r="C830" i="20"/>
  <c r="A831" i="20"/>
  <c r="B831" i="20"/>
  <c r="C831" i="20"/>
  <c r="A832" i="20"/>
  <c r="B832" i="20"/>
  <c r="C832" i="20"/>
  <c r="A833" i="20"/>
  <c r="B833" i="20"/>
  <c r="C833" i="20"/>
  <c r="A834" i="20"/>
  <c r="B834" i="20"/>
  <c r="C834" i="20"/>
  <c r="A835" i="20"/>
  <c r="B835" i="20"/>
  <c r="C835" i="20"/>
  <c r="A836" i="20"/>
  <c r="B836" i="20"/>
  <c r="C836" i="20"/>
  <c r="A837" i="20"/>
  <c r="B837" i="20"/>
  <c r="C837" i="20"/>
  <c r="A838" i="20"/>
  <c r="B838" i="20"/>
  <c r="C838" i="20"/>
  <c r="A839" i="20"/>
  <c r="B839" i="20"/>
  <c r="C839" i="20"/>
  <c r="A840" i="20"/>
  <c r="B840" i="20"/>
  <c r="C840" i="20"/>
  <c r="A841" i="20"/>
  <c r="B841" i="20"/>
  <c r="C841" i="20"/>
  <c r="A842" i="20"/>
  <c r="B842" i="20"/>
  <c r="C842" i="20"/>
  <c r="A843" i="20"/>
  <c r="B843" i="20"/>
  <c r="C843" i="20"/>
  <c r="A844" i="20"/>
  <c r="B844" i="20"/>
  <c r="C844" i="20"/>
  <c r="A845" i="20"/>
  <c r="B845" i="20"/>
  <c r="C845" i="20"/>
  <c r="A846" i="20"/>
  <c r="B846" i="20"/>
  <c r="C846" i="20"/>
  <c r="A847" i="20"/>
  <c r="B847" i="20"/>
  <c r="C847" i="20"/>
  <c r="A848" i="20"/>
  <c r="B848" i="20"/>
  <c r="C848" i="20"/>
  <c r="A849" i="20"/>
  <c r="B849" i="20"/>
  <c r="C849" i="20"/>
  <c r="A850" i="20"/>
  <c r="B850" i="20"/>
  <c r="C850" i="20"/>
  <c r="A851" i="20"/>
  <c r="B851" i="20"/>
  <c r="C851" i="20"/>
  <c r="A852" i="20"/>
  <c r="B852" i="20"/>
  <c r="C852" i="20"/>
  <c r="A853" i="20"/>
  <c r="B853" i="20"/>
  <c r="C853" i="20"/>
  <c r="A854" i="20"/>
  <c r="B854" i="20"/>
  <c r="C854" i="20"/>
  <c r="A855" i="20"/>
  <c r="B855" i="20"/>
  <c r="C855" i="20"/>
  <c r="A856" i="20"/>
  <c r="B856" i="20"/>
  <c r="C856" i="20"/>
  <c r="A857" i="20"/>
  <c r="B857" i="20"/>
  <c r="C857" i="20"/>
  <c r="A858" i="20"/>
  <c r="B858" i="20"/>
  <c r="C858" i="20"/>
  <c r="A859" i="20"/>
  <c r="B859" i="20"/>
  <c r="C859" i="20"/>
  <c r="A860" i="20"/>
  <c r="B860" i="20"/>
  <c r="C860" i="20"/>
  <c r="A861" i="20"/>
  <c r="B861" i="20"/>
  <c r="C861" i="20"/>
  <c r="A862" i="20"/>
  <c r="B862" i="20"/>
  <c r="C862" i="20"/>
  <c r="A863" i="20"/>
  <c r="B863" i="20"/>
  <c r="C863" i="20"/>
  <c r="A864" i="20"/>
  <c r="B864" i="20"/>
  <c r="C864" i="20"/>
  <c r="A865" i="20"/>
  <c r="B865" i="20"/>
  <c r="C865" i="20"/>
  <c r="A866" i="20"/>
  <c r="B866" i="20"/>
  <c r="C866" i="20"/>
  <c r="A867" i="20"/>
  <c r="B867" i="20"/>
  <c r="C867" i="20"/>
  <c r="A868" i="20"/>
  <c r="B868" i="20"/>
  <c r="C868" i="20"/>
  <c r="A869" i="20"/>
  <c r="B869" i="20"/>
  <c r="C869" i="20"/>
  <c r="A870" i="20"/>
  <c r="B870" i="20"/>
  <c r="C870" i="20"/>
  <c r="A871" i="20"/>
  <c r="B871" i="20"/>
  <c r="C871" i="20"/>
  <c r="A872" i="20"/>
  <c r="B872" i="20"/>
  <c r="C872" i="20"/>
  <c r="A873" i="20"/>
  <c r="B873" i="20"/>
  <c r="C873" i="20"/>
  <c r="A874" i="20"/>
  <c r="B874" i="20"/>
  <c r="C874" i="20"/>
  <c r="A875" i="20"/>
  <c r="B875" i="20"/>
  <c r="C875" i="20"/>
  <c r="A876" i="20"/>
  <c r="B876" i="20"/>
  <c r="C876" i="20"/>
  <c r="A877" i="20"/>
  <c r="B877" i="20"/>
  <c r="C877" i="20"/>
  <c r="A878" i="20"/>
  <c r="B878" i="20"/>
  <c r="C878" i="20"/>
  <c r="A879" i="20"/>
  <c r="B879" i="20"/>
  <c r="C879" i="20"/>
  <c r="A880" i="20"/>
  <c r="B880" i="20"/>
  <c r="C880" i="20"/>
  <c r="A881" i="20"/>
  <c r="B881" i="20"/>
  <c r="C881" i="20"/>
  <c r="A882" i="20"/>
  <c r="B882" i="20"/>
  <c r="C882" i="20"/>
  <c r="A883" i="20"/>
  <c r="B883" i="20"/>
  <c r="C883" i="20"/>
  <c r="A884" i="20"/>
  <c r="B884" i="20"/>
  <c r="C884" i="20"/>
  <c r="A885" i="20"/>
  <c r="B885" i="20"/>
  <c r="C885" i="20"/>
  <c r="A886" i="20"/>
  <c r="B886" i="20"/>
  <c r="C886" i="20"/>
  <c r="A887" i="20"/>
  <c r="B887" i="20"/>
  <c r="C887" i="20"/>
  <c r="A888" i="20"/>
  <c r="B888" i="20"/>
  <c r="C888" i="20"/>
  <c r="A889" i="20"/>
  <c r="B889" i="20"/>
  <c r="C889" i="20"/>
  <c r="A890" i="20"/>
  <c r="B890" i="20"/>
  <c r="C890" i="20"/>
  <c r="A891" i="20"/>
  <c r="B891" i="20"/>
  <c r="C891" i="20"/>
  <c r="A892" i="20"/>
  <c r="B892" i="20"/>
  <c r="C892" i="20"/>
  <c r="A893" i="20"/>
  <c r="B893" i="20"/>
  <c r="C893" i="20"/>
  <c r="A894" i="20"/>
  <c r="B894" i="20"/>
  <c r="C894" i="20"/>
  <c r="A895" i="20"/>
  <c r="B895" i="20"/>
  <c r="C895" i="20"/>
  <c r="A896" i="20"/>
  <c r="B896" i="20"/>
  <c r="C896" i="20"/>
  <c r="A897" i="20"/>
  <c r="B897" i="20"/>
  <c r="C897" i="20"/>
  <c r="A898" i="20"/>
  <c r="B898" i="20"/>
  <c r="C898" i="20"/>
  <c r="A899" i="20"/>
  <c r="B899" i="20"/>
  <c r="C899" i="20"/>
  <c r="A900" i="20"/>
  <c r="B900" i="20"/>
  <c r="C900" i="20"/>
  <c r="A901" i="20"/>
  <c r="B901" i="20"/>
  <c r="C901" i="20"/>
  <c r="A902" i="20"/>
  <c r="B902" i="20"/>
  <c r="C902" i="20"/>
  <c r="A903" i="20"/>
  <c r="B903" i="20"/>
  <c r="C903" i="20"/>
  <c r="A904" i="20"/>
  <c r="B904" i="20"/>
  <c r="C904" i="20"/>
  <c r="A905" i="20"/>
  <c r="B905" i="20"/>
  <c r="C905" i="20"/>
  <c r="A906" i="20"/>
  <c r="B906" i="20"/>
  <c r="C906" i="20"/>
  <c r="A907" i="20"/>
  <c r="B907" i="20"/>
  <c r="C907" i="20"/>
  <c r="A908" i="20"/>
  <c r="B908" i="20"/>
  <c r="C908" i="20"/>
  <c r="A909" i="20"/>
  <c r="B909" i="20"/>
  <c r="C909" i="20"/>
  <c r="A910" i="20"/>
  <c r="B910" i="20"/>
  <c r="C910" i="20"/>
  <c r="A911" i="20"/>
  <c r="B911" i="20"/>
  <c r="C911" i="20"/>
  <c r="A912" i="20"/>
  <c r="B912" i="20"/>
  <c r="C912" i="20"/>
  <c r="A913" i="20"/>
  <c r="B913" i="20"/>
  <c r="C913" i="20"/>
  <c r="A914" i="20"/>
  <c r="B914" i="20"/>
  <c r="C914" i="20"/>
  <c r="A915" i="20"/>
  <c r="B915" i="20"/>
  <c r="C915" i="20"/>
  <c r="A916" i="20"/>
  <c r="B916" i="20"/>
  <c r="C916" i="20"/>
  <c r="A917" i="20"/>
  <c r="B917" i="20"/>
  <c r="C917" i="20"/>
  <c r="A918" i="20"/>
  <c r="B918" i="20"/>
  <c r="C918" i="20"/>
  <c r="A919" i="20"/>
  <c r="B919" i="20"/>
  <c r="C919" i="20"/>
  <c r="A920" i="20"/>
  <c r="B920" i="20"/>
  <c r="C920" i="20"/>
  <c r="A921" i="20"/>
  <c r="B921" i="20"/>
  <c r="C921" i="20"/>
  <c r="A922" i="20"/>
  <c r="B922" i="20"/>
  <c r="C922" i="20"/>
  <c r="A923" i="20"/>
  <c r="B923" i="20"/>
  <c r="C923" i="20"/>
  <c r="A924" i="20"/>
  <c r="B924" i="20"/>
  <c r="C924" i="20"/>
  <c r="A925" i="20"/>
  <c r="B925" i="20"/>
  <c r="C925" i="20"/>
  <c r="A926" i="20"/>
  <c r="B926" i="20"/>
  <c r="C926" i="20"/>
  <c r="A927" i="20"/>
  <c r="B927" i="20"/>
  <c r="C927" i="20"/>
  <c r="A928" i="20"/>
  <c r="B928" i="20"/>
  <c r="C928" i="20"/>
  <c r="A929" i="20"/>
  <c r="B929" i="20"/>
  <c r="C929" i="20"/>
  <c r="A930" i="20"/>
  <c r="B930" i="20"/>
  <c r="C930" i="20"/>
  <c r="A931" i="20"/>
  <c r="B931" i="20"/>
  <c r="C931" i="20"/>
  <c r="A932" i="20"/>
  <c r="B932" i="20"/>
  <c r="C932" i="20"/>
  <c r="A933" i="20"/>
  <c r="B933" i="20"/>
  <c r="C933" i="20"/>
  <c r="A934" i="20"/>
  <c r="B934" i="20"/>
  <c r="C934" i="20"/>
  <c r="A935" i="20"/>
  <c r="B935" i="20"/>
  <c r="C935" i="20"/>
  <c r="A936" i="20"/>
  <c r="B936" i="20"/>
  <c r="C936" i="20"/>
  <c r="A937" i="20"/>
  <c r="B937" i="20"/>
  <c r="C937" i="20"/>
  <c r="A938" i="20"/>
  <c r="B938" i="20"/>
  <c r="C938" i="20"/>
  <c r="A939" i="20"/>
  <c r="B939" i="20"/>
  <c r="C939" i="20"/>
  <c r="A940" i="20"/>
  <c r="B940" i="20"/>
  <c r="C940" i="20"/>
  <c r="A941" i="20"/>
  <c r="B941" i="20"/>
  <c r="C941" i="20"/>
  <c r="A942" i="20"/>
  <c r="B942" i="20"/>
  <c r="C942" i="20"/>
  <c r="A943" i="20"/>
  <c r="B943" i="20"/>
  <c r="C943" i="20"/>
  <c r="A944" i="20"/>
  <c r="B944" i="20"/>
  <c r="C944" i="20"/>
  <c r="A945" i="20"/>
  <c r="B945" i="20"/>
  <c r="C945" i="20"/>
  <c r="A946" i="20"/>
  <c r="B946" i="20"/>
  <c r="C946" i="20"/>
  <c r="A947" i="20"/>
  <c r="B947" i="20"/>
  <c r="C947" i="20"/>
  <c r="A948" i="20"/>
  <c r="B948" i="20"/>
  <c r="C948" i="20"/>
  <c r="A949" i="20"/>
  <c r="B949" i="20"/>
  <c r="C949" i="20"/>
  <c r="A950" i="20"/>
  <c r="B950" i="20"/>
  <c r="C950" i="20"/>
  <c r="A951" i="20"/>
  <c r="B951" i="20"/>
  <c r="C951" i="20"/>
  <c r="A952" i="20"/>
  <c r="B952" i="20"/>
  <c r="C952" i="20"/>
  <c r="A953" i="20"/>
  <c r="B953" i="20"/>
  <c r="C953" i="20"/>
  <c r="A954" i="20"/>
  <c r="B954" i="20"/>
  <c r="C954" i="20"/>
  <c r="A955" i="20"/>
  <c r="B955" i="20"/>
  <c r="C955" i="20"/>
  <c r="A956" i="20"/>
  <c r="B956" i="20"/>
  <c r="C956" i="20"/>
  <c r="A957" i="20"/>
  <c r="B957" i="20"/>
  <c r="C957" i="20"/>
  <c r="A958" i="20"/>
  <c r="B958" i="20"/>
  <c r="C958" i="20"/>
  <c r="A959" i="20"/>
  <c r="B959" i="20"/>
  <c r="C959" i="20"/>
  <c r="A960" i="20"/>
  <c r="B960" i="20"/>
  <c r="C960" i="20"/>
  <c r="A961" i="20"/>
  <c r="B961" i="20"/>
  <c r="C961" i="20"/>
  <c r="A962" i="20"/>
  <c r="B962" i="20"/>
  <c r="C962" i="20"/>
  <c r="A963" i="20"/>
  <c r="B963" i="20"/>
  <c r="C963" i="20"/>
  <c r="A964" i="20"/>
  <c r="B964" i="20"/>
  <c r="C964" i="20"/>
  <c r="A965" i="20"/>
  <c r="B965" i="20"/>
  <c r="C965" i="20"/>
  <c r="A966" i="20"/>
  <c r="B966" i="20"/>
  <c r="C966" i="20"/>
  <c r="A967" i="20"/>
  <c r="B967" i="20"/>
  <c r="C967" i="20"/>
  <c r="A968" i="20"/>
  <c r="B968" i="20"/>
  <c r="C968" i="20"/>
  <c r="A969" i="20"/>
  <c r="B969" i="20"/>
  <c r="C969" i="20"/>
  <c r="A970" i="20"/>
  <c r="B970" i="20"/>
  <c r="C970" i="20"/>
  <c r="A971" i="20"/>
  <c r="B971" i="20"/>
  <c r="C971" i="20"/>
  <c r="A972" i="20"/>
  <c r="B972" i="20"/>
  <c r="C972" i="20"/>
  <c r="A973" i="20"/>
  <c r="B973" i="20"/>
  <c r="C973" i="20"/>
  <c r="A974" i="20"/>
  <c r="B974" i="20"/>
  <c r="C974" i="20"/>
  <c r="A975" i="20"/>
  <c r="B975" i="20"/>
  <c r="C975" i="20"/>
  <c r="A976" i="20"/>
  <c r="B976" i="20"/>
  <c r="C976" i="20"/>
  <c r="A977" i="20"/>
  <c r="B977" i="20"/>
  <c r="C977" i="20"/>
  <c r="A978" i="20"/>
  <c r="B978" i="20"/>
  <c r="C978" i="20"/>
  <c r="A979" i="20"/>
  <c r="B979" i="20"/>
  <c r="C979" i="20"/>
  <c r="A980" i="20"/>
  <c r="B980" i="20"/>
  <c r="C980" i="20"/>
  <c r="A981" i="20"/>
  <c r="B981" i="20"/>
  <c r="C981" i="20"/>
  <c r="A982" i="20"/>
  <c r="B982" i="20"/>
  <c r="C982" i="20"/>
  <c r="A983" i="20"/>
  <c r="B983" i="20"/>
  <c r="C983" i="20"/>
  <c r="A984" i="20"/>
  <c r="B984" i="20"/>
  <c r="C984" i="20"/>
  <c r="A985" i="20"/>
  <c r="B985" i="20"/>
  <c r="C985" i="20"/>
  <c r="A986" i="20"/>
  <c r="B986" i="20"/>
  <c r="C986" i="20"/>
  <c r="A987" i="20"/>
  <c r="B987" i="20"/>
  <c r="C987" i="20"/>
  <c r="A988" i="20"/>
  <c r="B988" i="20"/>
  <c r="C988" i="20"/>
  <c r="A989" i="20"/>
  <c r="B989" i="20"/>
  <c r="C989" i="20"/>
  <c r="A990" i="20"/>
  <c r="B990" i="20"/>
  <c r="C990" i="20"/>
  <c r="A991" i="20"/>
  <c r="B991" i="20"/>
  <c r="C991" i="20"/>
  <c r="A992" i="20"/>
  <c r="B992" i="20"/>
  <c r="C992" i="20"/>
  <c r="A993" i="20"/>
  <c r="B993" i="20"/>
  <c r="C993" i="20"/>
  <c r="A994" i="20"/>
  <c r="B994" i="20"/>
  <c r="C994" i="20"/>
  <c r="A995" i="20"/>
  <c r="B995" i="20"/>
  <c r="C995" i="20"/>
  <c r="A996" i="20"/>
  <c r="B996" i="20"/>
  <c r="C996" i="20"/>
  <c r="A997" i="20"/>
  <c r="B997" i="20"/>
  <c r="C997" i="20"/>
  <c r="A998" i="20"/>
  <c r="B998" i="20"/>
  <c r="C998" i="20"/>
  <c r="A999" i="20"/>
  <c r="B999" i="20"/>
  <c r="C999" i="20"/>
  <c r="A1000" i="20"/>
  <c r="B1000" i="20"/>
  <c r="C1000" i="20"/>
  <c r="C2" i="20"/>
  <c r="F2" i="20"/>
  <c r="F3" i="20"/>
  <c r="F4" i="20"/>
  <c r="F5" i="20"/>
  <c r="F6" i="20"/>
  <c r="F7" i="20"/>
  <c r="F8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F50" i="20"/>
  <c r="F51" i="20"/>
  <c r="F52" i="20"/>
  <c r="F53" i="20"/>
  <c r="F54" i="20"/>
  <c r="F55" i="20"/>
  <c r="F56" i="20"/>
  <c r="F57" i="20"/>
  <c r="F58" i="20"/>
  <c r="F59" i="20"/>
  <c r="F60" i="20"/>
  <c r="F61" i="20"/>
  <c r="F62" i="20"/>
  <c r="F63" i="20"/>
  <c r="F64" i="20"/>
  <c r="F65" i="20"/>
  <c r="F66" i="20"/>
  <c r="F67" i="20"/>
  <c r="F68" i="20"/>
  <c r="F69" i="20"/>
  <c r="F70" i="20"/>
  <c r="F71" i="20"/>
  <c r="F72" i="20"/>
  <c r="F73" i="20"/>
  <c r="F74" i="20"/>
  <c r="F75" i="20"/>
  <c r="F76" i="20"/>
  <c r="F77" i="20"/>
  <c r="F78" i="20"/>
  <c r="F79" i="20"/>
  <c r="F80" i="20"/>
  <c r="F81" i="20"/>
  <c r="F82" i="20"/>
  <c r="F83" i="20"/>
  <c r="F84" i="20"/>
  <c r="F85" i="20"/>
  <c r="F86" i="20"/>
  <c r="F87" i="20"/>
  <c r="F88" i="20"/>
  <c r="F89" i="20"/>
  <c r="F90" i="20"/>
  <c r="F91" i="20"/>
  <c r="F92" i="20"/>
  <c r="F93" i="20"/>
  <c r="F94" i="20"/>
  <c r="F95" i="20"/>
  <c r="F96" i="20"/>
  <c r="F97" i="20"/>
  <c r="F98" i="20"/>
  <c r="F99" i="20"/>
  <c r="F100" i="20"/>
  <c r="F101" i="20"/>
  <c r="F102" i="20"/>
  <c r="F103" i="20"/>
  <c r="F104" i="20"/>
  <c r="F105" i="20"/>
  <c r="F106" i="20"/>
  <c r="F107" i="20"/>
  <c r="F108" i="20"/>
  <c r="F109" i="20"/>
  <c r="F110" i="20"/>
  <c r="F111" i="20"/>
  <c r="F112" i="20"/>
  <c r="F113" i="20"/>
  <c r="F114" i="20"/>
  <c r="F115" i="20"/>
  <c r="F116" i="20"/>
  <c r="F117" i="20"/>
  <c r="F118" i="20"/>
  <c r="F119" i="20"/>
  <c r="F120" i="20"/>
  <c r="F121" i="20"/>
  <c r="F122" i="20"/>
  <c r="F123" i="20"/>
  <c r="F124" i="20"/>
  <c r="F125" i="20"/>
  <c r="F126" i="20"/>
  <c r="F127" i="20"/>
  <c r="F128" i="20"/>
  <c r="F129" i="20"/>
  <c r="F130" i="20"/>
  <c r="F131" i="20"/>
  <c r="F132" i="20"/>
  <c r="F133" i="20"/>
  <c r="F134" i="20"/>
  <c r="F135" i="20"/>
  <c r="F136" i="20"/>
  <c r="F137" i="20"/>
  <c r="F138" i="20"/>
  <c r="F139" i="20"/>
  <c r="F140" i="20"/>
  <c r="F141" i="20"/>
  <c r="F142" i="20"/>
  <c r="F143" i="20"/>
  <c r="F144" i="20"/>
  <c r="F145" i="20"/>
  <c r="F146" i="20"/>
  <c r="F147" i="20"/>
  <c r="F148" i="20"/>
  <c r="F149" i="20"/>
  <c r="F150" i="20"/>
  <c r="F151" i="20"/>
  <c r="F152" i="20"/>
  <c r="F153" i="20"/>
  <c r="F154" i="20"/>
  <c r="F155" i="20"/>
  <c r="F156" i="20"/>
  <c r="F157" i="20"/>
  <c r="F158" i="20"/>
  <c r="F159" i="20"/>
  <c r="F160" i="20"/>
  <c r="F161" i="20"/>
  <c r="F162" i="20"/>
  <c r="F163" i="20"/>
  <c r="F164" i="20"/>
  <c r="F165" i="20"/>
  <c r="F166" i="20"/>
  <c r="F167" i="20"/>
  <c r="F168" i="20"/>
  <c r="F169" i="20"/>
  <c r="F170" i="20"/>
  <c r="F171" i="20"/>
  <c r="F172" i="20"/>
  <c r="F173" i="20"/>
  <c r="F174" i="20"/>
  <c r="F175" i="20"/>
  <c r="F176" i="20"/>
  <c r="F177" i="20"/>
  <c r="F178" i="20"/>
  <c r="F179" i="20"/>
  <c r="F180" i="20"/>
  <c r="F181" i="20"/>
  <c r="F182" i="20"/>
  <c r="F183" i="20"/>
  <c r="F184" i="20"/>
  <c r="F185" i="20"/>
  <c r="F186" i="20"/>
  <c r="F187" i="20"/>
  <c r="F188" i="20"/>
  <c r="F189" i="20"/>
  <c r="F190" i="20"/>
  <c r="F191" i="20"/>
  <c r="F192" i="20"/>
  <c r="F193" i="20"/>
  <c r="F194" i="20"/>
  <c r="F195" i="20"/>
  <c r="F196" i="20"/>
  <c r="F197" i="20"/>
  <c r="F198" i="20"/>
  <c r="F199" i="20"/>
  <c r="F200" i="20"/>
  <c r="F201" i="20"/>
  <c r="F202" i="20"/>
  <c r="F203" i="20"/>
  <c r="F204" i="20"/>
  <c r="F205" i="20"/>
  <c r="F206" i="20"/>
  <c r="F207" i="20"/>
  <c r="F208" i="20"/>
  <c r="F209" i="20"/>
  <c r="F210" i="20"/>
  <c r="F211" i="20"/>
  <c r="F212" i="20"/>
  <c r="F213" i="20"/>
  <c r="F214" i="20"/>
  <c r="F215" i="20"/>
  <c r="F216" i="20"/>
  <c r="F217" i="20"/>
  <c r="F218" i="20"/>
  <c r="F219" i="20"/>
  <c r="F220" i="20"/>
  <c r="F221" i="20"/>
  <c r="F222" i="20"/>
  <c r="F223" i="20"/>
  <c r="F224" i="20"/>
  <c r="F225" i="20"/>
  <c r="F226" i="20"/>
  <c r="F227" i="20"/>
  <c r="F228" i="20"/>
  <c r="F229" i="20"/>
  <c r="F230" i="20"/>
  <c r="F231" i="20"/>
  <c r="F232" i="20"/>
  <c r="F233" i="20"/>
  <c r="F234" i="20"/>
  <c r="F235" i="20"/>
  <c r="F236" i="20"/>
  <c r="F237" i="20"/>
  <c r="F238" i="20"/>
  <c r="F239" i="20"/>
  <c r="F240" i="20"/>
  <c r="F241" i="20"/>
  <c r="F242" i="20"/>
  <c r="F243" i="20"/>
  <c r="F244" i="20"/>
  <c r="F245" i="20"/>
  <c r="F246" i="20"/>
  <c r="F247" i="20"/>
  <c r="F248" i="20"/>
  <c r="F249" i="20"/>
  <c r="F250" i="20"/>
  <c r="F251" i="20"/>
  <c r="F252" i="20"/>
  <c r="F253" i="20"/>
  <c r="F254" i="20"/>
  <c r="F255" i="20"/>
  <c r="F256" i="20"/>
  <c r="F257" i="20"/>
  <c r="F258" i="20"/>
  <c r="F259" i="20"/>
  <c r="F260" i="20"/>
  <c r="F261" i="20"/>
  <c r="F262" i="20"/>
  <c r="F263" i="20"/>
  <c r="F264" i="20"/>
  <c r="F265" i="20"/>
  <c r="F266" i="20"/>
  <c r="F267" i="20"/>
  <c r="F268" i="20"/>
  <c r="F269" i="20"/>
  <c r="F270" i="20"/>
  <c r="F271" i="20"/>
  <c r="F272" i="20"/>
  <c r="F273" i="20"/>
  <c r="F274" i="20"/>
  <c r="F275" i="20"/>
  <c r="F276" i="20"/>
  <c r="F277" i="20"/>
  <c r="F278" i="20"/>
  <c r="F279" i="20"/>
  <c r="F280" i="20"/>
  <c r="F281" i="20"/>
  <c r="F282" i="20"/>
  <c r="F283" i="20"/>
  <c r="F284" i="20"/>
  <c r="F285" i="20"/>
  <c r="F286" i="20"/>
  <c r="F287" i="20"/>
  <c r="F288" i="20"/>
  <c r="F289" i="20"/>
  <c r="F290" i="20"/>
  <c r="F291" i="20"/>
  <c r="F292" i="20"/>
  <c r="F293" i="20"/>
  <c r="F294" i="20"/>
  <c r="F295" i="20"/>
  <c r="F296" i="20"/>
  <c r="F297" i="20"/>
  <c r="F298" i="20"/>
  <c r="F299" i="20"/>
  <c r="F300" i="20"/>
  <c r="F301" i="20"/>
  <c r="F302" i="20"/>
  <c r="F303" i="20"/>
  <c r="F304" i="20"/>
  <c r="F305" i="20"/>
  <c r="F306" i="20"/>
  <c r="F307" i="20"/>
  <c r="F308" i="20"/>
  <c r="F309" i="20"/>
  <c r="F310" i="20"/>
  <c r="F311" i="20"/>
  <c r="F312" i="20"/>
  <c r="F313" i="20"/>
  <c r="F314" i="20"/>
  <c r="F315" i="20"/>
  <c r="F316" i="20"/>
  <c r="F317" i="20"/>
  <c r="F318" i="20"/>
  <c r="F319" i="20"/>
  <c r="F320" i="20"/>
  <c r="F321" i="20"/>
  <c r="F322" i="20"/>
  <c r="F323" i="20"/>
  <c r="F324" i="20"/>
  <c r="F325" i="20"/>
  <c r="F326" i="20"/>
  <c r="F327" i="20"/>
  <c r="F328" i="20"/>
  <c r="F329" i="20"/>
  <c r="F330" i="20"/>
  <c r="F331" i="20"/>
  <c r="F332" i="20"/>
  <c r="F333" i="20"/>
  <c r="F334" i="20"/>
  <c r="F335" i="20"/>
  <c r="F336" i="20"/>
  <c r="F337" i="20"/>
  <c r="F338" i="20"/>
  <c r="F339" i="20"/>
  <c r="F340" i="20"/>
  <c r="F341" i="20"/>
  <c r="F342" i="20"/>
  <c r="F343" i="20"/>
  <c r="F344" i="20"/>
  <c r="F345" i="20"/>
  <c r="F346" i="20"/>
  <c r="F347" i="20"/>
  <c r="F348" i="20"/>
  <c r="F349" i="20"/>
  <c r="F350" i="20"/>
  <c r="F351" i="20"/>
  <c r="F352" i="20"/>
  <c r="F353" i="20"/>
  <c r="F354" i="20"/>
  <c r="F355" i="20"/>
  <c r="F356" i="20"/>
  <c r="F357" i="20"/>
  <c r="F358" i="20"/>
  <c r="F359" i="20"/>
  <c r="F360" i="20"/>
  <c r="F361" i="20"/>
  <c r="F362" i="20"/>
  <c r="F363" i="20"/>
  <c r="F364" i="20"/>
  <c r="F365" i="20"/>
  <c r="F366" i="20"/>
  <c r="F367" i="20"/>
  <c r="F368" i="20"/>
  <c r="F369" i="20"/>
  <c r="F370" i="20"/>
  <c r="F371" i="20"/>
  <c r="F372" i="20"/>
  <c r="F373" i="20"/>
  <c r="F374" i="20"/>
  <c r="F375" i="20"/>
  <c r="F376" i="20"/>
  <c r="F377" i="20"/>
  <c r="F378" i="20"/>
  <c r="F379" i="20"/>
  <c r="F380" i="20"/>
  <c r="F381" i="20"/>
  <c r="F382" i="20"/>
  <c r="F383" i="20"/>
  <c r="F384" i="20"/>
  <c r="F385" i="20"/>
  <c r="F386" i="20"/>
  <c r="F387" i="20"/>
  <c r="F388" i="20"/>
  <c r="F389" i="20"/>
  <c r="F390" i="20"/>
  <c r="F391" i="20"/>
  <c r="F392" i="20"/>
  <c r="F393" i="20"/>
  <c r="F394" i="20"/>
  <c r="F395" i="20"/>
  <c r="F396" i="20"/>
  <c r="F397" i="20"/>
  <c r="F398" i="20"/>
  <c r="F399" i="20"/>
  <c r="F400" i="20"/>
  <c r="F401" i="20"/>
  <c r="F402" i="20"/>
  <c r="F403" i="20"/>
  <c r="F404" i="20"/>
  <c r="F405" i="20"/>
  <c r="F406" i="20"/>
  <c r="F407" i="20"/>
  <c r="F408" i="20"/>
  <c r="F409" i="20"/>
  <c r="F410" i="20"/>
  <c r="F411" i="20"/>
  <c r="F412" i="20"/>
  <c r="F413" i="20"/>
  <c r="F414" i="20"/>
  <c r="F415" i="20"/>
  <c r="F416" i="20"/>
  <c r="F417" i="20"/>
  <c r="F418" i="20"/>
  <c r="F419" i="20"/>
  <c r="F420" i="20"/>
  <c r="F421" i="20"/>
  <c r="F422" i="20"/>
  <c r="F423" i="20"/>
  <c r="F424" i="20"/>
  <c r="F425" i="20"/>
  <c r="F426" i="20"/>
  <c r="F427" i="20"/>
  <c r="F428" i="20"/>
  <c r="F429" i="20"/>
  <c r="F430" i="20"/>
  <c r="F431" i="20"/>
  <c r="F432" i="20"/>
  <c r="F433" i="20"/>
  <c r="F434" i="20"/>
  <c r="F435" i="20"/>
  <c r="F436" i="20"/>
  <c r="F437" i="20"/>
  <c r="F438" i="20"/>
  <c r="F439" i="20"/>
  <c r="F440" i="20"/>
  <c r="F441" i="20"/>
  <c r="F442" i="20"/>
  <c r="F443" i="20"/>
  <c r="F444" i="20"/>
  <c r="F445" i="20"/>
  <c r="F446" i="20"/>
  <c r="F447" i="20"/>
  <c r="F448" i="20"/>
  <c r="F449" i="20"/>
  <c r="F450" i="20"/>
  <c r="F451" i="20"/>
  <c r="F452" i="20"/>
  <c r="F453" i="20"/>
  <c r="F454" i="20"/>
  <c r="F455" i="20"/>
  <c r="F456" i="20"/>
  <c r="F457" i="20"/>
  <c r="F458" i="20"/>
  <c r="F459" i="20"/>
  <c r="F460" i="20"/>
  <c r="F461" i="20"/>
  <c r="F462" i="20"/>
  <c r="F463" i="20"/>
  <c r="F464" i="20"/>
  <c r="F465" i="20"/>
  <c r="F466" i="20"/>
  <c r="F467" i="20"/>
  <c r="F468" i="20"/>
  <c r="F469" i="20"/>
  <c r="F470" i="20"/>
  <c r="F471" i="20"/>
  <c r="F472" i="20"/>
  <c r="F473" i="20"/>
  <c r="F474" i="20"/>
  <c r="F475" i="20"/>
  <c r="F476" i="20"/>
  <c r="F477" i="20"/>
  <c r="F478" i="20"/>
  <c r="F479" i="20"/>
  <c r="F480" i="20"/>
  <c r="F481" i="20"/>
  <c r="F482" i="20"/>
  <c r="F483" i="20"/>
  <c r="F484" i="20"/>
  <c r="F485" i="20"/>
  <c r="F486" i="20"/>
  <c r="F487" i="20"/>
  <c r="F488" i="20"/>
  <c r="F489" i="20"/>
  <c r="F490" i="20"/>
  <c r="F491" i="20"/>
  <c r="F492" i="20"/>
  <c r="F493" i="20"/>
  <c r="F494" i="20"/>
  <c r="F495" i="20"/>
  <c r="F496" i="20"/>
  <c r="F497" i="20"/>
  <c r="F498" i="20"/>
  <c r="F499" i="20"/>
  <c r="F500" i="20"/>
  <c r="F501" i="20"/>
  <c r="F502" i="20"/>
  <c r="F503" i="20"/>
  <c r="F504" i="20"/>
  <c r="F505" i="20"/>
  <c r="F506" i="20"/>
  <c r="F507" i="20"/>
  <c r="F508" i="20"/>
  <c r="F509" i="20"/>
  <c r="F510" i="20"/>
  <c r="F511" i="20"/>
  <c r="F512" i="20"/>
  <c r="F513" i="20"/>
  <c r="F514" i="20"/>
  <c r="F515" i="20"/>
  <c r="F516" i="20"/>
  <c r="F517" i="20"/>
  <c r="F518" i="20"/>
  <c r="F519" i="20"/>
  <c r="F520" i="20"/>
  <c r="F521" i="20"/>
  <c r="F522" i="20"/>
  <c r="F523" i="20"/>
  <c r="F524" i="20"/>
  <c r="F525" i="20"/>
  <c r="F526" i="20"/>
  <c r="F527" i="20"/>
  <c r="F528" i="20"/>
  <c r="F529" i="20"/>
  <c r="F530" i="20"/>
  <c r="F531" i="20"/>
  <c r="F532" i="20"/>
  <c r="F533" i="20"/>
  <c r="F534" i="20"/>
  <c r="F535" i="20"/>
  <c r="F536" i="20"/>
  <c r="F537" i="20"/>
  <c r="F538" i="20"/>
  <c r="F539" i="20"/>
  <c r="F540" i="20"/>
  <c r="F541" i="20"/>
  <c r="F542" i="20"/>
  <c r="F543" i="20"/>
  <c r="F544" i="20"/>
  <c r="F545" i="20"/>
  <c r="F546" i="20"/>
  <c r="F547" i="20"/>
  <c r="F548" i="20"/>
  <c r="F549" i="20"/>
  <c r="F550" i="20"/>
  <c r="F551" i="20"/>
  <c r="F552" i="20"/>
  <c r="F553" i="20"/>
  <c r="F554" i="20"/>
  <c r="F555" i="20"/>
  <c r="F556" i="20"/>
  <c r="F557" i="20"/>
  <c r="F558" i="20"/>
  <c r="F559" i="20"/>
  <c r="F560" i="20"/>
  <c r="F561" i="20"/>
  <c r="F562" i="20"/>
  <c r="F563" i="20"/>
  <c r="F564" i="20"/>
  <c r="F565" i="20"/>
  <c r="F566" i="20"/>
  <c r="F567" i="20"/>
  <c r="F568" i="20"/>
  <c r="F569" i="20"/>
  <c r="F570" i="20"/>
  <c r="F571" i="20"/>
  <c r="F572" i="20"/>
  <c r="F573" i="20"/>
  <c r="F574" i="20"/>
  <c r="F575" i="20"/>
  <c r="F576" i="20"/>
  <c r="F577" i="20"/>
  <c r="F578" i="20"/>
  <c r="F579" i="20"/>
  <c r="F580" i="20"/>
  <c r="F581" i="20"/>
  <c r="F582" i="20"/>
  <c r="F583" i="20"/>
  <c r="F584" i="20"/>
  <c r="F585" i="20"/>
  <c r="F586" i="20"/>
  <c r="F587" i="20"/>
  <c r="F588" i="20"/>
  <c r="F589" i="20"/>
  <c r="F590" i="20"/>
  <c r="F591" i="20"/>
  <c r="F592" i="20"/>
  <c r="F593" i="20"/>
  <c r="F594" i="20"/>
  <c r="F595" i="20"/>
  <c r="F596" i="20"/>
  <c r="F597" i="20"/>
  <c r="F598" i="20"/>
  <c r="F599" i="20"/>
  <c r="F600" i="20"/>
  <c r="F601" i="20"/>
  <c r="F602" i="20"/>
  <c r="F603" i="20"/>
  <c r="F604" i="20"/>
  <c r="F605" i="20"/>
  <c r="F606" i="20"/>
  <c r="F607" i="20"/>
  <c r="F608" i="20"/>
  <c r="F609" i="20"/>
  <c r="F610" i="20"/>
  <c r="F611" i="20"/>
  <c r="F612" i="20"/>
  <c r="F613" i="20"/>
  <c r="F614" i="20"/>
  <c r="F615" i="20"/>
  <c r="F616" i="20"/>
  <c r="F617" i="20"/>
  <c r="F618" i="20"/>
  <c r="F619" i="20"/>
  <c r="F620" i="20"/>
  <c r="F621" i="20"/>
  <c r="F622" i="20"/>
  <c r="F623" i="20"/>
  <c r="F624" i="20"/>
  <c r="F625" i="20"/>
  <c r="F626" i="20"/>
  <c r="F627" i="20"/>
  <c r="F628" i="20"/>
  <c r="F629" i="20"/>
  <c r="F630" i="20"/>
  <c r="F631" i="20"/>
  <c r="F632" i="20"/>
  <c r="F633" i="20"/>
  <c r="F634" i="20"/>
  <c r="F635" i="20"/>
  <c r="F636" i="20"/>
  <c r="F637" i="20"/>
  <c r="F638" i="20"/>
  <c r="F639" i="20"/>
  <c r="F640" i="20"/>
  <c r="F641" i="20"/>
  <c r="F642" i="20"/>
  <c r="F643" i="20"/>
  <c r="F644" i="20"/>
  <c r="F645" i="20"/>
  <c r="F646" i="20"/>
  <c r="F647" i="20"/>
  <c r="F648" i="20"/>
  <c r="F649" i="20"/>
  <c r="F650" i="20"/>
  <c r="F651" i="20"/>
  <c r="F652" i="20"/>
  <c r="F653" i="20"/>
  <c r="F654" i="20"/>
  <c r="F655" i="20"/>
  <c r="F656" i="20"/>
  <c r="F657" i="20"/>
  <c r="F658" i="20"/>
  <c r="F659" i="20"/>
  <c r="F660" i="20"/>
  <c r="F661" i="20"/>
  <c r="F662" i="20"/>
  <c r="F663" i="20"/>
  <c r="F664" i="20"/>
  <c r="F665" i="20"/>
  <c r="F666" i="20"/>
  <c r="F667" i="20"/>
  <c r="F668" i="20"/>
  <c r="F669" i="20"/>
  <c r="F670" i="20"/>
  <c r="F671" i="20"/>
  <c r="F672" i="20"/>
  <c r="F673" i="20"/>
  <c r="F674" i="20"/>
  <c r="F675" i="20"/>
  <c r="F676" i="20"/>
  <c r="F677" i="20"/>
  <c r="F678" i="20"/>
  <c r="F679" i="20"/>
  <c r="F680" i="20"/>
  <c r="F681" i="20"/>
  <c r="F682" i="20"/>
  <c r="F683" i="20"/>
  <c r="F684" i="20"/>
  <c r="F685" i="20"/>
  <c r="F686" i="20"/>
  <c r="F687" i="20"/>
  <c r="F688" i="20"/>
  <c r="F689" i="20"/>
  <c r="F690" i="20"/>
  <c r="F691" i="20"/>
  <c r="F692" i="20"/>
  <c r="F693" i="20"/>
  <c r="F694" i="20"/>
  <c r="F695" i="20"/>
  <c r="F696" i="20"/>
  <c r="F697" i="20"/>
  <c r="F698" i="20"/>
  <c r="F699" i="20"/>
  <c r="F700" i="20"/>
  <c r="F701" i="20"/>
  <c r="F702" i="20"/>
  <c r="F703" i="20"/>
  <c r="F704" i="20"/>
  <c r="F705" i="20"/>
  <c r="F706" i="20"/>
  <c r="F707" i="20"/>
  <c r="F708" i="20"/>
  <c r="F709" i="20"/>
  <c r="F710" i="20"/>
  <c r="F711" i="20"/>
  <c r="F712" i="20"/>
  <c r="F713" i="20"/>
  <c r="F714" i="20"/>
  <c r="F715" i="20"/>
  <c r="F716" i="20"/>
  <c r="F717" i="20"/>
  <c r="F718" i="20"/>
  <c r="F719" i="20"/>
  <c r="F720" i="20"/>
  <c r="F721" i="20"/>
  <c r="F722" i="20"/>
  <c r="F723" i="20"/>
  <c r="F724" i="20"/>
  <c r="F725" i="20"/>
  <c r="F726" i="20"/>
  <c r="F727" i="20"/>
  <c r="F728" i="20"/>
  <c r="F729" i="20"/>
  <c r="F730" i="20"/>
  <c r="F731" i="20"/>
  <c r="F732" i="20"/>
  <c r="F733" i="20"/>
  <c r="F734" i="20"/>
  <c r="F735" i="20"/>
  <c r="F736" i="20"/>
  <c r="F737" i="20"/>
  <c r="F738" i="20"/>
  <c r="F739" i="20"/>
  <c r="F740" i="20"/>
  <c r="F741" i="20"/>
  <c r="F742" i="20"/>
  <c r="F743" i="20"/>
  <c r="F744" i="20"/>
  <c r="F745" i="20"/>
  <c r="F746" i="20"/>
  <c r="F747" i="20"/>
  <c r="F748" i="20"/>
  <c r="F749" i="20"/>
  <c r="F750" i="20"/>
  <c r="F751" i="20"/>
  <c r="F752" i="20"/>
  <c r="F753" i="20"/>
  <c r="F754" i="20"/>
  <c r="F755" i="20"/>
  <c r="F756" i="20"/>
  <c r="F757" i="20"/>
  <c r="F758" i="20"/>
  <c r="F759" i="20"/>
  <c r="F760" i="20"/>
  <c r="F761" i="20"/>
  <c r="F762" i="20"/>
  <c r="F763" i="20"/>
  <c r="F764" i="20"/>
  <c r="F765" i="20"/>
  <c r="F766" i="20"/>
  <c r="F767" i="20"/>
  <c r="F768" i="20"/>
  <c r="F769" i="20"/>
  <c r="F770" i="20"/>
  <c r="F771" i="20"/>
  <c r="F772" i="20"/>
  <c r="F773" i="20"/>
  <c r="F774" i="20"/>
  <c r="F775" i="20"/>
  <c r="F776" i="20"/>
  <c r="F777" i="20"/>
  <c r="F778" i="20"/>
  <c r="F779" i="20"/>
  <c r="F780" i="20"/>
  <c r="F781" i="20"/>
  <c r="F782" i="20"/>
  <c r="F783" i="20"/>
  <c r="F784" i="20"/>
  <c r="F785" i="20"/>
  <c r="F786" i="20"/>
  <c r="F787" i="20"/>
  <c r="F788" i="20"/>
  <c r="F789" i="20"/>
  <c r="F790" i="20"/>
  <c r="F791" i="20"/>
  <c r="F792" i="20"/>
  <c r="F793" i="20"/>
  <c r="F794" i="20"/>
  <c r="F795" i="20"/>
  <c r="F796" i="20"/>
  <c r="F797" i="20"/>
  <c r="F798" i="20"/>
  <c r="F799" i="20"/>
  <c r="F800" i="20"/>
  <c r="F801" i="20"/>
  <c r="F802" i="20"/>
  <c r="F803" i="20"/>
  <c r="F804" i="20"/>
  <c r="F805" i="20"/>
  <c r="F806" i="20"/>
  <c r="F807" i="20"/>
  <c r="F808" i="20"/>
  <c r="F809" i="20"/>
  <c r="F810" i="20"/>
  <c r="F811" i="20"/>
  <c r="F812" i="20"/>
  <c r="F813" i="20"/>
  <c r="F814" i="20"/>
  <c r="F815" i="20"/>
  <c r="F816" i="20"/>
  <c r="F817" i="20"/>
  <c r="F818" i="20"/>
  <c r="F819" i="20"/>
  <c r="F820" i="20"/>
  <c r="F821" i="20"/>
  <c r="F822" i="20"/>
  <c r="F823" i="20"/>
  <c r="F824" i="20"/>
  <c r="F825" i="20"/>
  <c r="F826" i="20"/>
  <c r="F827" i="20"/>
  <c r="F828" i="20"/>
  <c r="F829" i="20"/>
  <c r="F830" i="20"/>
  <c r="F831" i="20"/>
  <c r="F832" i="20"/>
  <c r="F833" i="20"/>
  <c r="F834" i="20"/>
  <c r="F835" i="20"/>
  <c r="F836" i="20"/>
  <c r="F837" i="20"/>
  <c r="F838" i="20"/>
  <c r="F839" i="20"/>
  <c r="F840" i="20"/>
  <c r="F841" i="20"/>
  <c r="F842" i="20"/>
  <c r="F843" i="20"/>
  <c r="F844" i="20"/>
  <c r="F845" i="20"/>
  <c r="F846" i="20"/>
  <c r="F847" i="20"/>
  <c r="F848" i="20"/>
  <c r="F849" i="20"/>
  <c r="F850" i="20"/>
  <c r="F851" i="20"/>
  <c r="F852" i="20"/>
  <c r="F853" i="20"/>
  <c r="F854" i="20"/>
  <c r="F855" i="20"/>
  <c r="F856" i="20"/>
  <c r="F857" i="20"/>
  <c r="F858" i="20"/>
  <c r="F859" i="20"/>
  <c r="F860" i="20"/>
  <c r="F861" i="20"/>
  <c r="F862" i="20"/>
  <c r="F863" i="20"/>
  <c r="F864" i="20"/>
  <c r="F865" i="20"/>
  <c r="F866" i="20"/>
  <c r="F867" i="20"/>
  <c r="F868" i="20"/>
  <c r="F869" i="20"/>
  <c r="F870" i="20"/>
  <c r="F871" i="20"/>
  <c r="F872" i="20"/>
  <c r="F873" i="20"/>
  <c r="F874" i="20"/>
  <c r="F875" i="20"/>
  <c r="F876" i="20"/>
  <c r="F877" i="20"/>
  <c r="F878" i="20"/>
  <c r="F879" i="20"/>
  <c r="F880" i="20"/>
  <c r="F881" i="20"/>
  <c r="F882" i="20"/>
  <c r="F883" i="20"/>
  <c r="F884" i="20"/>
  <c r="F885" i="20"/>
  <c r="F886" i="20"/>
  <c r="F887" i="20"/>
  <c r="F888" i="20"/>
  <c r="F889" i="20"/>
  <c r="F890" i="20"/>
  <c r="F891" i="20"/>
  <c r="F892" i="20"/>
  <c r="F893" i="20"/>
  <c r="F894" i="20"/>
  <c r="F895" i="20"/>
  <c r="F896" i="20"/>
  <c r="F897" i="20"/>
  <c r="F898" i="20"/>
  <c r="F899" i="20"/>
  <c r="F900" i="20"/>
  <c r="F901" i="20"/>
  <c r="F902" i="20"/>
  <c r="F903" i="20"/>
  <c r="F904" i="20"/>
  <c r="F905" i="20"/>
  <c r="F906" i="20"/>
  <c r="F907" i="20"/>
  <c r="F908" i="20"/>
  <c r="F909" i="20"/>
  <c r="F910" i="20"/>
  <c r="F911" i="20"/>
  <c r="F912" i="20"/>
  <c r="F913" i="20"/>
  <c r="F914" i="20"/>
  <c r="F915" i="20"/>
  <c r="F916" i="20"/>
  <c r="F917" i="20"/>
  <c r="F918" i="20"/>
  <c r="F919" i="20"/>
  <c r="F920" i="20"/>
  <c r="F921" i="20"/>
  <c r="F922" i="20"/>
  <c r="F923" i="20"/>
  <c r="F924" i="20"/>
  <c r="F925" i="20"/>
  <c r="F926" i="20"/>
  <c r="F927" i="20"/>
  <c r="F928" i="20"/>
  <c r="F929" i="20"/>
  <c r="F930" i="20"/>
  <c r="F931" i="20"/>
  <c r="F932" i="20"/>
  <c r="F933" i="20"/>
  <c r="F934" i="20"/>
  <c r="F935" i="20"/>
  <c r="F936" i="20"/>
  <c r="F937" i="20"/>
  <c r="F938" i="20"/>
  <c r="F939" i="20"/>
  <c r="F940" i="20"/>
  <c r="F941" i="20"/>
  <c r="F942" i="20"/>
  <c r="F943" i="20"/>
  <c r="F944" i="20"/>
  <c r="F945" i="20"/>
  <c r="F946" i="20"/>
  <c r="F947" i="20"/>
  <c r="F948" i="20"/>
  <c r="F949" i="20"/>
  <c r="F950" i="20"/>
  <c r="F951" i="20"/>
  <c r="F952" i="20"/>
  <c r="F953" i="20"/>
  <c r="F954" i="20"/>
  <c r="F955" i="20"/>
  <c r="F956" i="20"/>
  <c r="F957" i="20"/>
  <c r="F958" i="20"/>
  <c r="F959" i="20"/>
  <c r="F960" i="20"/>
  <c r="F961" i="20"/>
  <c r="F962" i="20"/>
  <c r="F963" i="20"/>
  <c r="F964" i="20"/>
  <c r="F965" i="20"/>
  <c r="F966" i="20"/>
  <c r="F967" i="20"/>
  <c r="F968" i="20"/>
  <c r="F969" i="20"/>
  <c r="F970" i="20"/>
  <c r="F971" i="20"/>
  <c r="F972" i="20"/>
  <c r="F973" i="20"/>
  <c r="F974" i="20"/>
  <c r="F975" i="20"/>
  <c r="F976" i="20"/>
  <c r="F977" i="20"/>
  <c r="F978" i="20"/>
  <c r="F979" i="20"/>
  <c r="F980" i="20"/>
  <c r="F981" i="20"/>
  <c r="F982" i="20"/>
  <c r="F983" i="20"/>
  <c r="F984" i="20"/>
  <c r="F985" i="20"/>
  <c r="F986" i="20"/>
  <c r="F987" i="20"/>
  <c r="F988" i="20"/>
  <c r="F989" i="20"/>
  <c r="F990" i="20"/>
  <c r="F991" i="20"/>
  <c r="F992" i="20"/>
  <c r="F993" i="20"/>
  <c r="F994" i="20"/>
  <c r="F995" i="20"/>
  <c r="F996" i="20"/>
  <c r="F997" i="20"/>
  <c r="F998" i="20"/>
  <c r="F999" i="20"/>
  <c r="F1000" i="20"/>
  <c r="F1001" i="20"/>
  <c r="F1002" i="20"/>
  <c r="F1003" i="20"/>
  <c r="F1004" i="20"/>
  <c r="F1005" i="20"/>
  <c r="F1006" i="20"/>
  <c r="F1007" i="20"/>
  <c r="F1008" i="20"/>
  <c r="F1009" i="20"/>
  <c r="F1010" i="20"/>
  <c r="F1011" i="20"/>
  <c r="F1012" i="20"/>
  <c r="F1013" i="20"/>
  <c r="F1014" i="20"/>
  <c r="F1015" i="20"/>
  <c r="F1016" i="20"/>
  <c r="F1017" i="20"/>
  <c r="F1018" i="20"/>
  <c r="F1019" i="20"/>
  <c r="F1020" i="20"/>
  <c r="F1021" i="20"/>
  <c r="F1022" i="20"/>
  <c r="F1023" i="20"/>
  <c r="F1024" i="20"/>
  <c r="F1025" i="20"/>
  <c r="F1026" i="20"/>
  <c r="F1027" i="20"/>
  <c r="F1028" i="20"/>
  <c r="F1029" i="20"/>
  <c r="F1030" i="20"/>
  <c r="F1031" i="20"/>
  <c r="F1032" i="20"/>
  <c r="F1033" i="20"/>
  <c r="F1034" i="20"/>
  <c r="F1035" i="20"/>
  <c r="F1036" i="20"/>
  <c r="F1037" i="20"/>
  <c r="F1038" i="20"/>
  <c r="F1039" i="20"/>
  <c r="F1040" i="20"/>
  <c r="F1041" i="20"/>
  <c r="F1042" i="20"/>
  <c r="F1043" i="20"/>
  <c r="F1044" i="20"/>
  <c r="F1045" i="20"/>
  <c r="F1046" i="20"/>
  <c r="F1047" i="20"/>
  <c r="F1048" i="20"/>
  <c r="F1049" i="20"/>
  <c r="F1050" i="20"/>
  <c r="F1051" i="20"/>
  <c r="F1052" i="20"/>
  <c r="F1053" i="20"/>
  <c r="F1054" i="20"/>
  <c r="F1055" i="20"/>
  <c r="F1056" i="20"/>
  <c r="F1057" i="20"/>
  <c r="F1058" i="20"/>
  <c r="F1059" i="20"/>
  <c r="F1060" i="20"/>
  <c r="F1061" i="20"/>
  <c r="F1062" i="20"/>
  <c r="F1063" i="20"/>
  <c r="F1064" i="20"/>
  <c r="F1065" i="20"/>
  <c r="F1066" i="20"/>
  <c r="F1067" i="20"/>
  <c r="F1068" i="20"/>
  <c r="F1069" i="20"/>
  <c r="F1070" i="20"/>
  <c r="F1071" i="20"/>
  <c r="F1072" i="20"/>
  <c r="F1073" i="20"/>
  <c r="F1074" i="20"/>
  <c r="F1075" i="20"/>
  <c r="F1076" i="20"/>
  <c r="F1077" i="20"/>
  <c r="F1078" i="20"/>
  <c r="F1079" i="20"/>
  <c r="F1080" i="20"/>
  <c r="F1081" i="20"/>
  <c r="F1082" i="20"/>
  <c r="F1083" i="20"/>
  <c r="F1084" i="20"/>
  <c r="F1085" i="20"/>
  <c r="F1086" i="20"/>
  <c r="F1087" i="20"/>
  <c r="F1088" i="20"/>
  <c r="F1089" i="20"/>
  <c r="F1090" i="20"/>
  <c r="F1091" i="20"/>
  <c r="F1092" i="20"/>
  <c r="F1093" i="20"/>
  <c r="F1094" i="20"/>
  <c r="F1095" i="20"/>
  <c r="F1096" i="20"/>
  <c r="F1097" i="20"/>
  <c r="F1098" i="20"/>
  <c r="F1099" i="20"/>
  <c r="F1100" i="20"/>
  <c r="F1101" i="20"/>
  <c r="F1102" i="20"/>
  <c r="F1103" i="20"/>
  <c r="F1104" i="20"/>
  <c r="F1105" i="20"/>
  <c r="F1106" i="20"/>
  <c r="F1107" i="20"/>
  <c r="F1108" i="20"/>
  <c r="F1109" i="20"/>
  <c r="F1110" i="20"/>
  <c r="F1111" i="20"/>
  <c r="F1112" i="20"/>
  <c r="F1113" i="20"/>
  <c r="F1114" i="20"/>
  <c r="F1115" i="20"/>
  <c r="F1116" i="20"/>
  <c r="F1117" i="20"/>
  <c r="F1118" i="20"/>
  <c r="F1119" i="20"/>
  <c r="F1120" i="20"/>
  <c r="F1121" i="20"/>
  <c r="F1122" i="20"/>
  <c r="F1123" i="20"/>
  <c r="F1124" i="20"/>
  <c r="F1125" i="20"/>
  <c r="F1126" i="20"/>
  <c r="F1127" i="20"/>
  <c r="F1128" i="20"/>
  <c r="F1129" i="20"/>
  <c r="F1130" i="20"/>
  <c r="F1131" i="20"/>
  <c r="F1132" i="20"/>
  <c r="F1133" i="20"/>
  <c r="F1134" i="20"/>
  <c r="F1135" i="20"/>
  <c r="F1136" i="20"/>
  <c r="F1137" i="20"/>
  <c r="F1138" i="20"/>
  <c r="F1139" i="20"/>
  <c r="F1140" i="20"/>
  <c r="F1141" i="20"/>
  <c r="F1142" i="20"/>
  <c r="F1143" i="20"/>
  <c r="F1144" i="20"/>
  <c r="F1145" i="20"/>
  <c r="F1146" i="20"/>
  <c r="F1147" i="20"/>
  <c r="F1148" i="20"/>
  <c r="F1149" i="20"/>
  <c r="F1150" i="20"/>
  <c r="F1151" i="20"/>
  <c r="F1152" i="20"/>
  <c r="F1153" i="20"/>
  <c r="F1154" i="20"/>
  <c r="F1155" i="20"/>
  <c r="F1156" i="20"/>
  <c r="F1157" i="20"/>
  <c r="F1158" i="20"/>
  <c r="F1159" i="20"/>
  <c r="F1160" i="20"/>
  <c r="F1161" i="20"/>
  <c r="F1162" i="20"/>
  <c r="F1163" i="20"/>
  <c r="F1164" i="20"/>
  <c r="F1165" i="20"/>
  <c r="F1166" i="20"/>
  <c r="F1167" i="20"/>
  <c r="F1168" i="20"/>
  <c r="F1169" i="20"/>
  <c r="F1170" i="20"/>
  <c r="F1171" i="20"/>
  <c r="F1172" i="20"/>
  <c r="F1173" i="20"/>
  <c r="F1174" i="20"/>
  <c r="F1175" i="20"/>
  <c r="F1176" i="20"/>
  <c r="F1177" i="20"/>
  <c r="F1178" i="20"/>
  <c r="F1179" i="20"/>
  <c r="F1180" i="20"/>
  <c r="F1181" i="20"/>
  <c r="F1182" i="20"/>
  <c r="F1183" i="20"/>
  <c r="F1184" i="20"/>
  <c r="F1185" i="20"/>
  <c r="F1186" i="20"/>
  <c r="F1187" i="20"/>
  <c r="F1188" i="20"/>
  <c r="F1189" i="20"/>
  <c r="F1190" i="20"/>
  <c r="F1191" i="20"/>
  <c r="F1192" i="20"/>
  <c r="F1193" i="20"/>
  <c r="F1194" i="20"/>
  <c r="F1195" i="20"/>
  <c r="F1196" i="20"/>
  <c r="F1197" i="20"/>
  <c r="F1198" i="20"/>
  <c r="F1199" i="20"/>
  <c r="F1200" i="20"/>
  <c r="F1201" i="20"/>
  <c r="F1202" i="20"/>
  <c r="F1203" i="20"/>
  <c r="F1204" i="20"/>
  <c r="F1205" i="20"/>
  <c r="F1206" i="20"/>
  <c r="F1207" i="20"/>
  <c r="F1208" i="20"/>
  <c r="F1209" i="20"/>
  <c r="F1210" i="20"/>
  <c r="F1211" i="20"/>
  <c r="F1212" i="20"/>
  <c r="F1213" i="20"/>
  <c r="F1214" i="20"/>
  <c r="F1215" i="20"/>
  <c r="F1216" i="20"/>
  <c r="F1217" i="20"/>
  <c r="F1218" i="20"/>
  <c r="F1219" i="20"/>
  <c r="F1220" i="20"/>
  <c r="F1221" i="20"/>
  <c r="F1222" i="20"/>
  <c r="F1223" i="20"/>
  <c r="F1224" i="20"/>
  <c r="F1225" i="20"/>
  <c r="F1226" i="20"/>
  <c r="F1227" i="20"/>
  <c r="F1228" i="20"/>
  <c r="F1229" i="20"/>
  <c r="F1230" i="20"/>
  <c r="F1231" i="20"/>
  <c r="F1232" i="20"/>
  <c r="F1233" i="20"/>
  <c r="F1234" i="20"/>
  <c r="F1235" i="20"/>
  <c r="F1236" i="20"/>
  <c r="F1237" i="20"/>
  <c r="F1238" i="20"/>
  <c r="F1239" i="20"/>
  <c r="F1240" i="20"/>
  <c r="F1241" i="20"/>
  <c r="F1242" i="20"/>
  <c r="F1243" i="20"/>
  <c r="F1244" i="20"/>
  <c r="F1245" i="20"/>
  <c r="F1246" i="20"/>
  <c r="F1247" i="20"/>
  <c r="F1248" i="20"/>
  <c r="F1249" i="20"/>
  <c r="F1250" i="20"/>
  <c r="F1251" i="20"/>
  <c r="F1252" i="20"/>
  <c r="F1253" i="20"/>
  <c r="F1254" i="20"/>
  <c r="F1255" i="20"/>
  <c r="F1256" i="20"/>
  <c r="F1257" i="20"/>
  <c r="F1258" i="20"/>
  <c r="F1259" i="20"/>
  <c r="F1260" i="20"/>
  <c r="F1261" i="20"/>
  <c r="F1262" i="20"/>
  <c r="F1263" i="20"/>
  <c r="F1264" i="20"/>
  <c r="F1265" i="20"/>
  <c r="F1266" i="20"/>
  <c r="F1267" i="20"/>
  <c r="F1268" i="20"/>
  <c r="F1269" i="20"/>
  <c r="F1270" i="20"/>
  <c r="F1271" i="20"/>
  <c r="F1272" i="20"/>
  <c r="F1273" i="20"/>
  <c r="F1274" i="20"/>
  <c r="F1275" i="20"/>
  <c r="F1276" i="20"/>
  <c r="F1277" i="20"/>
  <c r="F1278" i="20"/>
  <c r="F1279" i="20"/>
  <c r="F1280" i="20"/>
  <c r="F1281" i="20"/>
  <c r="F1282" i="20"/>
  <c r="F1283" i="20"/>
  <c r="F1284" i="20"/>
  <c r="F1285" i="20"/>
  <c r="F1286" i="20"/>
  <c r="F1287" i="20"/>
  <c r="F1288" i="20"/>
  <c r="F1289" i="20"/>
  <c r="F1290" i="20"/>
  <c r="F1291" i="20"/>
  <c r="F1292" i="20"/>
  <c r="F1293" i="20"/>
  <c r="F1294" i="20"/>
  <c r="F1295" i="20"/>
  <c r="F1296" i="20"/>
  <c r="F1297" i="20"/>
  <c r="F1298" i="20"/>
  <c r="F1299" i="20"/>
  <c r="F1300" i="20"/>
  <c r="F1301" i="20"/>
  <c r="F1302" i="20"/>
  <c r="F1303" i="20"/>
  <c r="F1304" i="20"/>
  <c r="F1305" i="20"/>
  <c r="F1306" i="20"/>
  <c r="F1307" i="20"/>
  <c r="F1308" i="20"/>
  <c r="F1309" i="20"/>
  <c r="F1310" i="20"/>
  <c r="F1311" i="20"/>
  <c r="F1312" i="20"/>
  <c r="F1313" i="20"/>
  <c r="F1314" i="20"/>
  <c r="F1315" i="20"/>
  <c r="F1316" i="20"/>
  <c r="F1317" i="20"/>
  <c r="F1318" i="20"/>
  <c r="F1319" i="20"/>
  <c r="F1320" i="20"/>
  <c r="F1321" i="20"/>
  <c r="F1322" i="20"/>
  <c r="F1323" i="20"/>
  <c r="F1324" i="20"/>
  <c r="F1325" i="20"/>
  <c r="F1326" i="20"/>
  <c r="F1327" i="20"/>
  <c r="F1328" i="20"/>
  <c r="F1329" i="20"/>
  <c r="F1330" i="20"/>
  <c r="F1331" i="20"/>
  <c r="F1332" i="20"/>
  <c r="F1333" i="20"/>
  <c r="F1334" i="20"/>
  <c r="F1335" i="20"/>
  <c r="F1336" i="20"/>
  <c r="F1337" i="20"/>
  <c r="F1338" i="20"/>
  <c r="F1339" i="20"/>
  <c r="F1340" i="20"/>
  <c r="F1341" i="20"/>
  <c r="F1342" i="20"/>
  <c r="F1343" i="20"/>
  <c r="F1344" i="20"/>
  <c r="F1345" i="20"/>
  <c r="F1346" i="20"/>
  <c r="F1347" i="20"/>
  <c r="F1348" i="20"/>
  <c r="F1349" i="20"/>
  <c r="F1350" i="20"/>
  <c r="F1351" i="20"/>
  <c r="F1352" i="20"/>
  <c r="F1353" i="20"/>
  <c r="F1354" i="20"/>
  <c r="F1355" i="20"/>
  <c r="F1356" i="20"/>
  <c r="F1357" i="20"/>
  <c r="F1358" i="20"/>
  <c r="F1359" i="20"/>
  <c r="F1360" i="20"/>
  <c r="F1361" i="20"/>
  <c r="F1362" i="20"/>
  <c r="F1363" i="20"/>
  <c r="F1364" i="20"/>
  <c r="F1365" i="20"/>
  <c r="F1366" i="20"/>
  <c r="F1367" i="20"/>
  <c r="F1368" i="20"/>
  <c r="F1369" i="20"/>
  <c r="F1370" i="20"/>
  <c r="F1371" i="20"/>
  <c r="F1372" i="20"/>
  <c r="F1373" i="20"/>
  <c r="F1374" i="20"/>
  <c r="F1375" i="20"/>
  <c r="F1376" i="20"/>
  <c r="F1377" i="20"/>
  <c r="F1378" i="20"/>
  <c r="F1379" i="20"/>
  <c r="F1380" i="20"/>
  <c r="F1381" i="20"/>
  <c r="F1382" i="20"/>
  <c r="F1383" i="20"/>
  <c r="F1384" i="20"/>
  <c r="F1385" i="20"/>
  <c r="F1386" i="20"/>
  <c r="F1387" i="20"/>
  <c r="F1388" i="20"/>
  <c r="F1389" i="20"/>
  <c r="F1390" i="20"/>
  <c r="F1391" i="20"/>
  <c r="F1392" i="20"/>
  <c r="F1393" i="20"/>
  <c r="F1394" i="20"/>
  <c r="F1395" i="20"/>
  <c r="F1396" i="20"/>
  <c r="F1397" i="20"/>
  <c r="F1398" i="20"/>
  <c r="F1399" i="20"/>
  <c r="F1400" i="20"/>
  <c r="F1401" i="20"/>
  <c r="F1402" i="20"/>
  <c r="F1403" i="20"/>
  <c r="F1404" i="20"/>
  <c r="F1405" i="20"/>
  <c r="F1406" i="20"/>
  <c r="F1407" i="20"/>
  <c r="F1408" i="20"/>
  <c r="F1409" i="20"/>
  <c r="F1410" i="20"/>
  <c r="F1411" i="20"/>
  <c r="F1412" i="20"/>
  <c r="F1413" i="20"/>
  <c r="F1414" i="20"/>
  <c r="F1415" i="20"/>
  <c r="F1416" i="20"/>
  <c r="F1417" i="20"/>
  <c r="F1418" i="20"/>
  <c r="F1419" i="20"/>
  <c r="F1420" i="20"/>
  <c r="F1421" i="20"/>
  <c r="F1422" i="20"/>
  <c r="F1423" i="20"/>
  <c r="F1424" i="20"/>
  <c r="F1425" i="20"/>
  <c r="F1426" i="20"/>
  <c r="F1427" i="20"/>
  <c r="F1428" i="20"/>
  <c r="F1429" i="20"/>
  <c r="F1430" i="20"/>
  <c r="F1431" i="20"/>
  <c r="F1432" i="20"/>
  <c r="F1433" i="20"/>
  <c r="F1434" i="20"/>
  <c r="F1435" i="20"/>
  <c r="F1436" i="20"/>
  <c r="F1437" i="20"/>
  <c r="F1438" i="20"/>
  <c r="F1439" i="20"/>
  <c r="F1440" i="20"/>
  <c r="F1441" i="20"/>
  <c r="F1442" i="20"/>
  <c r="F1443" i="20"/>
  <c r="F1444" i="20"/>
  <c r="F1445" i="20"/>
  <c r="F1446" i="20"/>
  <c r="F1447" i="20"/>
  <c r="F1448" i="20"/>
  <c r="F1449" i="20"/>
  <c r="F1450" i="20"/>
  <c r="F1451" i="20"/>
  <c r="F1452" i="20"/>
  <c r="F1453" i="20"/>
  <c r="F1454" i="20"/>
  <c r="F1455" i="20"/>
  <c r="F1456" i="20"/>
  <c r="F1457" i="20"/>
  <c r="F1458" i="20"/>
  <c r="F1459" i="20"/>
  <c r="F1460" i="20"/>
  <c r="F1461" i="20"/>
  <c r="F1462" i="20"/>
  <c r="F1463" i="20"/>
  <c r="F1464" i="20"/>
  <c r="F1465" i="20"/>
  <c r="F1466" i="20"/>
  <c r="F1467" i="20"/>
  <c r="F1468" i="20"/>
  <c r="F1469" i="20"/>
  <c r="F1470" i="20"/>
  <c r="F1471" i="20"/>
  <c r="F1472" i="20"/>
  <c r="F1473" i="20"/>
  <c r="F1474" i="20"/>
  <c r="F1475" i="20"/>
  <c r="F1476" i="20"/>
  <c r="F1477" i="20"/>
  <c r="F1478" i="20"/>
  <c r="F1479" i="20"/>
  <c r="F1480" i="20"/>
  <c r="F1481" i="20"/>
  <c r="F1482" i="20"/>
  <c r="F1483" i="20"/>
  <c r="F1484" i="20"/>
  <c r="F1485" i="20"/>
  <c r="F1486" i="20"/>
  <c r="F1487" i="20"/>
  <c r="F1488" i="20"/>
  <c r="F1489" i="20"/>
  <c r="F1490" i="20"/>
  <c r="F1491" i="20"/>
  <c r="F1492" i="20"/>
  <c r="F1493" i="20"/>
  <c r="F1494" i="20"/>
  <c r="F1495" i="20"/>
  <c r="F1496" i="20"/>
  <c r="F1497" i="20"/>
  <c r="F1498" i="20"/>
  <c r="F1499" i="20"/>
  <c r="F1500" i="20"/>
  <c r="F1501" i="20"/>
  <c r="F1502" i="20"/>
  <c r="F1503" i="20"/>
  <c r="F1504" i="20"/>
  <c r="F1505" i="20"/>
  <c r="F1506" i="20"/>
  <c r="F1507" i="20"/>
  <c r="F1508" i="20"/>
  <c r="F1509" i="20"/>
  <c r="F1510" i="20"/>
  <c r="F1511" i="20"/>
  <c r="F1512" i="20"/>
  <c r="F1513" i="20"/>
  <c r="F1514" i="20"/>
  <c r="F1515" i="20"/>
  <c r="F1516" i="20"/>
  <c r="F1517" i="20"/>
  <c r="F1518" i="20"/>
  <c r="F1519" i="20"/>
  <c r="F1520" i="20"/>
  <c r="F1521" i="20"/>
  <c r="F1522" i="20"/>
  <c r="F1523" i="20"/>
  <c r="F1524" i="20"/>
  <c r="F1525" i="20"/>
  <c r="F1526" i="20"/>
  <c r="F1527" i="20"/>
  <c r="F1528" i="20"/>
  <c r="F1529" i="20"/>
  <c r="F1530" i="20"/>
  <c r="F1531" i="20"/>
  <c r="F1532" i="20"/>
  <c r="F1533" i="20"/>
  <c r="F1534" i="20"/>
  <c r="F1535" i="20"/>
  <c r="F1536" i="20"/>
  <c r="F1537" i="20"/>
  <c r="F1538" i="20"/>
  <c r="F1539" i="20"/>
  <c r="F1540" i="20"/>
  <c r="F1541" i="20"/>
  <c r="F1542" i="20"/>
  <c r="F1543" i="20"/>
  <c r="F1544" i="20"/>
  <c r="F1545" i="20"/>
  <c r="F1546" i="20"/>
  <c r="F1547" i="20"/>
  <c r="F1548" i="20"/>
  <c r="F1549" i="20"/>
  <c r="F1550" i="20"/>
  <c r="F1551" i="20"/>
  <c r="F1552" i="20"/>
  <c r="F1553" i="20"/>
  <c r="F1554" i="20"/>
  <c r="F1555" i="20"/>
  <c r="F1556" i="20"/>
  <c r="F1557" i="20"/>
  <c r="F1558" i="20"/>
  <c r="F1559" i="20"/>
  <c r="F1560" i="20"/>
  <c r="F1561" i="20"/>
  <c r="F1562" i="20"/>
  <c r="F1563" i="20"/>
  <c r="F1564" i="20"/>
  <c r="F1565" i="20"/>
  <c r="F1566" i="20"/>
  <c r="F1567" i="20"/>
  <c r="F1568" i="20"/>
  <c r="F1569" i="20"/>
  <c r="F1570" i="20"/>
  <c r="F1571" i="20"/>
  <c r="F1572" i="20"/>
  <c r="F1573" i="20"/>
  <c r="F1574" i="20"/>
  <c r="F1575" i="20"/>
  <c r="F1576" i="20"/>
  <c r="F1577" i="20"/>
  <c r="F1578" i="20"/>
  <c r="AO11" i="19"/>
  <c r="AO12" i="19"/>
  <c r="AO13" i="19"/>
  <c r="AO14" i="19"/>
  <c r="AO15" i="19"/>
  <c r="AO16" i="19"/>
  <c r="AO17" i="19"/>
  <c r="AO18" i="19"/>
  <c r="AO19" i="19"/>
  <c r="AO20" i="19"/>
  <c r="AO21" i="19"/>
  <c r="AO22" i="19"/>
  <c r="AO23" i="19"/>
  <c r="AO24" i="19"/>
  <c r="AO25" i="19"/>
  <c r="AO26" i="19"/>
  <c r="AO27" i="19"/>
  <c r="AO28" i="19"/>
  <c r="AO29" i="19"/>
  <c r="AO30" i="19"/>
  <c r="AO31" i="19"/>
  <c r="AO32" i="19"/>
  <c r="AO33" i="19"/>
  <c r="AO34" i="19"/>
  <c r="AO35" i="19"/>
  <c r="AO36" i="19"/>
  <c r="AO37" i="19"/>
  <c r="AO38" i="19"/>
  <c r="AO39" i="19"/>
  <c r="AO40" i="19"/>
  <c r="AO41" i="19"/>
  <c r="AO42" i="19"/>
  <c r="AO43" i="19"/>
  <c r="AO44" i="19"/>
  <c r="AO45" i="19"/>
  <c r="AO46" i="19"/>
  <c r="AO47" i="19"/>
  <c r="AO48" i="19"/>
  <c r="AO49" i="19"/>
  <c r="AO50" i="19"/>
  <c r="AO51" i="19"/>
  <c r="AO52" i="19"/>
  <c r="AO53" i="19"/>
  <c r="AO54" i="19"/>
  <c r="AO55" i="19"/>
  <c r="AO56" i="19"/>
  <c r="AO57" i="19"/>
  <c r="AO58" i="19"/>
  <c r="AO59" i="19"/>
  <c r="AO60" i="19"/>
  <c r="AO61" i="19"/>
  <c r="AO62" i="19"/>
  <c r="AO63" i="19"/>
  <c r="AO64" i="19"/>
  <c r="AO65" i="19"/>
  <c r="AO66" i="19"/>
  <c r="AO67" i="19"/>
  <c r="AO68" i="19"/>
  <c r="AO69" i="19"/>
  <c r="AO70" i="19"/>
  <c r="AN11" i="19"/>
  <c r="AN12" i="19"/>
  <c r="AN13" i="19"/>
  <c r="AN14" i="19"/>
  <c r="AN15" i="19"/>
  <c r="AN16" i="19"/>
  <c r="AN17" i="19"/>
  <c r="AN18" i="19"/>
  <c r="AN19" i="19"/>
  <c r="AN20" i="19"/>
  <c r="AN21" i="19"/>
  <c r="AN22" i="19"/>
  <c r="AN23" i="19"/>
  <c r="AN24" i="19"/>
  <c r="AN25" i="19"/>
  <c r="AN26" i="19"/>
  <c r="AN27" i="19"/>
  <c r="AN28" i="19"/>
  <c r="AN29" i="19"/>
  <c r="AN30" i="19"/>
  <c r="AN31" i="19"/>
  <c r="AN32" i="19"/>
  <c r="AN33" i="19"/>
  <c r="AN34" i="19"/>
  <c r="AN35" i="19"/>
  <c r="AN36" i="19"/>
  <c r="AN37" i="19"/>
  <c r="AN38" i="19"/>
  <c r="AN39" i="19"/>
  <c r="AN40" i="19"/>
  <c r="AN41" i="19"/>
  <c r="AN42" i="19"/>
  <c r="AN43" i="19"/>
  <c r="AN44" i="19"/>
  <c r="AN45" i="19"/>
  <c r="AN46" i="19"/>
  <c r="AN47" i="19"/>
  <c r="AN48" i="19"/>
  <c r="AN49" i="19"/>
  <c r="AN50" i="19"/>
  <c r="AN51" i="19"/>
  <c r="AN52" i="19"/>
  <c r="AN53" i="19"/>
  <c r="AN54" i="19"/>
  <c r="AN55" i="19"/>
  <c r="AN56" i="19"/>
  <c r="AN57" i="19"/>
  <c r="AN58" i="19"/>
  <c r="AN59" i="19"/>
  <c r="AN60" i="19"/>
  <c r="AN61" i="19"/>
  <c r="AN62" i="19"/>
  <c r="AN63" i="19"/>
  <c r="AN64" i="19"/>
  <c r="AN65" i="19"/>
  <c r="AN66" i="19"/>
  <c r="AN67" i="19"/>
  <c r="AN68" i="19"/>
  <c r="AN69" i="19"/>
  <c r="AN70" i="19"/>
  <c r="AN71" i="19"/>
  <c r="AN72" i="19"/>
  <c r="AN73" i="19"/>
  <c r="AN74" i="19"/>
  <c r="AN75" i="19"/>
  <c r="AN76" i="19"/>
  <c r="AN77" i="19"/>
  <c r="AN78" i="19"/>
  <c r="AN79" i="19"/>
  <c r="AN80" i="19"/>
  <c r="AN81" i="19"/>
  <c r="AN82" i="19"/>
  <c r="AN83" i="19"/>
  <c r="AN84" i="19"/>
  <c r="AN85" i="19"/>
  <c r="AN86" i="19"/>
  <c r="AN87" i="19"/>
  <c r="AN88" i="19"/>
  <c r="AN89" i="19"/>
  <c r="AN90" i="19"/>
  <c r="AN91" i="19"/>
  <c r="AN92" i="19"/>
  <c r="AN93" i="19"/>
  <c r="AN94" i="19"/>
  <c r="AN95" i="19"/>
  <c r="AN96" i="19"/>
  <c r="AN97" i="19"/>
  <c r="AN98" i="19"/>
  <c r="AN99" i="19"/>
  <c r="AN100" i="19"/>
  <c r="AN101" i="19"/>
  <c r="AN102" i="19"/>
  <c r="AN103" i="19"/>
  <c r="AN104" i="19"/>
  <c r="AN105" i="19"/>
  <c r="AN106" i="19"/>
  <c r="AN107" i="19"/>
  <c r="AN108" i="19"/>
  <c r="AN109" i="19"/>
  <c r="AN110" i="19"/>
  <c r="AN111" i="19"/>
  <c r="AN112" i="19"/>
  <c r="AN113" i="19"/>
  <c r="AN114" i="19"/>
  <c r="AN115" i="19"/>
  <c r="AN116" i="19"/>
  <c r="AN117" i="19"/>
  <c r="AN118" i="19"/>
  <c r="AN119" i="19"/>
  <c r="AN120" i="19"/>
  <c r="AN121" i="19"/>
  <c r="AN122" i="19"/>
  <c r="AN123" i="19"/>
  <c r="AN124" i="19"/>
  <c r="AN125" i="19"/>
  <c r="AN126" i="19"/>
  <c r="AN127" i="19"/>
  <c r="AN128" i="19"/>
  <c r="AN129" i="19"/>
  <c r="AN130" i="19"/>
  <c r="AN131" i="19"/>
  <c r="AN132" i="19"/>
  <c r="AN133" i="19"/>
  <c r="AN134" i="19"/>
  <c r="AN135" i="19"/>
  <c r="AN136" i="19"/>
  <c r="AN137" i="19"/>
  <c r="AN138" i="19"/>
  <c r="AN139" i="19"/>
  <c r="AN140" i="19"/>
  <c r="AN141" i="19"/>
  <c r="AN142" i="19"/>
  <c r="AN143" i="19"/>
  <c r="AN144" i="19"/>
  <c r="AN145" i="19"/>
  <c r="AN146" i="19"/>
  <c r="AN147" i="19"/>
  <c r="AN148" i="19"/>
  <c r="AN149" i="19"/>
  <c r="AN150" i="19"/>
  <c r="AN151" i="19"/>
  <c r="AN152" i="19"/>
  <c r="AN153" i="19"/>
  <c r="AN154" i="19"/>
  <c r="AN155" i="19"/>
  <c r="AN156" i="19"/>
  <c r="AN157" i="19"/>
  <c r="AN158" i="19"/>
  <c r="AN159" i="19"/>
  <c r="AN160" i="19"/>
  <c r="AN161" i="19"/>
  <c r="AN162" i="19"/>
  <c r="AN163" i="19"/>
  <c r="AN164" i="19"/>
  <c r="AN165" i="19"/>
  <c r="AN166" i="19"/>
  <c r="AN167" i="19"/>
  <c r="AN168" i="19"/>
  <c r="AN169" i="19"/>
  <c r="AN170" i="19"/>
  <c r="AN171" i="19"/>
  <c r="AN172" i="19"/>
  <c r="AN173" i="19"/>
  <c r="AN174" i="19"/>
  <c r="AN175" i="19"/>
  <c r="AN176" i="19"/>
  <c r="AN177" i="19"/>
  <c r="AN178" i="19"/>
  <c r="AN179" i="19"/>
  <c r="AN180" i="19"/>
  <c r="AN181" i="19"/>
  <c r="AN182" i="19"/>
  <c r="AN183" i="19"/>
  <c r="AN184" i="19"/>
  <c r="AN185" i="19"/>
  <c r="AN186" i="19"/>
  <c r="AN187" i="19"/>
  <c r="AN188" i="19"/>
  <c r="AN189" i="19"/>
  <c r="AN190" i="19"/>
  <c r="AN191" i="19"/>
  <c r="AN192" i="19"/>
  <c r="AN193" i="19"/>
  <c r="AN194" i="19"/>
  <c r="AN195" i="19"/>
  <c r="AN196" i="19"/>
  <c r="AN197" i="19"/>
  <c r="AN198" i="19"/>
  <c r="AN199" i="19"/>
  <c r="AN200" i="19"/>
  <c r="AN201" i="19"/>
  <c r="AN202" i="19"/>
  <c r="AN203" i="19"/>
  <c r="AN204" i="19"/>
  <c r="AN205" i="19"/>
  <c r="AN206" i="19"/>
  <c r="AN207" i="19"/>
  <c r="AN208" i="19"/>
  <c r="AN209" i="19"/>
  <c r="AN210" i="19"/>
  <c r="AN211" i="19"/>
  <c r="AN212" i="19"/>
  <c r="AN213" i="19"/>
  <c r="AN214" i="19"/>
  <c r="AN215" i="19"/>
  <c r="AN216" i="19"/>
  <c r="AN217" i="19"/>
  <c r="AN218" i="19"/>
  <c r="AN219" i="19"/>
  <c r="AN220" i="19"/>
  <c r="AN221" i="19"/>
  <c r="AN222" i="19"/>
  <c r="AN223" i="19"/>
  <c r="AN224" i="19"/>
  <c r="AN225" i="19"/>
  <c r="AN226" i="19"/>
  <c r="AN227" i="19"/>
  <c r="AN228" i="19"/>
  <c r="AN229" i="19"/>
  <c r="AN230" i="19"/>
  <c r="AN231" i="19"/>
  <c r="AN232" i="19"/>
  <c r="AN233" i="19"/>
  <c r="AN234" i="19"/>
  <c r="AN235" i="19"/>
  <c r="AN236" i="19"/>
  <c r="AN237" i="19"/>
  <c r="AN238" i="19"/>
  <c r="AN239" i="19"/>
  <c r="AN240" i="19"/>
  <c r="AN241" i="19"/>
  <c r="AN242" i="19"/>
  <c r="AN243" i="19"/>
  <c r="AN244" i="19"/>
  <c r="AN245" i="19"/>
  <c r="AN246" i="19"/>
  <c r="AN247" i="19"/>
  <c r="AN248" i="19"/>
  <c r="AN249" i="19"/>
  <c r="AN250" i="19"/>
  <c r="AN251" i="19"/>
  <c r="AN252" i="19"/>
  <c r="AN253" i="19"/>
  <c r="AN254" i="19"/>
  <c r="AN255" i="19"/>
  <c r="AN256" i="19"/>
  <c r="AN257" i="19"/>
  <c r="AN258" i="19"/>
  <c r="AN259" i="19"/>
  <c r="AN260" i="19"/>
  <c r="AN261" i="19"/>
  <c r="AN262" i="19"/>
  <c r="AN263" i="19"/>
  <c r="AN264" i="19"/>
  <c r="AN265" i="19"/>
  <c r="AN266" i="19"/>
  <c r="AN267" i="19"/>
  <c r="AN268" i="19"/>
  <c r="AN269" i="19"/>
  <c r="AN270" i="19"/>
  <c r="AN271" i="19"/>
  <c r="AN272" i="19"/>
  <c r="AN273" i="19"/>
  <c r="AN274" i="19"/>
  <c r="AN275" i="19"/>
  <c r="AN276" i="19"/>
  <c r="AN277" i="19"/>
  <c r="AN278" i="19"/>
  <c r="AN279" i="19"/>
  <c r="AN280" i="19"/>
  <c r="AN281" i="19"/>
  <c r="AN282" i="19"/>
  <c r="AN283" i="19"/>
  <c r="AN284" i="19"/>
  <c r="AN285" i="19"/>
  <c r="AN286" i="19"/>
  <c r="AN287" i="19"/>
  <c r="AN288" i="19"/>
  <c r="AN289" i="19"/>
  <c r="AN290" i="19"/>
  <c r="AN291" i="19"/>
  <c r="AN292" i="19"/>
  <c r="AN293" i="19"/>
  <c r="AN294" i="19"/>
  <c r="AN295" i="19"/>
  <c r="AN296" i="19"/>
  <c r="AN297" i="19"/>
  <c r="AN298" i="19"/>
  <c r="AN299" i="19"/>
  <c r="AN300" i="19"/>
  <c r="AN301" i="19"/>
  <c r="AN302" i="19"/>
  <c r="AN303" i="19"/>
  <c r="AN304" i="19"/>
  <c r="AN305" i="19"/>
  <c r="AN306" i="19"/>
  <c r="AN307" i="19"/>
  <c r="AN308" i="19"/>
  <c r="AN309" i="19"/>
  <c r="AN310" i="19"/>
  <c r="AN311" i="19"/>
  <c r="AN312" i="19"/>
  <c r="AN313" i="19"/>
  <c r="AN314" i="19"/>
  <c r="AN315" i="19"/>
  <c r="AN316" i="19"/>
  <c r="AN317" i="19"/>
  <c r="AN318" i="19"/>
  <c r="AN319" i="19"/>
  <c r="AN320" i="19"/>
  <c r="AN321" i="19"/>
  <c r="AN322" i="19"/>
  <c r="AN323" i="19"/>
  <c r="AN324" i="19"/>
  <c r="AN325" i="19"/>
  <c r="AN326" i="19"/>
  <c r="AN327" i="19"/>
  <c r="AN328" i="19"/>
  <c r="AN329" i="19"/>
  <c r="AN330" i="19"/>
  <c r="AN331" i="19"/>
  <c r="AN332" i="19"/>
  <c r="AN333" i="19"/>
  <c r="AN334" i="19"/>
  <c r="AN335" i="19"/>
  <c r="AN336" i="19"/>
  <c r="AN337" i="19"/>
  <c r="AN338" i="19"/>
  <c r="AN339" i="19"/>
  <c r="AN340" i="19"/>
  <c r="AN341" i="19"/>
  <c r="AN342" i="19"/>
  <c r="AN343" i="19"/>
  <c r="AN344" i="19"/>
  <c r="AN345" i="19"/>
  <c r="AN346" i="19"/>
  <c r="AN347" i="19"/>
  <c r="AN348" i="19"/>
  <c r="AN349" i="19"/>
  <c r="AN350" i="19"/>
  <c r="AN351" i="19"/>
  <c r="AN352" i="19"/>
  <c r="AN353" i="19"/>
  <c r="AN354" i="19"/>
  <c r="AN355" i="19"/>
  <c r="AN356" i="19"/>
  <c r="AN357" i="19"/>
  <c r="AN358" i="19"/>
  <c r="AN359" i="19"/>
  <c r="AN360" i="19"/>
  <c r="AN361" i="19"/>
  <c r="AN362" i="19"/>
  <c r="AN363" i="19"/>
  <c r="AN364" i="19"/>
  <c r="AN365" i="19"/>
  <c r="AN366" i="19"/>
  <c r="AN367" i="19"/>
  <c r="AN368" i="19"/>
  <c r="AN369" i="19"/>
  <c r="AN370" i="19"/>
  <c r="AN371" i="19"/>
  <c r="AN372" i="19"/>
  <c r="AN373" i="19"/>
  <c r="AN374" i="19"/>
  <c r="AN375" i="19"/>
  <c r="AN376" i="19"/>
  <c r="AN377" i="19"/>
  <c r="AN378" i="19"/>
  <c r="AN379" i="19"/>
  <c r="AN380" i="19"/>
  <c r="AN381" i="19"/>
  <c r="AN382" i="19"/>
  <c r="AN383" i="19"/>
  <c r="AN384" i="19"/>
  <c r="AN385" i="19"/>
  <c r="AN386" i="19"/>
  <c r="AN387" i="19"/>
  <c r="AN388" i="19"/>
  <c r="AN389" i="19"/>
  <c r="AN390" i="19"/>
  <c r="AN391" i="19"/>
  <c r="AN392" i="19"/>
  <c r="AN393" i="19"/>
  <c r="AN394" i="19"/>
  <c r="AN395" i="19"/>
  <c r="AN396" i="19"/>
  <c r="AN397" i="19"/>
  <c r="AN398" i="19"/>
  <c r="AN399" i="19"/>
  <c r="AN400" i="19"/>
  <c r="AN401" i="19"/>
  <c r="AN402" i="19"/>
  <c r="AN403" i="19"/>
  <c r="AN404" i="19"/>
  <c r="AN405" i="19"/>
  <c r="AN406" i="19"/>
  <c r="AN407" i="19"/>
  <c r="AN408" i="19"/>
  <c r="AN409" i="19"/>
  <c r="AN410" i="19"/>
  <c r="AN411" i="19"/>
  <c r="AN412" i="19"/>
  <c r="AN413" i="19"/>
  <c r="AN414" i="19"/>
  <c r="AN415" i="19"/>
  <c r="AN416" i="19"/>
  <c r="AN417" i="19"/>
  <c r="AN418" i="19"/>
  <c r="AN419" i="19"/>
  <c r="AN420" i="19"/>
  <c r="AN421" i="19"/>
  <c r="AN422" i="19"/>
  <c r="AN423" i="19"/>
  <c r="AN424" i="19"/>
  <c r="AN425" i="19"/>
  <c r="AN426" i="19"/>
  <c r="AN427" i="19"/>
  <c r="AN428" i="19"/>
  <c r="AN429" i="19"/>
  <c r="AN430" i="19"/>
  <c r="AN431" i="19"/>
  <c r="AN432" i="19"/>
  <c r="AN433" i="19"/>
  <c r="AN434" i="19"/>
  <c r="AN435" i="19"/>
  <c r="AN436" i="19"/>
  <c r="AN437" i="19"/>
  <c r="AN438" i="19"/>
  <c r="AN439" i="19"/>
  <c r="AN440" i="19"/>
  <c r="AN441" i="19"/>
  <c r="AN442" i="19"/>
  <c r="AN443" i="19"/>
  <c r="AN444" i="19"/>
  <c r="AN445" i="19"/>
  <c r="AN446" i="19"/>
  <c r="AN447" i="19"/>
  <c r="AN448" i="19"/>
  <c r="AN449" i="19"/>
  <c r="AN450" i="19"/>
  <c r="AN451" i="19"/>
  <c r="AN452" i="19"/>
  <c r="AN453" i="19"/>
  <c r="AN454" i="19"/>
  <c r="AN455" i="19"/>
  <c r="AN456" i="19"/>
  <c r="AN457" i="19"/>
  <c r="AN458" i="19"/>
  <c r="AN459" i="19"/>
  <c r="AN460" i="19"/>
  <c r="AN461" i="19"/>
  <c r="AN462" i="19"/>
  <c r="AN463" i="19"/>
  <c r="AN464" i="19"/>
  <c r="AN465" i="19"/>
  <c r="AN466" i="19"/>
  <c r="AN467" i="19"/>
  <c r="AN468" i="19"/>
  <c r="AN469" i="19"/>
  <c r="AN470" i="19"/>
  <c r="AN471" i="19"/>
  <c r="AN472" i="19"/>
  <c r="AN473" i="19"/>
  <c r="AN474" i="19"/>
  <c r="AN475" i="19"/>
  <c r="AN476" i="19"/>
  <c r="AN477" i="19"/>
  <c r="AN478" i="19"/>
  <c r="AN479" i="19"/>
  <c r="AN480" i="19"/>
  <c r="AN481" i="19"/>
  <c r="AN482" i="19"/>
  <c r="AN483" i="19"/>
  <c r="AN484" i="19"/>
  <c r="AN485" i="19"/>
  <c r="AN486" i="19"/>
  <c r="AN487" i="19"/>
  <c r="AN488" i="19"/>
  <c r="AN489" i="19"/>
  <c r="AN490" i="19"/>
  <c r="AN491" i="19"/>
  <c r="AN492" i="19"/>
  <c r="AN493" i="19"/>
  <c r="AN494" i="19"/>
  <c r="AC2" i="5" l="1"/>
  <c r="AC17" i="5" s="1"/>
  <c r="AB17" i="5"/>
  <c r="E2" i="20"/>
  <c r="E4" i="20"/>
  <c r="E5" i="20"/>
  <c r="E6" i="20"/>
  <c r="E7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41" i="20"/>
  <c r="E42" i="20"/>
  <c r="E43" i="20"/>
  <c r="E44" i="20"/>
  <c r="E45" i="20"/>
  <c r="E46" i="20"/>
  <c r="E47" i="20"/>
  <c r="E48" i="20"/>
  <c r="E49" i="20"/>
  <c r="E50" i="20"/>
  <c r="E51" i="20"/>
  <c r="E52" i="20"/>
  <c r="E53" i="20"/>
  <c r="E54" i="20"/>
  <c r="E55" i="20"/>
  <c r="E56" i="20"/>
  <c r="E57" i="20"/>
  <c r="E58" i="20"/>
  <c r="E59" i="20"/>
  <c r="E60" i="20"/>
  <c r="E61" i="20"/>
  <c r="E62" i="20"/>
  <c r="E63" i="20"/>
  <c r="E64" i="20"/>
  <c r="E65" i="20"/>
  <c r="E66" i="20"/>
  <c r="E67" i="20"/>
  <c r="E68" i="20"/>
  <c r="E69" i="20"/>
  <c r="E70" i="20"/>
  <c r="E71" i="20"/>
  <c r="E72" i="20"/>
  <c r="E73" i="20"/>
  <c r="E74" i="20"/>
  <c r="E75" i="20"/>
  <c r="E76" i="20"/>
  <c r="E77" i="20"/>
  <c r="E78" i="20"/>
  <c r="E79" i="20"/>
  <c r="E80" i="20"/>
  <c r="E81" i="20"/>
  <c r="E82" i="20"/>
  <c r="E83" i="20"/>
  <c r="E84" i="20"/>
  <c r="E85" i="20"/>
  <c r="E86" i="20"/>
  <c r="E87" i="20"/>
  <c r="E88" i="20"/>
  <c r="E89" i="20"/>
  <c r="E90" i="20"/>
  <c r="E91" i="20"/>
  <c r="E92" i="20"/>
  <c r="E93" i="20"/>
  <c r="E94" i="20"/>
  <c r="E95" i="20"/>
  <c r="E96" i="20"/>
  <c r="E97" i="20"/>
  <c r="E98" i="20"/>
  <c r="E99" i="20"/>
  <c r="E100" i="20"/>
  <c r="E101" i="20"/>
  <c r="E102" i="20"/>
  <c r="E103" i="20"/>
  <c r="E104" i="20"/>
  <c r="E105" i="20"/>
  <c r="E106" i="20"/>
  <c r="E107" i="20"/>
  <c r="E108" i="20"/>
  <c r="E109" i="20"/>
  <c r="E110" i="20"/>
  <c r="E111" i="20"/>
  <c r="E112" i="20"/>
  <c r="E113" i="20"/>
  <c r="E114" i="20"/>
  <c r="E115" i="20"/>
  <c r="E116" i="20"/>
  <c r="E117" i="20"/>
  <c r="E118" i="20"/>
  <c r="E119" i="20"/>
  <c r="E120" i="20"/>
  <c r="E121" i="20"/>
  <c r="E122" i="20"/>
  <c r="E123" i="20"/>
  <c r="E124" i="20"/>
  <c r="E125" i="20"/>
  <c r="E126" i="20"/>
  <c r="E127" i="20"/>
  <c r="E128" i="20"/>
  <c r="E129" i="20"/>
  <c r="E130" i="20"/>
  <c r="E131" i="20"/>
  <c r="E132" i="20"/>
  <c r="E133" i="20"/>
  <c r="E134" i="20"/>
  <c r="E135" i="20"/>
  <c r="E136" i="20"/>
  <c r="E137" i="20"/>
  <c r="E138" i="20"/>
  <c r="E139" i="20"/>
  <c r="E140" i="20"/>
  <c r="E141" i="20"/>
  <c r="E142" i="20"/>
  <c r="E143" i="20"/>
  <c r="E144" i="20"/>
  <c r="E145" i="20"/>
  <c r="E146" i="20"/>
  <c r="E147" i="20"/>
  <c r="E148" i="20"/>
  <c r="E149" i="20"/>
  <c r="E150" i="20"/>
  <c r="E151" i="20"/>
  <c r="E152" i="20"/>
  <c r="E153" i="20"/>
  <c r="E154" i="20"/>
  <c r="E155" i="20"/>
  <c r="E156" i="20"/>
  <c r="E157" i="20"/>
  <c r="E158" i="20"/>
  <c r="E159" i="20"/>
  <c r="E160" i="20"/>
  <c r="E161" i="20"/>
  <c r="E162" i="20"/>
  <c r="E163" i="20"/>
  <c r="E164" i="20"/>
  <c r="E165" i="20"/>
  <c r="E166" i="20"/>
  <c r="E167" i="20"/>
  <c r="E168" i="20"/>
  <c r="E169" i="20"/>
  <c r="E170" i="20"/>
  <c r="E171" i="20"/>
  <c r="E172" i="20"/>
  <c r="E173" i="20"/>
  <c r="E174" i="20"/>
  <c r="E175" i="20"/>
  <c r="E176" i="20"/>
  <c r="E177" i="20"/>
  <c r="E178" i="20"/>
  <c r="E179" i="20"/>
  <c r="E180" i="20"/>
  <c r="E181" i="20"/>
  <c r="E182" i="20"/>
  <c r="E183" i="20"/>
  <c r="E184" i="20"/>
  <c r="E185" i="20"/>
  <c r="E186" i="20"/>
  <c r="E187" i="20"/>
  <c r="E188" i="20"/>
  <c r="E189" i="20"/>
  <c r="E190" i="20"/>
  <c r="E191" i="20"/>
  <c r="E192" i="20"/>
  <c r="E193" i="20"/>
  <c r="E194" i="20"/>
  <c r="E195" i="20"/>
  <c r="E196" i="20"/>
  <c r="E197" i="20"/>
  <c r="E198" i="20"/>
  <c r="E199" i="20"/>
  <c r="E200" i="20"/>
  <c r="E201" i="20"/>
  <c r="E202" i="20"/>
  <c r="E203" i="20"/>
  <c r="E204" i="20"/>
  <c r="E205" i="20"/>
  <c r="E206" i="20"/>
  <c r="E207" i="20"/>
  <c r="E208" i="20"/>
  <c r="E209" i="20"/>
  <c r="E210" i="20"/>
  <c r="E211" i="20"/>
  <c r="E212" i="20"/>
  <c r="E213" i="20"/>
  <c r="E214" i="20"/>
  <c r="E215" i="20"/>
  <c r="E216" i="20"/>
  <c r="E217" i="20"/>
  <c r="E218" i="20"/>
  <c r="E219" i="20"/>
  <c r="E220" i="20"/>
  <c r="E221" i="20"/>
  <c r="E222" i="20"/>
  <c r="E223" i="20"/>
  <c r="E224" i="20"/>
  <c r="E225" i="20"/>
  <c r="E226" i="20"/>
  <c r="E227" i="20"/>
  <c r="E228" i="20"/>
  <c r="E229" i="20"/>
  <c r="E230" i="20"/>
  <c r="E231" i="20"/>
  <c r="E232" i="20"/>
  <c r="E233" i="20"/>
  <c r="E234" i="20"/>
  <c r="E235" i="20"/>
  <c r="E236" i="20"/>
  <c r="E237" i="20"/>
  <c r="E238" i="20"/>
  <c r="E239" i="20"/>
  <c r="E240" i="20"/>
  <c r="E241" i="20"/>
  <c r="E242" i="20"/>
  <c r="E243" i="20"/>
  <c r="E244" i="20"/>
  <c r="E245" i="20"/>
  <c r="E246" i="20"/>
  <c r="E247" i="20"/>
  <c r="E248" i="20"/>
  <c r="E249" i="20"/>
  <c r="E250" i="20"/>
  <c r="E251" i="20"/>
  <c r="E252" i="20"/>
  <c r="E253" i="20"/>
  <c r="E254" i="20"/>
  <c r="E255" i="20"/>
  <c r="E256" i="20"/>
  <c r="E257" i="20"/>
  <c r="E258" i="20"/>
  <c r="E259" i="20"/>
  <c r="E260" i="20"/>
  <c r="E261" i="20"/>
  <c r="E262" i="20"/>
  <c r="E263" i="20"/>
  <c r="E264" i="20"/>
  <c r="E265" i="20"/>
  <c r="E266" i="20"/>
  <c r="E267" i="20"/>
  <c r="E268" i="20"/>
  <c r="E269" i="20"/>
  <c r="E270" i="20"/>
  <c r="E271" i="20"/>
  <c r="E272" i="20"/>
  <c r="E273" i="20"/>
  <c r="E274" i="20"/>
  <c r="E275" i="20"/>
  <c r="E276" i="20"/>
  <c r="E277" i="20"/>
  <c r="E278" i="20"/>
  <c r="E279" i="20"/>
  <c r="E280" i="20"/>
  <c r="E281" i="20"/>
  <c r="E282" i="20"/>
  <c r="E283" i="20"/>
  <c r="E284" i="20"/>
  <c r="E285" i="20"/>
  <c r="E286" i="20"/>
  <c r="E287" i="20"/>
  <c r="E288" i="20"/>
  <c r="E289" i="20"/>
  <c r="E290" i="20"/>
  <c r="E291" i="20"/>
  <c r="E292" i="20"/>
  <c r="E293" i="20"/>
  <c r="E294" i="20"/>
  <c r="E295" i="20"/>
  <c r="E296" i="20"/>
  <c r="E297" i="20"/>
  <c r="E298" i="20"/>
  <c r="E299" i="20"/>
  <c r="E300" i="20"/>
  <c r="E301" i="20"/>
  <c r="E302" i="20"/>
  <c r="E303" i="20"/>
  <c r="E304" i="20"/>
  <c r="E305" i="20"/>
  <c r="E306" i="20"/>
  <c r="E307" i="20"/>
  <c r="E308" i="20"/>
  <c r="E309" i="20"/>
  <c r="E310" i="20"/>
  <c r="E311" i="20"/>
  <c r="E312" i="20"/>
  <c r="E313" i="20"/>
  <c r="E314" i="20"/>
  <c r="E315" i="20"/>
  <c r="E316" i="20"/>
  <c r="E317" i="20"/>
  <c r="E318" i="20"/>
  <c r="E319" i="20"/>
  <c r="E320" i="20"/>
  <c r="E321" i="20"/>
  <c r="E322" i="20"/>
  <c r="E323" i="20"/>
  <c r="E324" i="20"/>
  <c r="E325" i="20"/>
  <c r="E326" i="20"/>
  <c r="E327" i="20"/>
  <c r="E328" i="20"/>
  <c r="E329" i="20"/>
  <c r="E330" i="20"/>
  <c r="E331" i="20"/>
  <c r="E332" i="20"/>
  <c r="E333" i="20"/>
  <c r="E334" i="20"/>
  <c r="E335" i="20"/>
  <c r="E336" i="20"/>
  <c r="E337" i="20"/>
  <c r="E338" i="20"/>
  <c r="E339" i="20"/>
  <c r="E340" i="20"/>
  <c r="E341" i="20"/>
  <c r="E342" i="20"/>
  <c r="E343" i="20"/>
  <c r="E344" i="20"/>
  <c r="E345" i="20"/>
  <c r="E346" i="20"/>
  <c r="E347" i="20"/>
  <c r="E348" i="20"/>
  <c r="E349" i="20"/>
  <c r="E350" i="20"/>
  <c r="E351" i="20"/>
  <c r="E352" i="20"/>
  <c r="E353" i="20"/>
  <c r="E354" i="20"/>
  <c r="E355" i="20"/>
  <c r="E356" i="20"/>
  <c r="E357" i="20"/>
  <c r="E358" i="20"/>
  <c r="E359" i="20"/>
  <c r="E360" i="20"/>
  <c r="E361" i="20"/>
  <c r="E362" i="20"/>
  <c r="E363" i="20"/>
  <c r="E364" i="20"/>
  <c r="E365" i="20"/>
  <c r="E366" i="20"/>
  <c r="E367" i="20"/>
  <c r="E368" i="20"/>
  <c r="E369" i="20"/>
  <c r="E370" i="20"/>
  <c r="E371" i="20"/>
  <c r="E372" i="20"/>
  <c r="E373" i="20"/>
  <c r="E374" i="20"/>
  <c r="E375" i="20"/>
  <c r="E376" i="20"/>
  <c r="E377" i="20"/>
  <c r="E378" i="20"/>
  <c r="E379" i="20"/>
  <c r="E380" i="20"/>
  <c r="E381" i="20"/>
  <c r="E382" i="20"/>
  <c r="E383" i="20"/>
  <c r="E384" i="20"/>
  <c r="E385" i="20"/>
  <c r="E386" i="20"/>
  <c r="E387" i="20"/>
  <c r="E388" i="20"/>
  <c r="E389" i="20"/>
  <c r="E390" i="20"/>
  <c r="E391" i="20"/>
  <c r="E392" i="20"/>
  <c r="E393" i="20"/>
  <c r="E394" i="20"/>
  <c r="E395" i="20"/>
  <c r="E396" i="20"/>
  <c r="E397" i="20"/>
  <c r="E398" i="20"/>
  <c r="E399" i="20"/>
  <c r="E400" i="20"/>
  <c r="E401" i="20"/>
  <c r="E402" i="20"/>
  <c r="E403" i="20"/>
  <c r="E404" i="20"/>
  <c r="E405" i="20"/>
  <c r="E406" i="20"/>
  <c r="E407" i="20"/>
  <c r="E408" i="20"/>
  <c r="E409" i="20"/>
  <c r="E410" i="20"/>
  <c r="E411" i="20"/>
  <c r="E412" i="20"/>
  <c r="E413" i="20"/>
  <c r="E414" i="20"/>
  <c r="E415" i="20"/>
  <c r="E416" i="20"/>
  <c r="E417" i="20"/>
  <c r="E418" i="20"/>
  <c r="E419" i="20"/>
  <c r="E420" i="20"/>
  <c r="E421" i="20"/>
  <c r="E422" i="20"/>
  <c r="E423" i="20"/>
  <c r="E424" i="20"/>
  <c r="E425" i="20"/>
  <c r="E426" i="20"/>
  <c r="E427" i="20"/>
  <c r="E428" i="20"/>
  <c r="E429" i="20"/>
  <c r="E430" i="20"/>
  <c r="E431" i="20"/>
  <c r="E432" i="20"/>
  <c r="E433" i="20"/>
  <c r="E434" i="20"/>
  <c r="E435" i="20"/>
  <c r="E436" i="20"/>
  <c r="E437" i="20"/>
  <c r="E438" i="20"/>
  <c r="E439" i="20"/>
  <c r="E440" i="20"/>
  <c r="E441" i="20"/>
  <c r="E442" i="20"/>
  <c r="E443" i="20"/>
  <c r="E444" i="20"/>
  <c r="E445" i="20"/>
  <c r="E446" i="20"/>
  <c r="E447" i="20"/>
  <c r="E448" i="20"/>
  <c r="E449" i="20"/>
  <c r="E450" i="20"/>
  <c r="E451" i="20"/>
  <c r="E452" i="20"/>
  <c r="E453" i="20"/>
  <c r="E454" i="20"/>
  <c r="E455" i="20"/>
  <c r="E456" i="20"/>
  <c r="E457" i="20"/>
  <c r="E458" i="20"/>
  <c r="E459" i="20"/>
  <c r="E460" i="20"/>
  <c r="E461" i="20"/>
  <c r="E462" i="20"/>
  <c r="E463" i="20"/>
  <c r="E464" i="20"/>
  <c r="E465" i="20"/>
  <c r="E466" i="20"/>
  <c r="E467" i="20"/>
  <c r="E468" i="20"/>
  <c r="E469" i="20"/>
  <c r="E470" i="20"/>
  <c r="E471" i="20"/>
  <c r="E472" i="20"/>
  <c r="E473" i="20"/>
  <c r="E474" i="20"/>
  <c r="E475" i="20"/>
  <c r="E476" i="20"/>
  <c r="E477" i="20"/>
  <c r="E478" i="20"/>
  <c r="E479" i="20"/>
  <c r="E480" i="20"/>
  <c r="E481" i="20"/>
  <c r="E482" i="20"/>
  <c r="E483" i="20"/>
  <c r="E484" i="20"/>
  <c r="E485" i="20"/>
  <c r="E486" i="20"/>
  <c r="E487" i="20"/>
  <c r="E488" i="20"/>
  <c r="E489" i="20"/>
  <c r="E490" i="20"/>
  <c r="E491" i="20"/>
  <c r="E492" i="20"/>
  <c r="E493" i="20"/>
  <c r="E494" i="20"/>
  <c r="E495" i="20"/>
  <c r="E496" i="20"/>
  <c r="E497" i="20"/>
  <c r="E498" i="20"/>
  <c r="E499" i="20"/>
  <c r="E500" i="20"/>
  <c r="E501" i="20"/>
  <c r="E502" i="20"/>
  <c r="E503" i="20"/>
  <c r="E504" i="20"/>
  <c r="E505" i="20"/>
  <c r="E506" i="20"/>
  <c r="E507" i="20"/>
  <c r="E508" i="20"/>
  <c r="E509" i="20"/>
  <c r="E510" i="20"/>
  <c r="E511" i="20"/>
  <c r="E512" i="20"/>
  <c r="E513" i="20"/>
  <c r="E514" i="20"/>
  <c r="E515" i="20"/>
  <c r="E516" i="20"/>
  <c r="E517" i="20"/>
  <c r="E518" i="20"/>
  <c r="E519" i="20"/>
  <c r="E520" i="20"/>
  <c r="E521" i="20"/>
  <c r="E522" i="20"/>
  <c r="E523" i="20"/>
  <c r="E524" i="20"/>
  <c r="E525" i="20"/>
  <c r="E526" i="20"/>
  <c r="E527" i="20"/>
  <c r="E528" i="20"/>
  <c r="E529" i="20"/>
  <c r="E530" i="20"/>
  <c r="E531" i="20"/>
  <c r="E532" i="20"/>
  <c r="E533" i="20"/>
  <c r="E534" i="20"/>
  <c r="E535" i="20"/>
  <c r="E536" i="20"/>
  <c r="E537" i="20"/>
  <c r="E538" i="20"/>
  <c r="E539" i="20"/>
  <c r="E540" i="20"/>
  <c r="E541" i="20"/>
  <c r="E542" i="20"/>
  <c r="E543" i="20"/>
  <c r="E544" i="20"/>
  <c r="E545" i="20"/>
  <c r="E546" i="20"/>
  <c r="E547" i="20"/>
  <c r="E548" i="20"/>
  <c r="E549" i="20"/>
  <c r="E550" i="20"/>
  <c r="E551" i="20"/>
  <c r="E552" i="20"/>
  <c r="E553" i="20"/>
  <c r="E554" i="20"/>
  <c r="E555" i="20"/>
  <c r="E556" i="20"/>
  <c r="E557" i="20"/>
  <c r="E558" i="20"/>
  <c r="E559" i="20"/>
  <c r="E560" i="20"/>
  <c r="E561" i="20"/>
  <c r="E562" i="20"/>
  <c r="E563" i="20"/>
  <c r="E564" i="20"/>
  <c r="E565" i="20"/>
  <c r="E566" i="20"/>
  <c r="E567" i="20"/>
  <c r="E568" i="20"/>
  <c r="E569" i="20"/>
  <c r="E570" i="20"/>
  <c r="E571" i="20"/>
  <c r="E572" i="20"/>
  <c r="E573" i="20"/>
  <c r="E574" i="20"/>
  <c r="E575" i="20"/>
  <c r="E576" i="20"/>
  <c r="E577" i="20"/>
  <c r="E578" i="20"/>
  <c r="E579" i="20"/>
  <c r="E580" i="20"/>
  <c r="E581" i="20"/>
  <c r="E582" i="20"/>
  <c r="E583" i="20"/>
  <c r="E584" i="20"/>
  <c r="E585" i="20"/>
  <c r="E586" i="20"/>
  <c r="E587" i="20"/>
  <c r="E588" i="20"/>
  <c r="E589" i="20"/>
  <c r="E590" i="20"/>
  <c r="E591" i="20"/>
  <c r="E592" i="20"/>
  <c r="E593" i="20"/>
  <c r="E594" i="20"/>
  <c r="E595" i="20"/>
  <c r="E596" i="20"/>
  <c r="E597" i="20"/>
  <c r="E598" i="20"/>
  <c r="E599" i="20"/>
  <c r="E600" i="20"/>
  <c r="E601" i="20"/>
  <c r="E602" i="20"/>
  <c r="E603" i="20"/>
  <c r="E604" i="20"/>
  <c r="E605" i="20"/>
  <c r="E606" i="20"/>
  <c r="E607" i="20"/>
  <c r="E608" i="20"/>
  <c r="E609" i="20"/>
  <c r="E610" i="20"/>
  <c r="E611" i="20"/>
  <c r="E612" i="20"/>
  <c r="E613" i="20"/>
  <c r="E614" i="20"/>
  <c r="E615" i="20"/>
  <c r="E616" i="20"/>
  <c r="E617" i="20"/>
  <c r="E618" i="20"/>
  <c r="E619" i="20"/>
  <c r="E620" i="20"/>
  <c r="E621" i="20"/>
  <c r="E622" i="20"/>
  <c r="E623" i="20"/>
  <c r="E624" i="20"/>
  <c r="E625" i="20"/>
  <c r="E626" i="20"/>
  <c r="E627" i="20"/>
  <c r="E628" i="20"/>
  <c r="E629" i="20"/>
  <c r="E630" i="20"/>
  <c r="E631" i="20"/>
  <c r="E632" i="20"/>
  <c r="E633" i="20"/>
  <c r="E634" i="20"/>
  <c r="E635" i="20"/>
  <c r="E636" i="20"/>
  <c r="E637" i="20"/>
  <c r="E638" i="20"/>
  <c r="E639" i="20"/>
  <c r="E640" i="20"/>
  <c r="E641" i="20"/>
  <c r="E642" i="20"/>
  <c r="E643" i="20"/>
  <c r="E644" i="20"/>
  <c r="E645" i="20"/>
  <c r="E646" i="20"/>
  <c r="E647" i="20"/>
  <c r="E648" i="20"/>
  <c r="E649" i="20"/>
  <c r="E650" i="20"/>
  <c r="E651" i="20"/>
  <c r="E652" i="20"/>
  <c r="E653" i="20"/>
  <c r="E654" i="20"/>
  <c r="E655" i="20"/>
  <c r="E656" i="20"/>
  <c r="E657" i="20"/>
  <c r="E658" i="20"/>
  <c r="E659" i="20"/>
  <c r="E660" i="20"/>
  <c r="E661" i="20"/>
  <c r="E662" i="20"/>
  <c r="E663" i="20"/>
  <c r="E664" i="20"/>
  <c r="E665" i="20"/>
  <c r="E666" i="20"/>
  <c r="E667" i="20"/>
  <c r="E668" i="20"/>
  <c r="E669" i="20"/>
  <c r="E670" i="20"/>
  <c r="E671" i="20"/>
  <c r="E672" i="20"/>
  <c r="E673" i="20"/>
  <c r="E674" i="20"/>
  <c r="E675" i="20"/>
  <c r="E676" i="20"/>
  <c r="E677" i="20"/>
  <c r="E678" i="20"/>
  <c r="E679" i="20"/>
  <c r="E680" i="20"/>
  <c r="E681" i="20"/>
  <c r="E682" i="20"/>
  <c r="E683" i="20"/>
  <c r="E684" i="20"/>
  <c r="E685" i="20"/>
  <c r="E686" i="20"/>
  <c r="E687" i="20"/>
  <c r="E688" i="20"/>
  <c r="E689" i="20"/>
  <c r="E690" i="20"/>
  <c r="E691" i="20"/>
  <c r="E692" i="20"/>
  <c r="E693" i="20"/>
  <c r="E694" i="20"/>
  <c r="E695" i="20"/>
  <c r="E696" i="20"/>
  <c r="E697" i="20"/>
  <c r="E698" i="20"/>
  <c r="E699" i="20"/>
  <c r="E700" i="20"/>
  <c r="E701" i="20"/>
  <c r="E702" i="20"/>
  <c r="E703" i="20"/>
  <c r="E704" i="20"/>
  <c r="E705" i="20"/>
  <c r="E706" i="20"/>
  <c r="E707" i="20"/>
  <c r="E708" i="20"/>
  <c r="E709" i="20"/>
  <c r="E710" i="20"/>
  <c r="E711" i="20"/>
  <c r="E712" i="20"/>
  <c r="E713" i="20"/>
  <c r="E714" i="20"/>
  <c r="E715" i="20"/>
  <c r="E716" i="20"/>
  <c r="E717" i="20"/>
  <c r="E718" i="20"/>
  <c r="E719" i="20"/>
  <c r="E720" i="20"/>
  <c r="E721" i="20"/>
  <c r="E722" i="20"/>
  <c r="E723" i="20"/>
  <c r="E724" i="20"/>
  <c r="E725" i="20"/>
  <c r="E726" i="20"/>
  <c r="E727" i="20"/>
  <c r="E728" i="20"/>
  <c r="E729" i="20"/>
  <c r="E730" i="20"/>
  <c r="E731" i="20"/>
  <c r="E732" i="20"/>
  <c r="E733" i="20"/>
  <c r="E734" i="20"/>
  <c r="E735" i="20"/>
  <c r="E736" i="20"/>
  <c r="E737" i="20"/>
  <c r="E738" i="20"/>
  <c r="E739" i="20"/>
  <c r="E740" i="20"/>
  <c r="E741" i="20"/>
  <c r="E742" i="20"/>
  <c r="E743" i="20"/>
  <c r="E744" i="20"/>
  <c r="E745" i="20"/>
  <c r="E746" i="20"/>
  <c r="E747" i="20"/>
  <c r="E748" i="20"/>
  <c r="E749" i="20"/>
  <c r="E750" i="20"/>
  <c r="E751" i="20"/>
  <c r="E752" i="20"/>
  <c r="E753" i="20"/>
  <c r="E754" i="20"/>
  <c r="E755" i="20"/>
  <c r="E756" i="20"/>
  <c r="E757" i="20"/>
  <c r="E758" i="20"/>
  <c r="E759" i="20"/>
  <c r="E760" i="20"/>
  <c r="E761" i="20"/>
  <c r="E762" i="20"/>
  <c r="E763" i="20"/>
  <c r="E764" i="20"/>
  <c r="E765" i="20"/>
  <c r="E766" i="20"/>
  <c r="E767" i="20"/>
  <c r="E768" i="20"/>
  <c r="E769" i="20"/>
  <c r="E770" i="20"/>
  <c r="E771" i="20"/>
  <c r="E772" i="20"/>
  <c r="E773" i="20"/>
  <c r="E774" i="20"/>
  <c r="E775" i="20"/>
  <c r="E776" i="20"/>
  <c r="E777" i="20"/>
  <c r="E778" i="20"/>
  <c r="E779" i="20"/>
  <c r="E780" i="20"/>
  <c r="E781" i="20"/>
  <c r="E782" i="20"/>
  <c r="E783" i="20"/>
  <c r="E784" i="20"/>
  <c r="E785" i="20"/>
  <c r="E786" i="20"/>
  <c r="E787" i="20"/>
  <c r="E788" i="20"/>
  <c r="E789" i="20"/>
  <c r="E790" i="20"/>
  <c r="E791" i="20"/>
  <c r="E792" i="20"/>
  <c r="E793" i="20"/>
  <c r="E794" i="20"/>
  <c r="E795" i="20"/>
  <c r="E796" i="20"/>
  <c r="E797" i="20"/>
  <c r="E798" i="20"/>
  <c r="E799" i="20"/>
  <c r="E800" i="20"/>
  <c r="E801" i="20"/>
  <c r="E802" i="20"/>
  <c r="E803" i="20"/>
  <c r="E804" i="20"/>
  <c r="E805" i="20"/>
  <c r="E806" i="20"/>
  <c r="E807" i="20"/>
  <c r="E808" i="20"/>
  <c r="E809" i="20"/>
  <c r="E810" i="20"/>
  <c r="E811" i="20"/>
  <c r="E812" i="20"/>
  <c r="E813" i="20"/>
  <c r="E814" i="20"/>
  <c r="E815" i="20"/>
  <c r="E816" i="20"/>
  <c r="E817" i="20"/>
  <c r="E818" i="20"/>
  <c r="E819" i="20"/>
  <c r="E820" i="20"/>
  <c r="E821" i="20"/>
  <c r="E822" i="20"/>
  <c r="E823" i="20"/>
  <c r="E824" i="20"/>
  <c r="E825" i="20"/>
  <c r="E826" i="20"/>
  <c r="E827" i="20"/>
  <c r="E828" i="20"/>
  <c r="E829" i="20"/>
  <c r="E830" i="20"/>
  <c r="E831" i="20"/>
  <c r="E832" i="20"/>
  <c r="E833" i="20"/>
  <c r="E834" i="20"/>
  <c r="E835" i="20"/>
  <c r="E836" i="20"/>
  <c r="E837" i="20"/>
  <c r="E838" i="20"/>
  <c r="E839" i="20"/>
  <c r="E840" i="20"/>
  <c r="E841" i="20"/>
  <c r="E842" i="20"/>
  <c r="E843" i="20"/>
  <c r="E844" i="20"/>
  <c r="E845" i="20"/>
  <c r="E846" i="20"/>
  <c r="E847" i="20"/>
  <c r="E848" i="20"/>
  <c r="E849" i="20"/>
  <c r="E850" i="20"/>
  <c r="E851" i="20"/>
  <c r="E852" i="20"/>
  <c r="E853" i="20"/>
  <c r="E854" i="20"/>
  <c r="E855" i="20"/>
  <c r="E856" i="20"/>
  <c r="E857" i="20"/>
  <c r="E858" i="20"/>
  <c r="E859" i="20"/>
  <c r="E860" i="20"/>
  <c r="E861" i="20"/>
  <c r="E862" i="20"/>
  <c r="E863" i="20"/>
  <c r="E864" i="20"/>
  <c r="E865" i="20"/>
  <c r="E866" i="20"/>
  <c r="E867" i="20"/>
  <c r="E868" i="20"/>
  <c r="E869" i="20"/>
  <c r="E870" i="20"/>
  <c r="E871" i="20"/>
  <c r="E872" i="20"/>
  <c r="E873" i="20"/>
  <c r="E874" i="20"/>
  <c r="E875" i="20"/>
  <c r="E876" i="20"/>
  <c r="E877" i="20"/>
  <c r="E878" i="20"/>
  <c r="E879" i="20"/>
  <c r="E880" i="20"/>
  <c r="E881" i="20"/>
  <c r="E882" i="20"/>
  <c r="E883" i="20"/>
  <c r="E884" i="20"/>
  <c r="E885" i="20"/>
  <c r="E886" i="20"/>
  <c r="E887" i="20"/>
  <c r="E888" i="20"/>
  <c r="E889" i="20"/>
  <c r="E890" i="20"/>
  <c r="E891" i="20"/>
  <c r="E892" i="20"/>
  <c r="E893" i="20"/>
  <c r="E894" i="20"/>
  <c r="E895" i="20"/>
  <c r="E896" i="20"/>
  <c r="E897" i="20"/>
  <c r="E898" i="20"/>
  <c r="E899" i="20"/>
  <c r="E900" i="20"/>
  <c r="E901" i="20"/>
  <c r="E902" i="20"/>
  <c r="E903" i="20"/>
  <c r="E904" i="20"/>
  <c r="E905" i="20"/>
  <c r="E906" i="20"/>
  <c r="E907" i="20"/>
  <c r="E908" i="20"/>
  <c r="E909" i="20"/>
  <c r="E910" i="20"/>
  <c r="E911" i="20"/>
  <c r="E912" i="20"/>
  <c r="E913" i="20"/>
  <c r="E914" i="20"/>
  <c r="E915" i="20"/>
  <c r="E916" i="20"/>
  <c r="E917" i="20"/>
  <c r="E918" i="20"/>
  <c r="E919" i="20"/>
  <c r="E920" i="20"/>
  <c r="E921" i="20"/>
  <c r="E922" i="20"/>
  <c r="E923" i="20"/>
  <c r="E924" i="20"/>
  <c r="E925" i="20"/>
  <c r="E926" i="20"/>
  <c r="E927" i="20"/>
  <c r="E928" i="20"/>
  <c r="E929" i="20"/>
  <c r="E930" i="20"/>
  <c r="E931" i="20"/>
  <c r="E932" i="20"/>
  <c r="E933" i="20"/>
  <c r="E934" i="20"/>
  <c r="E935" i="20"/>
  <c r="E936" i="20"/>
  <c r="E937" i="20"/>
  <c r="E938" i="20"/>
  <c r="E939" i="20"/>
  <c r="E940" i="20"/>
  <c r="E941" i="20"/>
  <c r="E942" i="20"/>
  <c r="E943" i="20"/>
  <c r="E944" i="20"/>
  <c r="E945" i="20"/>
  <c r="E946" i="20"/>
  <c r="E947" i="20"/>
  <c r="E948" i="20"/>
  <c r="E949" i="20"/>
  <c r="E950" i="20"/>
  <c r="E951" i="20"/>
  <c r="E952" i="20"/>
  <c r="E953" i="20"/>
  <c r="E954" i="20"/>
  <c r="E955" i="20"/>
  <c r="E956" i="20"/>
  <c r="E957" i="20"/>
  <c r="E958" i="20"/>
  <c r="E959" i="20"/>
  <c r="E960" i="20"/>
  <c r="E961" i="20"/>
  <c r="E962" i="20"/>
  <c r="E963" i="20"/>
  <c r="E964" i="20"/>
  <c r="E965" i="20"/>
  <c r="E966" i="20"/>
  <c r="E967" i="20"/>
  <c r="E968" i="20"/>
  <c r="E969" i="20"/>
  <c r="E970" i="20"/>
  <c r="E971" i="20"/>
  <c r="E972" i="20"/>
  <c r="E973" i="20"/>
  <c r="E974" i="20"/>
  <c r="E975" i="20"/>
  <c r="E976" i="20"/>
  <c r="E977" i="20"/>
  <c r="E978" i="20"/>
  <c r="E979" i="20"/>
  <c r="E980" i="20"/>
  <c r="E981" i="20"/>
  <c r="E982" i="20"/>
  <c r="E983" i="20"/>
  <c r="E984" i="20"/>
  <c r="E985" i="20"/>
  <c r="E986" i="20"/>
  <c r="E987" i="20"/>
  <c r="E988" i="20"/>
  <c r="E989" i="20"/>
  <c r="E990" i="20"/>
  <c r="E991" i="20"/>
  <c r="E992" i="20"/>
  <c r="E993" i="20"/>
  <c r="E994" i="20"/>
  <c r="E995" i="20"/>
  <c r="E996" i="20"/>
  <c r="E997" i="20"/>
  <c r="E998" i="20"/>
  <c r="E999" i="20"/>
  <c r="E1000" i="20"/>
  <c r="E1001" i="20"/>
  <c r="E1002" i="20"/>
  <c r="E1003" i="20"/>
  <c r="E1004" i="20"/>
  <c r="E1005" i="20"/>
  <c r="E1006" i="20"/>
  <c r="E1007" i="20"/>
  <c r="E1008" i="20"/>
  <c r="E1009" i="20"/>
  <c r="E1010" i="20"/>
  <c r="E1011" i="20"/>
  <c r="E1012" i="20"/>
  <c r="E1013" i="20"/>
  <c r="E1014" i="20"/>
  <c r="E1015" i="20"/>
  <c r="E1016" i="20"/>
  <c r="E1017" i="20"/>
  <c r="E1018" i="20"/>
  <c r="E1019" i="20"/>
  <c r="E1020" i="20"/>
  <c r="E1021" i="20"/>
  <c r="E1022" i="20"/>
  <c r="E1023" i="20"/>
  <c r="E1024" i="20"/>
  <c r="E1025" i="20"/>
  <c r="E1026" i="20"/>
  <c r="E1027" i="20"/>
  <c r="E1028" i="20"/>
  <c r="E1029" i="20"/>
  <c r="E1030" i="20"/>
  <c r="E1031" i="20"/>
  <c r="E1032" i="20"/>
  <c r="E1033" i="20"/>
  <c r="E1034" i="20"/>
  <c r="E1035" i="20"/>
  <c r="E1036" i="20"/>
  <c r="E1037" i="20"/>
  <c r="E1038" i="20"/>
  <c r="E1039" i="20"/>
  <c r="E1040" i="20"/>
  <c r="E1041" i="20"/>
  <c r="E1042" i="20"/>
  <c r="E1043" i="20"/>
  <c r="E1044" i="20"/>
  <c r="E1045" i="20"/>
  <c r="E1046" i="20"/>
  <c r="E1047" i="20"/>
  <c r="E1048" i="20"/>
  <c r="E1049" i="20"/>
  <c r="E1050" i="20"/>
  <c r="E1051" i="20"/>
  <c r="E1052" i="20"/>
  <c r="E1053" i="20"/>
  <c r="E1054" i="20"/>
  <c r="E1055" i="20"/>
  <c r="E1056" i="20"/>
  <c r="E1057" i="20"/>
  <c r="E1058" i="20"/>
  <c r="E1059" i="20"/>
  <c r="E1060" i="20"/>
  <c r="E1061" i="20"/>
  <c r="E1062" i="20"/>
  <c r="E1063" i="20"/>
  <c r="E1064" i="20"/>
  <c r="E1065" i="20"/>
  <c r="E1066" i="20"/>
  <c r="E1067" i="20"/>
  <c r="E1068" i="20"/>
  <c r="E1069" i="20"/>
  <c r="E1070" i="20"/>
  <c r="E1071" i="20"/>
  <c r="E1072" i="20"/>
  <c r="E1073" i="20"/>
  <c r="E1074" i="20"/>
  <c r="E1075" i="20"/>
  <c r="E1076" i="20"/>
  <c r="E1077" i="20"/>
  <c r="E1078" i="20"/>
  <c r="E1079" i="20"/>
  <c r="E1080" i="20"/>
  <c r="E1081" i="20"/>
  <c r="E1082" i="20"/>
  <c r="E1083" i="20"/>
  <c r="E1084" i="20"/>
  <c r="E1085" i="20"/>
  <c r="E1086" i="20"/>
  <c r="E1087" i="20"/>
  <c r="E1088" i="20"/>
  <c r="E1089" i="20"/>
  <c r="E1090" i="20"/>
  <c r="E1091" i="20"/>
  <c r="E1092" i="20"/>
  <c r="E1093" i="20"/>
  <c r="E1094" i="20"/>
  <c r="E1095" i="20"/>
  <c r="E1096" i="20"/>
  <c r="E1097" i="20"/>
  <c r="E1098" i="20"/>
  <c r="E1099" i="20"/>
  <c r="E1100" i="20"/>
  <c r="E1101" i="20"/>
  <c r="E1102" i="20"/>
  <c r="E1103" i="20"/>
  <c r="E1104" i="20"/>
  <c r="E1105" i="20"/>
  <c r="E1106" i="20"/>
  <c r="E1107" i="20"/>
  <c r="E1108" i="20"/>
  <c r="E1109" i="20"/>
  <c r="E1110" i="20"/>
  <c r="E1111" i="20"/>
  <c r="E1112" i="20"/>
  <c r="E1113" i="20"/>
  <c r="E1114" i="20"/>
  <c r="E1115" i="20"/>
  <c r="E1116" i="20"/>
  <c r="E1117" i="20"/>
  <c r="E1118" i="20"/>
  <c r="E1119" i="20"/>
  <c r="E1120" i="20"/>
  <c r="E1121" i="20"/>
  <c r="E1122" i="20"/>
  <c r="E1123" i="20"/>
  <c r="E1124" i="20"/>
  <c r="E1125" i="20"/>
  <c r="E1126" i="20"/>
  <c r="E1127" i="20"/>
  <c r="E1128" i="20"/>
  <c r="E1129" i="20"/>
  <c r="E1130" i="20"/>
  <c r="E1131" i="20"/>
  <c r="E1132" i="20"/>
  <c r="E1133" i="20"/>
  <c r="E1134" i="20"/>
  <c r="E1135" i="20"/>
  <c r="E1136" i="20"/>
  <c r="E1137" i="20"/>
  <c r="E1138" i="20"/>
  <c r="E1139" i="20"/>
  <c r="E1140" i="20"/>
  <c r="E1141" i="20"/>
  <c r="E1142" i="20"/>
  <c r="E1143" i="20"/>
  <c r="E1144" i="20"/>
  <c r="E1145" i="20"/>
  <c r="E1146" i="20"/>
  <c r="E1147" i="20"/>
  <c r="E1148" i="20"/>
  <c r="E1149" i="20"/>
  <c r="E1150" i="20"/>
  <c r="E1151" i="20"/>
  <c r="E1152" i="20"/>
  <c r="E1153" i="20"/>
  <c r="E1154" i="20"/>
  <c r="E1155" i="20"/>
  <c r="E1156" i="20"/>
  <c r="E1157" i="20"/>
  <c r="E1158" i="20"/>
  <c r="E1159" i="20"/>
  <c r="E1160" i="20"/>
  <c r="E1161" i="20"/>
  <c r="E1162" i="20"/>
  <c r="E1163" i="20"/>
  <c r="E1164" i="20"/>
  <c r="E1165" i="20"/>
  <c r="E1166" i="20"/>
  <c r="E1167" i="20"/>
  <c r="E1168" i="20"/>
  <c r="E1169" i="20"/>
  <c r="E1170" i="20"/>
  <c r="E1171" i="20"/>
  <c r="E1172" i="20"/>
  <c r="E1173" i="20"/>
  <c r="E1174" i="20"/>
  <c r="E1175" i="20"/>
  <c r="E1176" i="20"/>
  <c r="E1177" i="20"/>
  <c r="E1178" i="20"/>
  <c r="E1179" i="20"/>
  <c r="E1180" i="20"/>
  <c r="E1181" i="20"/>
  <c r="E1182" i="20"/>
  <c r="E1183" i="20"/>
  <c r="E1184" i="20"/>
  <c r="E1185" i="20"/>
  <c r="E1186" i="20"/>
  <c r="E1187" i="20"/>
  <c r="E1188" i="20"/>
  <c r="E1189" i="20"/>
  <c r="E1190" i="20"/>
  <c r="E1191" i="20"/>
  <c r="E1192" i="20"/>
  <c r="E1193" i="20"/>
  <c r="E1194" i="20"/>
  <c r="E1195" i="20"/>
  <c r="E1196" i="20"/>
  <c r="E1197" i="20"/>
  <c r="E1198" i="20"/>
  <c r="E1199" i="20"/>
  <c r="E1200" i="20"/>
  <c r="E1201" i="20"/>
  <c r="E1202" i="20"/>
  <c r="E1203" i="20"/>
  <c r="E1204" i="20"/>
  <c r="E1205" i="20"/>
  <c r="E1206" i="20"/>
  <c r="E1207" i="20"/>
  <c r="E1208" i="20"/>
  <c r="E1209" i="20"/>
  <c r="E1210" i="20"/>
  <c r="E1211" i="20"/>
  <c r="E1212" i="20"/>
  <c r="E1213" i="20"/>
  <c r="E1214" i="20"/>
  <c r="E1215" i="20"/>
  <c r="E1216" i="20"/>
  <c r="E1217" i="20"/>
  <c r="E1218" i="20"/>
  <c r="E1219" i="20"/>
  <c r="E1220" i="20"/>
  <c r="E1221" i="20"/>
  <c r="E1222" i="20"/>
  <c r="E1223" i="20"/>
  <c r="E1224" i="20"/>
  <c r="E1225" i="20"/>
  <c r="E1226" i="20"/>
  <c r="E1227" i="20"/>
  <c r="E1228" i="20"/>
  <c r="E1229" i="20"/>
  <c r="E1230" i="20"/>
  <c r="E1231" i="20"/>
  <c r="E1232" i="20"/>
  <c r="E1233" i="20"/>
  <c r="E1234" i="20"/>
  <c r="E1235" i="20"/>
  <c r="E1236" i="20"/>
  <c r="E1237" i="20"/>
  <c r="E1238" i="20"/>
  <c r="E1239" i="20"/>
  <c r="E1240" i="20"/>
  <c r="E1241" i="20"/>
  <c r="E1242" i="20"/>
  <c r="E1243" i="20"/>
  <c r="E1244" i="20"/>
  <c r="E1245" i="20"/>
  <c r="E1246" i="20"/>
  <c r="E1247" i="20"/>
  <c r="E1248" i="20"/>
  <c r="E1249" i="20"/>
  <c r="E1250" i="20"/>
  <c r="E1251" i="20"/>
  <c r="E1252" i="20"/>
  <c r="E1253" i="20"/>
  <c r="E1254" i="20"/>
  <c r="E1255" i="20"/>
  <c r="E1256" i="20"/>
  <c r="E1257" i="20"/>
  <c r="E1258" i="20"/>
  <c r="E1259" i="20"/>
  <c r="E1260" i="20"/>
  <c r="E1261" i="20"/>
  <c r="E1262" i="20"/>
  <c r="E1263" i="20"/>
  <c r="E1264" i="20"/>
  <c r="E1265" i="20"/>
  <c r="E1266" i="20"/>
  <c r="E1267" i="20"/>
  <c r="E1268" i="20"/>
  <c r="E1269" i="20"/>
  <c r="E1270" i="20"/>
  <c r="E1271" i="20"/>
  <c r="E1272" i="20"/>
  <c r="E1273" i="20"/>
  <c r="E1274" i="20"/>
  <c r="E1275" i="20"/>
  <c r="E1276" i="20"/>
  <c r="E1277" i="20"/>
  <c r="E1278" i="20"/>
  <c r="E1279" i="20"/>
  <c r="E1280" i="20"/>
  <c r="E1281" i="20"/>
  <c r="E1282" i="20"/>
  <c r="E1283" i="20"/>
  <c r="E1284" i="20"/>
  <c r="E1285" i="20"/>
  <c r="E1286" i="20"/>
  <c r="E1287" i="20"/>
  <c r="E1288" i="20"/>
  <c r="E1289" i="20"/>
  <c r="E1290" i="20"/>
  <c r="E1291" i="20"/>
  <c r="E1292" i="20"/>
  <c r="E1293" i="20"/>
  <c r="E1294" i="20"/>
  <c r="E1295" i="20"/>
  <c r="E1296" i="20"/>
  <c r="E1297" i="20"/>
  <c r="E1298" i="20"/>
  <c r="E1299" i="20"/>
  <c r="E1300" i="20"/>
  <c r="E1301" i="20"/>
  <c r="E1302" i="20"/>
  <c r="E1303" i="20"/>
  <c r="E1304" i="20"/>
  <c r="E1305" i="20"/>
  <c r="E1306" i="20"/>
  <c r="E1307" i="20"/>
  <c r="E1308" i="20"/>
  <c r="E1309" i="20"/>
  <c r="E1310" i="20"/>
  <c r="E1311" i="20"/>
  <c r="E1312" i="20"/>
  <c r="E1313" i="20"/>
  <c r="E1314" i="20"/>
  <c r="E1315" i="20"/>
  <c r="E1316" i="20"/>
  <c r="E1317" i="20"/>
  <c r="E1318" i="20"/>
  <c r="E1319" i="20"/>
  <c r="E1320" i="20"/>
  <c r="E1321" i="20"/>
  <c r="E1322" i="20"/>
  <c r="E1323" i="20"/>
  <c r="E1324" i="20"/>
  <c r="E1325" i="20"/>
  <c r="E1326" i="20"/>
  <c r="E1327" i="20"/>
  <c r="E1328" i="20"/>
  <c r="E1329" i="20"/>
  <c r="E1330" i="20"/>
  <c r="E1331" i="20"/>
  <c r="E1332" i="20"/>
  <c r="E1333" i="20"/>
  <c r="E1334" i="20"/>
  <c r="E1335" i="20"/>
  <c r="E1336" i="20"/>
  <c r="E1337" i="20"/>
  <c r="E1338" i="20"/>
  <c r="E1339" i="20"/>
  <c r="E1340" i="20"/>
  <c r="E1341" i="20"/>
  <c r="E1342" i="20"/>
  <c r="E1343" i="20"/>
  <c r="E1344" i="20"/>
  <c r="E1345" i="20"/>
  <c r="E1346" i="20"/>
  <c r="E1347" i="20"/>
  <c r="E1348" i="20"/>
  <c r="E1349" i="20"/>
  <c r="E1350" i="20"/>
  <c r="E1351" i="20"/>
  <c r="E1352" i="20"/>
  <c r="E1353" i="20"/>
  <c r="E1354" i="20"/>
  <c r="E1355" i="20"/>
  <c r="E1356" i="20"/>
  <c r="E1357" i="20"/>
  <c r="E1358" i="20"/>
  <c r="E1359" i="20"/>
  <c r="E1360" i="20"/>
  <c r="E1361" i="20"/>
  <c r="E1362" i="20"/>
  <c r="E1363" i="20"/>
  <c r="E1364" i="20"/>
  <c r="E1365" i="20"/>
  <c r="E1366" i="20"/>
  <c r="E1367" i="20"/>
  <c r="E1368" i="20"/>
  <c r="E1369" i="20"/>
  <c r="E1370" i="20"/>
  <c r="E1371" i="20"/>
  <c r="E1372" i="20"/>
  <c r="E1373" i="20"/>
  <c r="E1374" i="20"/>
  <c r="E1375" i="20"/>
  <c r="E1376" i="20"/>
  <c r="E1377" i="20"/>
  <c r="E1378" i="20"/>
  <c r="E1379" i="20"/>
  <c r="E1380" i="20"/>
  <c r="E1381" i="20"/>
  <c r="E1382" i="20"/>
  <c r="E1383" i="20"/>
  <c r="E1384" i="20"/>
  <c r="E1385" i="20"/>
  <c r="E1386" i="20"/>
  <c r="E1387" i="20"/>
  <c r="E1388" i="20"/>
  <c r="E1389" i="20"/>
  <c r="E1390" i="20"/>
  <c r="E1391" i="20"/>
  <c r="E1392" i="20"/>
  <c r="E1393" i="20"/>
  <c r="E1394" i="20"/>
  <c r="E1395" i="20"/>
  <c r="E1396" i="20"/>
  <c r="E1397" i="20"/>
  <c r="E1398" i="20"/>
  <c r="E1399" i="20"/>
  <c r="E1400" i="20"/>
  <c r="E1401" i="20"/>
  <c r="E1402" i="20"/>
  <c r="E1403" i="20"/>
  <c r="E1404" i="20"/>
  <c r="E1405" i="20"/>
  <c r="E1406" i="20"/>
  <c r="E1407" i="20"/>
  <c r="E1408" i="20"/>
  <c r="E1409" i="20"/>
  <c r="E1410" i="20"/>
  <c r="E1411" i="20"/>
  <c r="E1412" i="20"/>
  <c r="E1413" i="20"/>
  <c r="E1414" i="20"/>
  <c r="E1415" i="20"/>
  <c r="E1416" i="20"/>
  <c r="E1417" i="20"/>
  <c r="E1418" i="20"/>
  <c r="E1419" i="20"/>
  <c r="E1420" i="20"/>
  <c r="E1421" i="20"/>
  <c r="E1422" i="20"/>
  <c r="E1423" i="20"/>
  <c r="E1424" i="20"/>
  <c r="E1425" i="20"/>
  <c r="E1426" i="20"/>
  <c r="E1427" i="20"/>
  <c r="E1428" i="20"/>
  <c r="E1429" i="20"/>
  <c r="E1430" i="20"/>
  <c r="E1431" i="20"/>
  <c r="E1432" i="20"/>
  <c r="E1433" i="20"/>
  <c r="E1434" i="20"/>
  <c r="E1435" i="20"/>
  <c r="E1436" i="20"/>
  <c r="E1437" i="20"/>
  <c r="E1438" i="20"/>
  <c r="E1439" i="20"/>
  <c r="E1440" i="20"/>
  <c r="E1441" i="20"/>
  <c r="E1442" i="20"/>
  <c r="E1443" i="20"/>
  <c r="E1444" i="20"/>
  <c r="E1445" i="20"/>
  <c r="E1446" i="20"/>
  <c r="E1447" i="20"/>
  <c r="E1448" i="20"/>
  <c r="E1449" i="20"/>
  <c r="E1450" i="20"/>
  <c r="E1451" i="20"/>
  <c r="E1452" i="20"/>
  <c r="E1453" i="20"/>
  <c r="E1454" i="20"/>
  <c r="E1455" i="20"/>
  <c r="E1456" i="20"/>
  <c r="E1457" i="20"/>
  <c r="E1458" i="20"/>
  <c r="E1459" i="20"/>
  <c r="E1460" i="20"/>
  <c r="E1461" i="20"/>
  <c r="E1462" i="20"/>
  <c r="E1463" i="20"/>
  <c r="E1464" i="20"/>
  <c r="E1465" i="20"/>
  <c r="E1466" i="20"/>
  <c r="E1467" i="20"/>
  <c r="E1468" i="20"/>
  <c r="E1469" i="20"/>
  <c r="E1470" i="20"/>
  <c r="E1471" i="20"/>
  <c r="E1472" i="20"/>
  <c r="E1473" i="20"/>
  <c r="E1474" i="20"/>
  <c r="E1475" i="20"/>
  <c r="E1476" i="20"/>
  <c r="E1477" i="20"/>
  <c r="E1478" i="20"/>
  <c r="E1479" i="20"/>
  <c r="E1480" i="20"/>
  <c r="E1481" i="20"/>
  <c r="E1482" i="20"/>
  <c r="E1483" i="20"/>
  <c r="E1484" i="20"/>
  <c r="E1485" i="20"/>
  <c r="E1486" i="20"/>
  <c r="E1487" i="20"/>
  <c r="E1488" i="20"/>
  <c r="E1489" i="20"/>
  <c r="E1490" i="20"/>
  <c r="E1491" i="20"/>
  <c r="E1492" i="20"/>
  <c r="E1493" i="20"/>
  <c r="E1494" i="20"/>
  <c r="E1495" i="20"/>
  <c r="E1496" i="20"/>
  <c r="E1497" i="20"/>
  <c r="E1498" i="20"/>
  <c r="E1499" i="20"/>
  <c r="E1500" i="20"/>
  <c r="E1501" i="20"/>
  <c r="E1502" i="20"/>
  <c r="E1503" i="20"/>
  <c r="E1504" i="20"/>
  <c r="E1505" i="20"/>
  <c r="E1506" i="20"/>
  <c r="E1507" i="20"/>
  <c r="E1508" i="20"/>
  <c r="E1509" i="20"/>
  <c r="E1510" i="20"/>
  <c r="E1511" i="20"/>
  <c r="E1512" i="20"/>
  <c r="E1513" i="20"/>
  <c r="E1514" i="20"/>
  <c r="E1515" i="20"/>
  <c r="E1516" i="20"/>
  <c r="E1517" i="20"/>
  <c r="E1518" i="20"/>
  <c r="E1519" i="20"/>
  <c r="E1520" i="20"/>
  <c r="E1521" i="20"/>
  <c r="E1522" i="20"/>
  <c r="E1523" i="20"/>
  <c r="E1524" i="20"/>
  <c r="E1525" i="20"/>
  <c r="E1526" i="20"/>
  <c r="E1527" i="20"/>
  <c r="E1528" i="20"/>
  <c r="E1529" i="20"/>
  <c r="E1530" i="20"/>
  <c r="E1531" i="20"/>
  <c r="E1532" i="20"/>
  <c r="E1533" i="20"/>
  <c r="E1534" i="20"/>
  <c r="E1535" i="20"/>
  <c r="E1536" i="20"/>
  <c r="E1537" i="20"/>
  <c r="E1538" i="20"/>
  <c r="E1539" i="20"/>
  <c r="E1540" i="20"/>
  <c r="E1541" i="20"/>
  <c r="E1542" i="20"/>
  <c r="E1543" i="20"/>
  <c r="E1544" i="20"/>
  <c r="E1545" i="20"/>
  <c r="E1546" i="20"/>
  <c r="E1547" i="20"/>
  <c r="E1548" i="20"/>
  <c r="E1549" i="20"/>
  <c r="E1550" i="20"/>
  <c r="E1551" i="20"/>
  <c r="E1552" i="20"/>
  <c r="E1553" i="20"/>
  <c r="E1554" i="20"/>
  <c r="E1555" i="20"/>
  <c r="E1556" i="20"/>
  <c r="E1557" i="20"/>
  <c r="E1558" i="20"/>
  <c r="E1559" i="20"/>
  <c r="E1560" i="20"/>
  <c r="E1561" i="20"/>
  <c r="E1562" i="20"/>
  <c r="E1563" i="20"/>
  <c r="E1564" i="20"/>
  <c r="E1565" i="20"/>
  <c r="E1566" i="20"/>
  <c r="E1567" i="20"/>
  <c r="E1568" i="20"/>
  <c r="E1569" i="20"/>
  <c r="E1570" i="20"/>
  <c r="E1571" i="20"/>
  <c r="E1572" i="20"/>
  <c r="E1573" i="20"/>
  <c r="E1574" i="20"/>
  <c r="E1575" i="20"/>
  <c r="E1576" i="20"/>
  <c r="E1577" i="20"/>
  <c r="E1578" i="20"/>
  <c r="E3" i="20"/>
  <c r="A2" i="20"/>
  <c r="B2" i="20"/>
  <c r="AD15" i="5" l="1"/>
  <c r="AD14" i="5"/>
  <c r="AP14" i="19"/>
  <c r="AP16" i="19"/>
  <c r="AP15" i="19"/>
  <c r="AP13" i="19"/>
  <c r="AP12" i="19"/>
  <c r="AP11" i="19"/>
  <c r="AO1000" i="19"/>
  <c r="AN1000" i="19"/>
  <c r="AO999" i="19"/>
  <c r="AN999" i="19"/>
  <c r="AO998" i="19"/>
  <c r="AN998" i="19"/>
  <c r="AO997" i="19"/>
  <c r="AN997" i="19"/>
  <c r="AO996" i="19"/>
  <c r="AN996" i="19"/>
  <c r="AO995" i="19"/>
  <c r="AN995" i="19"/>
  <c r="AO994" i="19"/>
  <c r="AN994" i="19"/>
  <c r="AO993" i="19"/>
  <c r="AN993" i="19"/>
  <c r="AO992" i="19"/>
  <c r="AN992" i="19"/>
  <c r="AO991" i="19"/>
  <c r="AN991" i="19"/>
  <c r="AO990" i="19"/>
  <c r="AN990" i="19"/>
  <c r="AO989" i="19"/>
  <c r="AN989" i="19"/>
  <c r="AO988" i="19"/>
  <c r="AN988" i="19"/>
  <c r="AO987" i="19"/>
  <c r="AN987" i="19"/>
  <c r="AO986" i="19"/>
  <c r="AN986" i="19"/>
  <c r="AO985" i="19"/>
  <c r="AN985" i="19"/>
  <c r="AO984" i="19"/>
  <c r="AN984" i="19"/>
  <c r="AO983" i="19"/>
  <c r="AN983" i="19"/>
  <c r="AO982" i="19"/>
  <c r="AN982" i="19"/>
  <c r="AO981" i="19"/>
  <c r="AN981" i="19"/>
  <c r="AO980" i="19"/>
  <c r="AN980" i="19"/>
  <c r="AO979" i="19"/>
  <c r="AN979" i="19"/>
  <c r="AO978" i="19"/>
  <c r="AN978" i="19"/>
  <c r="AO977" i="19"/>
  <c r="AN977" i="19"/>
  <c r="AO976" i="19"/>
  <c r="AN976" i="19"/>
  <c r="AO975" i="19"/>
  <c r="AN975" i="19"/>
  <c r="AO974" i="19"/>
  <c r="AN974" i="19"/>
  <c r="AO973" i="19"/>
  <c r="AN973" i="19"/>
  <c r="AO972" i="19"/>
  <c r="AN972" i="19"/>
  <c r="AO971" i="19"/>
  <c r="AN971" i="19"/>
  <c r="AO970" i="19"/>
  <c r="AN970" i="19"/>
  <c r="AO969" i="19"/>
  <c r="AN969" i="19"/>
  <c r="AO968" i="19"/>
  <c r="AN968" i="19"/>
  <c r="AO967" i="19"/>
  <c r="AN967" i="19"/>
  <c r="AO966" i="19"/>
  <c r="AN966" i="19"/>
  <c r="AO965" i="19"/>
  <c r="AN965" i="19"/>
  <c r="AO964" i="19"/>
  <c r="AN964" i="19"/>
  <c r="AO963" i="19"/>
  <c r="AN963" i="19"/>
  <c r="AO962" i="19"/>
  <c r="AN962" i="19"/>
  <c r="AO961" i="19"/>
  <c r="AN961" i="19"/>
  <c r="AO960" i="19"/>
  <c r="AN960" i="19"/>
  <c r="AO959" i="19"/>
  <c r="AN959" i="19"/>
  <c r="AO958" i="19"/>
  <c r="AN958" i="19"/>
  <c r="AO957" i="19"/>
  <c r="AN957" i="19"/>
  <c r="AO956" i="19"/>
  <c r="AN956" i="19"/>
  <c r="AO955" i="19"/>
  <c r="AN955" i="19"/>
  <c r="AO954" i="19"/>
  <c r="AN954" i="19"/>
  <c r="AO953" i="19"/>
  <c r="AN953" i="19"/>
  <c r="AO952" i="19"/>
  <c r="AN952" i="19"/>
  <c r="AO951" i="19"/>
  <c r="AN951" i="19"/>
  <c r="AO950" i="19"/>
  <c r="AN950" i="19"/>
  <c r="AO949" i="19"/>
  <c r="AN949" i="19"/>
  <c r="AO948" i="19"/>
  <c r="AN948" i="19"/>
  <c r="AO947" i="19"/>
  <c r="AN947" i="19"/>
  <c r="AO946" i="19"/>
  <c r="AN946" i="19"/>
  <c r="AO945" i="19"/>
  <c r="AN945" i="19"/>
  <c r="AO944" i="19"/>
  <c r="AN944" i="19"/>
  <c r="AO943" i="19"/>
  <c r="AN943" i="19"/>
  <c r="AO942" i="19"/>
  <c r="AN942" i="19"/>
  <c r="AO941" i="19"/>
  <c r="AN941" i="19"/>
  <c r="AO940" i="19"/>
  <c r="AN940" i="19"/>
  <c r="AO939" i="19"/>
  <c r="AN939" i="19"/>
  <c r="AO938" i="19"/>
  <c r="AN938" i="19"/>
  <c r="AO937" i="19"/>
  <c r="AN937" i="19"/>
  <c r="AO936" i="19"/>
  <c r="AN936" i="19"/>
  <c r="AO935" i="19"/>
  <c r="AN935" i="19"/>
  <c r="AO934" i="19"/>
  <c r="AN934" i="19"/>
  <c r="AO933" i="19"/>
  <c r="AN933" i="19"/>
  <c r="AO932" i="19"/>
  <c r="AN932" i="19"/>
  <c r="AO931" i="19"/>
  <c r="AN931" i="19"/>
  <c r="AO930" i="19"/>
  <c r="AN930" i="19"/>
  <c r="AO929" i="19"/>
  <c r="AN929" i="19"/>
  <c r="AO928" i="19"/>
  <c r="AN928" i="19"/>
  <c r="AO927" i="19"/>
  <c r="AN927" i="19"/>
  <c r="AO926" i="19"/>
  <c r="AN926" i="19"/>
  <c r="AO925" i="19"/>
  <c r="AN925" i="19"/>
  <c r="AO924" i="19"/>
  <c r="AN924" i="19"/>
  <c r="AO923" i="19"/>
  <c r="AN923" i="19"/>
  <c r="AO922" i="19"/>
  <c r="AN922" i="19"/>
  <c r="AO921" i="19"/>
  <c r="AN921" i="19"/>
  <c r="AO920" i="19"/>
  <c r="AN920" i="19"/>
  <c r="AO919" i="19"/>
  <c r="AN919" i="19"/>
  <c r="AO918" i="19"/>
  <c r="AN918" i="19"/>
  <c r="AO917" i="19"/>
  <c r="AN917" i="19"/>
  <c r="AO916" i="19"/>
  <c r="AN916" i="19"/>
  <c r="AO915" i="19"/>
  <c r="AN915" i="19"/>
  <c r="AO914" i="19"/>
  <c r="AN914" i="19"/>
  <c r="AO913" i="19"/>
  <c r="AN913" i="19"/>
  <c r="AO912" i="19"/>
  <c r="AN912" i="19"/>
  <c r="AO911" i="19"/>
  <c r="AN911" i="19"/>
  <c r="AO910" i="19"/>
  <c r="AN910" i="19"/>
  <c r="AO909" i="19"/>
  <c r="AN909" i="19"/>
  <c r="AO908" i="19"/>
  <c r="AN908" i="19"/>
  <c r="AO907" i="19"/>
  <c r="AN907" i="19"/>
  <c r="AO906" i="19"/>
  <c r="AN906" i="19"/>
  <c r="AO905" i="19"/>
  <c r="AN905" i="19"/>
  <c r="AO904" i="19"/>
  <c r="AN904" i="19"/>
  <c r="AO903" i="19"/>
  <c r="AN903" i="19"/>
  <c r="AO902" i="19"/>
  <c r="AN902" i="19"/>
  <c r="AO901" i="19"/>
  <c r="AN901" i="19"/>
  <c r="AO900" i="19"/>
  <c r="AN900" i="19"/>
  <c r="AO899" i="19"/>
  <c r="AN899" i="19"/>
  <c r="AO898" i="19"/>
  <c r="AN898" i="19"/>
  <c r="AO897" i="19"/>
  <c r="AN897" i="19"/>
  <c r="AO896" i="19"/>
  <c r="AN896" i="19"/>
  <c r="AO895" i="19"/>
  <c r="AN895" i="19"/>
  <c r="AO894" i="19"/>
  <c r="AN894" i="19"/>
  <c r="AO893" i="19"/>
  <c r="AN893" i="19"/>
  <c r="AO892" i="19"/>
  <c r="AN892" i="19"/>
  <c r="AO891" i="19"/>
  <c r="AN891" i="19"/>
  <c r="AO890" i="19"/>
  <c r="AN890" i="19"/>
  <c r="AO889" i="19"/>
  <c r="AN889" i="19"/>
  <c r="AO888" i="19"/>
  <c r="AN888" i="19"/>
  <c r="AO887" i="19"/>
  <c r="AN887" i="19"/>
  <c r="AO886" i="19"/>
  <c r="AN886" i="19"/>
  <c r="AO885" i="19"/>
  <c r="AN885" i="19"/>
  <c r="AO884" i="19"/>
  <c r="AN884" i="19"/>
  <c r="AO883" i="19"/>
  <c r="AN883" i="19"/>
  <c r="AO882" i="19"/>
  <c r="AN882" i="19"/>
  <c r="AO881" i="19"/>
  <c r="AN881" i="19"/>
  <c r="AO880" i="19"/>
  <c r="AN880" i="19"/>
  <c r="AO879" i="19"/>
  <c r="AN879" i="19"/>
  <c r="AO878" i="19"/>
  <c r="AN878" i="19"/>
  <c r="AO877" i="19"/>
  <c r="AN877" i="19"/>
  <c r="AO876" i="19"/>
  <c r="AN876" i="19"/>
  <c r="AO875" i="19"/>
  <c r="AN875" i="19"/>
  <c r="AO874" i="19"/>
  <c r="AN874" i="19"/>
  <c r="AO873" i="19"/>
  <c r="AN873" i="19"/>
  <c r="AO872" i="19"/>
  <c r="AN872" i="19"/>
  <c r="AO871" i="19"/>
  <c r="AN871" i="19"/>
  <c r="AO870" i="19"/>
  <c r="AN870" i="19"/>
  <c r="AO869" i="19"/>
  <c r="AN869" i="19"/>
  <c r="AO868" i="19"/>
  <c r="AN868" i="19"/>
  <c r="AO867" i="19"/>
  <c r="AN867" i="19"/>
  <c r="AO866" i="19"/>
  <c r="AN866" i="19"/>
  <c r="AO865" i="19"/>
  <c r="AN865" i="19"/>
  <c r="AO864" i="19"/>
  <c r="AN864" i="19"/>
  <c r="AO863" i="19"/>
  <c r="AN863" i="19"/>
  <c r="AO862" i="19"/>
  <c r="AN862" i="19"/>
  <c r="AO861" i="19"/>
  <c r="AN861" i="19"/>
  <c r="AO860" i="19"/>
  <c r="AN860" i="19"/>
  <c r="AO859" i="19"/>
  <c r="AN859" i="19"/>
  <c r="AO858" i="19"/>
  <c r="AN858" i="19"/>
  <c r="AO857" i="19"/>
  <c r="AN857" i="19"/>
  <c r="AO856" i="19"/>
  <c r="AN856" i="19"/>
  <c r="AO855" i="19"/>
  <c r="AN855" i="19"/>
  <c r="AO854" i="19"/>
  <c r="AN854" i="19"/>
  <c r="AO853" i="19"/>
  <c r="AN853" i="19"/>
  <c r="AO852" i="19"/>
  <c r="AN852" i="19"/>
  <c r="AO851" i="19"/>
  <c r="AN851" i="19"/>
  <c r="AO850" i="19"/>
  <c r="AN850" i="19"/>
  <c r="AO849" i="19"/>
  <c r="AN849" i="19"/>
  <c r="AO848" i="19"/>
  <c r="AN848" i="19"/>
  <c r="AO847" i="19"/>
  <c r="AN847" i="19"/>
  <c r="AO846" i="19"/>
  <c r="AN846" i="19"/>
  <c r="AO845" i="19"/>
  <c r="AN845" i="19"/>
  <c r="AO844" i="19"/>
  <c r="AN844" i="19"/>
  <c r="AO843" i="19"/>
  <c r="AN843" i="19"/>
  <c r="AO842" i="19"/>
  <c r="AN842" i="19"/>
  <c r="AO841" i="19"/>
  <c r="AN841" i="19"/>
  <c r="AO840" i="19"/>
  <c r="AN840" i="19"/>
  <c r="AO839" i="19"/>
  <c r="AN839" i="19"/>
  <c r="AO838" i="19"/>
  <c r="AN838" i="19"/>
  <c r="AO837" i="19"/>
  <c r="AN837" i="19"/>
  <c r="AO836" i="19"/>
  <c r="AN836" i="19"/>
  <c r="AO835" i="19"/>
  <c r="AN835" i="19"/>
  <c r="AO834" i="19"/>
  <c r="AN834" i="19"/>
  <c r="AO833" i="19"/>
  <c r="AN833" i="19"/>
  <c r="AO832" i="19"/>
  <c r="AN832" i="19"/>
  <c r="AO831" i="19"/>
  <c r="AN831" i="19"/>
  <c r="AO830" i="19"/>
  <c r="AN830" i="19"/>
  <c r="AO829" i="19"/>
  <c r="AN829" i="19"/>
  <c r="AO828" i="19"/>
  <c r="AN828" i="19"/>
  <c r="AO827" i="19"/>
  <c r="AN827" i="19"/>
  <c r="AO826" i="19"/>
  <c r="AN826" i="19"/>
  <c r="AO825" i="19"/>
  <c r="AN825" i="19"/>
  <c r="AO824" i="19"/>
  <c r="AN824" i="19"/>
  <c r="AO823" i="19"/>
  <c r="AN823" i="19"/>
  <c r="AO822" i="19"/>
  <c r="AN822" i="19"/>
  <c r="AO821" i="19"/>
  <c r="AN821" i="19"/>
  <c r="AO820" i="19"/>
  <c r="AN820" i="19"/>
  <c r="AO819" i="19"/>
  <c r="AN819" i="19"/>
  <c r="AO818" i="19"/>
  <c r="AN818" i="19"/>
  <c r="AO817" i="19"/>
  <c r="AN817" i="19"/>
  <c r="AO816" i="19"/>
  <c r="AN816" i="19"/>
  <c r="AO815" i="19"/>
  <c r="AN815" i="19"/>
  <c r="AO814" i="19"/>
  <c r="AN814" i="19"/>
  <c r="AO813" i="19"/>
  <c r="AN813" i="19"/>
  <c r="AO812" i="19"/>
  <c r="AN812" i="19"/>
  <c r="AO811" i="19"/>
  <c r="AN811" i="19"/>
  <c r="AO810" i="19"/>
  <c r="AN810" i="19"/>
  <c r="AO809" i="19"/>
  <c r="AN809" i="19"/>
  <c r="AO808" i="19"/>
  <c r="AN808" i="19"/>
  <c r="AO807" i="19"/>
  <c r="AN807" i="19"/>
  <c r="AO806" i="19"/>
  <c r="AN806" i="19"/>
  <c r="AO805" i="19"/>
  <c r="AN805" i="19"/>
  <c r="AO804" i="19"/>
  <c r="AN804" i="19"/>
  <c r="AO803" i="19"/>
  <c r="AN803" i="19"/>
  <c r="AO802" i="19"/>
  <c r="AN802" i="19"/>
  <c r="AO801" i="19"/>
  <c r="AN801" i="19"/>
  <c r="AO800" i="19"/>
  <c r="AN800" i="19"/>
  <c r="AO799" i="19"/>
  <c r="AN799" i="19"/>
  <c r="AO798" i="19"/>
  <c r="AN798" i="19"/>
  <c r="AO797" i="19"/>
  <c r="AN797" i="19"/>
  <c r="AO796" i="19"/>
  <c r="AN796" i="19"/>
  <c r="AO795" i="19"/>
  <c r="AN795" i="19"/>
  <c r="AO794" i="19"/>
  <c r="AN794" i="19"/>
  <c r="AO793" i="19"/>
  <c r="AN793" i="19"/>
  <c r="AO792" i="19"/>
  <c r="AN792" i="19"/>
  <c r="AO791" i="19"/>
  <c r="AN791" i="19"/>
  <c r="AO790" i="19"/>
  <c r="AN790" i="19"/>
  <c r="AO789" i="19"/>
  <c r="AN789" i="19"/>
  <c r="AO788" i="19"/>
  <c r="AN788" i="19"/>
  <c r="AO787" i="19"/>
  <c r="AN787" i="19"/>
  <c r="AO786" i="19"/>
  <c r="AN786" i="19"/>
  <c r="AO785" i="19"/>
  <c r="AN785" i="19"/>
  <c r="AO784" i="19"/>
  <c r="AN784" i="19"/>
  <c r="AO783" i="19"/>
  <c r="AN783" i="19"/>
  <c r="AO782" i="19"/>
  <c r="AN782" i="19"/>
  <c r="AO781" i="19"/>
  <c r="AN781" i="19"/>
  <c r="AO780" i="19"/>
  <c r="AN780" i="19"/>
  <c r="AO779" i="19"/>
  <c r="AN779" i="19"/>
  <c r="AO778" i="19"/>
  <c r="AN778" i="19"/>
  <c r="AO777" i="19"/>
  <c r="AN777" i="19"/>
  <c r="AO776" i="19"/>
  <c r="AN776" i="19"/>
  <c r="AO775" i="19"/>
  <c r="AN775" i="19"/>
  <c r="AO774" i="19"/>
  <c r="AN774" i="19"/>
  <c r="AO773" i="19"/>
  <c r="AN773" i="19"/>
  <c r="AO772" i="19"/>
  <c r="AN772" i="19"/>
  <c r="AO771" i="19"/>
  <c r="AN771" i="19"/>
  <c r="AO770" i="19"/>
  <c r="AN770" i="19"/>
  <c r="AO769" i="19"/>
  <c r="AN769" i="19"/>
  <c r="AO768" i="19"/>
  <c r="AN768" i="19"/>
  <c r="AO767" i="19"/>
  <c r="AN767" i="19"/>
  <c r="AO766" i="19"/>
  <c r="AN766" i="19"/>
  <c r="AO765" i="19"/>
  <c r="AN765" i="19"/>
  <c r="AO764" i="19"/>
  <c r="AN764" i="19"/>
  <c r="AO763" i="19"/>
  <c r="AN763" i="19"/>
  <c r="AO762" i="19"/>
  <c r="AN762" i="19"/>
  <c r="AO761" i="19"/>
  <c r="AN761" i="19"/>
  <c r="AO760" i="19"/>
  <c r="AN760" i="19"/>
  <c r="AO759" i="19"/>
  <c r="AN759" i="19"/>
  <c r="AO758" i="19"/>
  <c r="AN758" i="19"/>
  <c r="AO757" i="19"/>
  <c r="AN757" i="19"/>
  <c r="AO756" i="19"/>
  <c r="AN756" i="19"/>
  <c r="AO755" i="19"/>
  <c r="AN755" i="19"/>
  <c r="AO754" i="19"/>
  <c r="AN754" i="19"/>
  <c r="AO753" i="19"/>
  <c r="AN753" i="19"/>
  <c r="AO752" i="19"/>
  <c r="AN752" i="19"/>
  <c r="AO751" i="19"/>
  <c r="AN751" i="19"/>
  <c r="AO750" i="19"/>
  <c r="AN750" i="19"/>
  <c r="AO749" i="19"/>
  <c r="AN749" i="19"/>
  <c r="AO748" i="19"/>
  <c r="AN748" i="19"/>
  <c r="AO747" i="19"/>
  <c r="AN747" i="19"/>
  <c r="AO746" i="19"/>
  <c r="AN746" i="19"/>
  <c r="AO745" i="19"/>
  <c r="AN745" i="19"/>
  <c r="AO744" i="19"/>
  <c r="AN744" i="19"/>
  <c r="AO743" i="19"/>
  <c r="AN743" i="19"/>
  <c r="AO742" i="19"/>
  <c r="AN742" i="19"/>
  <c r="AO741" i="19"/>
  <c r="AN741" i="19"/>
  <c r="AO740" i="19"/>
  <c r="AN740" i="19"/>
  <c r="AO739" i="19"/>
  <c r="AN739" i="19"/>
  <c r="AO738" i="19"/>
  <c r="AN738" i="19"/>
  <c r="AO737" i="19"/>
  <c r="AN737" i="19"/>
  <c r="AO736" i="19"/>
  <c r="AN736" i="19"/>
  <c r="AO735" i="19"/>
  <c r="AN735" i="19"/>
  <c r="AO734" i="19"/>
  <c r="AN734" i="19"/>
  <c r="AO733" i="19"/>
  <c r="AN733" i="19"/>
  <c r="AO732" i="19"/>
  <c r="AN732" i="19"/>
  <c r="AO731" i="19"/>
  <c r="AN731" i="19"/>
  <c r="AO730" i="19"/>
  <c r="AN730" i="19"/>
  <c r="AO729" i="19"/>
  <c r="AN729" i="19"/>
  <c r="AO728" i="19"/>
  <c r="AN728" i="19"/>
  <c r="AO727" i="19"/>
  <c r="AN727" i="19"/>
  <c r="AO726" i="19"/>
  <c r="AN726" i="19"/>
  <c r="AO725" i="19"/>
  <c r="AN725" i="19"/>
  <c r="AO724" i="19"/>
  <c r="AN724" i="19"/>
  <c r="AO723" i="19"/>
  <c r="AN723" i="19"/>
  <c r="AO722" i="19"/>
  <c r="AN722" i="19"/>
  <c r="AO721" i="19"/>
  <c r="AN721" i="19"/>
  <c r="AO720" i="19"/>
  <c r="AN720" i="19"/>
  <c r="AO719" i="19"/>
  <c r="AN719" i="19"/>
  <c r="AO718" i="19"/>
  <c r="AN718" i="19"/>
  <c r="AO717" i="19"/>
  <c r="AN717" i="19"/>
  <c r="AO716" i="19"/>
  <c r="AN716" i="19"/>
  <c r="AO715" i="19"/>
  <c r="AN715" i="19"/>
  <c r="AO714" i="19"/>
  <c r="AN714" i="19"/>
  <c r="AO713" i="19"/>
  <c r="AN713" i="19"/>
  <c r="AO712" i="19"/>
  <c r="AN712" i="19"/>
  <c r="AO711" i="19"/>
  <c r="AN711" i="19"/>
  <c r="AO710" i="19"/>
  <c r="AN710" i="19"/>
  <c r="AO709" i="19"/>
  <c r="AN709" i="19"/>
  <c r="AO708" i="19"/>
  <c r="AN708" i="19"/>
  <c r="AO707" i="19"/>
  <c r="AN707" i="19"/>
  <c r="AO706" i="19"/>
  <c r="AN706" i="19"/>
  <c r="AO705" i="19"/>
  <c r="AN705" i="19"/>
  <c r="AO704" i="19"/>
  <c r="AN704" i="19"/>
  <c r="AO703" i="19"/>
  <c r="AN703" i="19"/>
  <c r="AO702" i="19"/>
  <c r="AN702" i="19"/>
  <c r="AO701" i="19"/>
  <c r="AN701" i="19"/>
  <c r="AO700" i="19"/>
  <c r="AN700" i="19"/>
  <c r="AO699" i="19"/>
  <c r="AN699" i="19"/>
  <c r="AO698" i="19"/>
  <c r="AN698" i="19"/>
  <c r="AO697" i="19"/>
  <c r="AN697" i="19"/>
  <c r="AO696" i="19"/>
  <c r="AN696" i="19"/>
  <c r="AO695" i="19"/>
  <c r="AN695" i="19"/>
  <c r="AO694" i="19"/>
  <c r="AN694" i="19"/>
  <c r="AO693" i="19"/>
  <c r="AN693" i="19"/>
  <c r="AO692" i="19"/>
  <c r="AN692" i="19"/>
  <c r="AO691" i="19"/>
  <c r="AN691" i="19"/>
  <c r="AO690" i="19"/>
  <c r="AN690" i="19"/>
  <c r="AO689" i="19"/>
  <c r="AN689" i="19"/>
  <c r="AO688" i="19"/>
  <c r="AN688" i="19"/>
  <c r="AO687" i="19"/>
  <c r="AN687" i="19"/>
  <c r="AO686" i="19"/>
  <c r="AN686" i="19"/>
  <c r="AO685" i="19"/>
  <c r="AN685" i="19"/>
  <c r="AO684" i="19"/>
  <c r="AN684" i="19"/>
  <c r="AO683" i="19"/>
  <c r="AN683" i="19"/>
  <c r="AO682" i="19"/>
  <c r="AN682" i="19"/>
  <c r="AO681" i="19"/>
  <c r="AN681" i="19"/>
  <c r="AO680" i="19"/>
  <c r="AN680" i="19"/>
  <c r="AO679" i="19"/>
  <c r="AN679" i="19"/>
  <c r="AO678" i="19"/>
  <c r="AN678" i="19"/>
  <c r="AO677" i="19"/>
  <c r="AN677" i="19"/>
  <c r="AO676" i="19"/>
  <c r="AN676" i="19"/>
  <c r="AO675" i="19"/>
  <c r="AN675" i="19"/>
  <c r="AO674" i="19"/>
  <c r="AN674" i="19"/>
  <c r="AO673" i="19"/>
  <c r="AN673" i="19"/>
  <c r="AO672" i="19"/>
  <c r="AN672" i="19"/>
  <c r="AO671" i="19"/>
  <c r="AN671" i="19"/>
  <c r="AO670" i="19"/>
  <c r="AN670" i="19"/>
  <c r="AO669" i="19"/>
  <c r="AN669" i="19"/>
  <c r="AO668" i="19"/>
  <c r="AN668" i="19"/>
  <c r="AO667" i="19"/>
  <c r="AN667" i="19"/>
  <c r="AO666" i="19"/>
  <c r="AN666" i="19"/>
  <c r="AO665" i="19"/>
  <c r="AN665" i="19"/>
  <c r="AO664" i="19"/>
  <c r="AN664" i="19"/>
  <c r="AO663" i="19"/>
  <c r="AN663" i="19"/>
  <c r="AO662" i="19"/>
  <c r="AN662" i="19"/>
  <c r="AO661" i="19"/>
  <c r="AN661" i="19"/>
  <c r="AO660" i="19"/>
  <c r="AN660" i="19"/>
  <c r="AO659" i="19"/>
  <c r="AN659" i="19"/>
  <c r="AO658" i="19"/>
  <c r="AN658" i="19"/>
  <c r="AO657" i="19"/>
  <c r="AN657" i="19"/>
  <c r="AO656" i="19"/>
  <c r="AN656" i="19"/>
  <c r="AO655" i="19"/>
  <c r="AN655" i="19"/>
  <c r="AO654" i="19"/>
  <c r="AN654" i="19"/>
  <c r="AO653" i="19"/>
  <c r="AN653" i="19"/>
  <c r="AO652" i="19"/>
  <c r="AN652" i="19"/>
  <c r="AO651" i="19"/>
  <c r="AN651" i="19"/>
  <c r="AO650" i="19"/>
  <c r="AN650" i="19"/>
  <c r="AO649" i="19"/>
  <c r="AN649" i="19"/>
  <c r="AO648" i="19"/>
  <c r="AN648" i="19"/>
  <c r="AO647" i="19"/>
  <c r="AN647" i="19"/>
  <c r="AO646" i="19"/>
  <c r="AN646" i="19"/>
  <c r="AO645" i="19"/>
  <c r="AN645" i="19"/>
  <c r="AO644" i="19"/>
  <c r="AN644" i="19"/>
  <c r="AO643" i="19"/>
  <c r="AN643" i="19"/>
  <c r="AO642" i="19"/>
  <c r="AN642" i="19"/>
  <c r="AO641" i="19"/>
  <c r="AN641" i="19"/>
  <c r="AO640" i="19"/>
  <c r="AN640" i="19"/>
  <c r="AO639" i="19"/>
  <c r="AN639" i="19"/>
  <c r="AO638" i="19"/>
  <c r="AN638" i="19"/>
  <c r="AO637" i="19"/>
  <c r="AN637" i="19"/>
  <c r="AO636" i="19"/>
  <c r="AN636" i="19"/>
  <c r="AO635" i="19"/>
  <c r="AN635" i="19"/>
  <c r="AO634" i="19"/>
  <c r="AN634" i="19"/>
  <c r="AO633" i="19"/>
  <c r="AN633" i="19"/>
  <c r="AO632" i="19"/>
  <c r="AN632" i="19"/>
  <c r="AO631" i="19"/>
  <c r="AN631" i="19"/>
  <c r="AO630" i="19"/>
  <c r="AN630" i="19"/>
  <c r="AO629" i="19"/>
  <c r="AN629" i="19"/>
  <c r="AO628" i="19"/>
  <c r="AN628" i="19"/>
  <c r="AO627" i="19"/>
  <c r="AN627" i="19"/>
  <c r="AO626" i="19"/>
  <c r="AN626" i="19"/>
  <c r="AO625" i="19"/>
  <c r="AN625" i="19"/>
  <c r="AO624" i="19"/>
  <c r="AN624" i="19"/>
  <c r="AO623" i="19"/>
  <c r="AN623" i="19"/>
  <c r="AO622" i="19"/>
  <c r="AN622" i="19"/>
  <c r="AO621" i="19"/>
  <c r="AN621" i="19"/>
  <c r="AO620" i="19"/>
  <c r="AN620" i="19"/>
  <c r="AO619" i="19"/>
  <c r="AN619" i="19"/>
  <c r="AO618" i="19"/>
  <c r="AN618" i="19"/>
  <c r="AO617" i="19"/>
  <c r="AN617" i="19"/>
  <c r="AO616" i="19"/>
  <c r="AN616" i="19"/>
  <c r="AO615" i="19"/>
  <c r="AN615" i="19"/>
  <c r="AO614" i="19"/>
  <c r="AN614" i="19"/>
  <c r="AO613" i="19"/>
  <c r="AN613" i="19"/>
  <c r="AO612" i="19"/>
  <c r="AN612" i="19"/>
  <c r="AO611" i="19"/>
  <c r="AN611" i="19"/>
  <c r="AO610" i="19"/>
  <c r="AN610" i="19"/>
  <c r="AO609" i="19"/>
  <c r="AN609" i="19"/>
  <c r="AO608" i="19"/>
  <c r="AN608" i="19"/>
  <c r="AO607" i="19"/>
  <c r="AN607" i="19"/>
  <c r="AO606" i="19"/>
  <c r="AN606" i="19"/>
  <c r="AO605" i="19"/>
  <c r="AN605" i="19"/>
  <c r="AO604" i="19"/>
  <c r="AN604" i="19"/>
  <c r="AO603" i="19"/>
  <c r="AN603" i="19"/>
  <c r="AO602" i="19"/>
  <c r="AN602" i="19"/>
  <c r="AO601" i="19"/>
  <c r="AN601" i="19"/>
  <c r="AO600" i="19"/>
  <c r="AN600" i="19"/>
  <c r="AO599" i="19"/>
  <c r="AN599" i="19"/>
  <c r="AO598" i="19"/>
  <c r="AN598" i="19"/>
  <c r="AO597" i="19"/>
  <c r="AN597" i="19"/>
  <c r="AO596" i="19"/>
  <c r="AN596" i="19"/>
  <c r="AO595" i="19"/>
  <c r="AN595" i="19"/>
  <c r="AO594" i="19"/>
  <c r="AN594" i="19"/>
  <c r="AO593" i="19"/>
  <c r="AN593" i="19"/>
  <c r="AO592" i="19"/>
  <c r="AN592" i="19"/>
  <c r="AO591" i="19"/>
  <c r="AN591" i="19"/>
  <c r="AO590" i="19"/>
  <c r="AN590" i="19"/>
  <c r="AO589" i="19"/>
  <c r="AN589" i="19"/>
  <c r="AO588" i="19"/>
  <c r="AN588" i="19"/>
  <c r="AO587" i="19"/>
  <c r="AN587" i="19"/>
  <c r="AO586" i="19"/>
  <c r="AN586" i="19"/>
  <c r="AO585" i="19"/>
  <c r="AN585" i="19"/>
  <c r="AO584" i="19"/>
  <c r="AN584" i="19"/>
  <c r="AO583" i="19"/>
  <c r="AN583" i="19"/>
  <c r="AO582" i="19"/>
  <c r="AN582" i="19"/>
  <c r="AO581" i="19"/>
  <c r="AN581" i="19"/>
  <c r="AO580" i="19"/>
  <c r="AN580" i="19"/>
  <c r="AO579" i="19"/>
  <c r="AN579" i="19"/>
  <c r="AO578" i="19"/>
  <c r="AN578" i="19"/>
  <c r="AO577" i="19"/>
  <c r="AN577" i="19"/>
  <c r="AO576" i="19"/>
  <c r="AN576" i="19"/>
  <c r="AO575" i="19"/>
  <c r="AN575" i="19"/>
  <c r="AO574" i="19"/>
  <c r="AN574" i="19"/>
  <c r="AO573" i="19"/>
  <c r="AN573" i="19"/>
  <c r="AO572" i="19"/>
  <c r="AN572" i="19"/>
  <c r="AO571" i="19"/>
  <c r="AN571" i="19"/>
  <c r="AO570" i="19"/>
  <c r="AN570" i="19"/>
  <c r="AO569" i="19"/>
  <c r="AN569" i="19"/>
  <c r="AO568" i="19"/>
  <c r="AN568" i="19"/>
  <c r="AO567" i="19"/>
  <c r="AN567" i="19"/>
  <c r="AO566" i="19"/>
  <c r="AN566" i="19"/>
  <c r="AO565" i="19"/>
  <c r="AN565" i="19"/>
  <c r="AO564" i="19"/>
  <c r="AN564" i="19"/>
  <c r="AO563" i="19"/>
  <c r="AN563" i="19"/>
  <c r="AO562" i="19"/>
  <c r="AN562" i="19"/>
  <c r="AO561" i="19"/>
  <c r="AN561" i="19"/>
  <c r="AO560" i="19"/>
  <c r="AN560" i="19"/>
  <c r="AO559" i="19"/>
  <c r="AN559" i="19"/>
  <c r="AO558" i="19"/>
  <c r="AN558" i="19"/>
  <c r="AO557" i="19"/>
  <c r="AN557" i="19"/>
  <c r="AO556" i="19"/>
  <c r="AN556" i="19"/>
  <c r="AO555" i="19"/>
  <c r="AN555" i="19"/>
  <c r="AO554" i="19"/>
  <c r="AN554" i="19"/>
  <c r="AO553" i="19"/>
  <c r="AN553" i="19"/>
  <c r="AO552" i="19"/>
  <c r="AN552" i="19"/>
  <c r="AO551" i="19"/>
  <c r="AN551" i="19"/>
  <c r="AO550" i="19"/>
  <c r="AN550" i="19"/>
  <c r="AO549" i="19"/>
  <c r="AN549" i="19"/>
  <c r="AO548" i="19"/>
  <c r="AN548" i="19"/>
  <c r="AO547" i="19"/>
  <c r="AN547" i="19"/>
  <c r="AO546" i="19"/>
  <c r="AN546" i="19"/>
  <c r="AO545" i="19"/>
  <c r="AN545" i="19"/>
  <c r="AO544" i="19"/>
  <c r="AN544" i="19"/>
  <c r="AO543" i="19"/>
  <c r="AN543" i="19"/>
  <c r="AO542" i="19"/>
  <c r="AN542" i="19"/>
  <c r="AO541" i="19"/>
  <c r="AN541" i="19"/>
  <c r="AO540" i="19"/>
  <c r="AN540" i="19"/>
  <c r="AO539" i="19"/>
  <c r="AN539" i="19"/>
  <c r="AO538" i="19"/>
  <c r="AN538" i="19"/>
  <c r="AO537" i="19"/>
  <c r="AN537" i="19"/>
  <c r="AO536" i="19"/>
  <c r="AN536" i="19"/>
  <c r="AO535" i="19"/>
  <c r="AN535" i="19"/>
  <c r="AO534" i="19"/>
  <c r="AN534" i="19"/>
  <c r="AO533" i="19"/>
  <c r="AN533" i="19"/>
  <c r="AO532" i="19"/>
  <c r="AN532" i="19"/>
  <c r="AO531" i="19"/>
  <c r="AN531" i="19"/>
  <c r="AO530" i="19"/>
  <c r="AN530" i="19"/>
  <c r="AO529" i="19"/>
  <c r="AN529" i="19"/>
  <c r="AO528" i="19"/>
  <c r="AN528" i="19"/>
  <c r="AO527" i="19"/>
  <c r="AN527" i="19"/>
  <c r="AO526" i="19"/>
  <c r="AN526" i="19"/>
  <c r="AO525" i="19"/>
  <c r="AN525" i="19"/>
  <c r="AO524" i="19"/>
  <c r="AN524" i="19"/>
  <c r="AO523" i="19"/>
  <c r="AN523" i="19"/>
  <c r="AO522" i="19"/>
  <c r="AN522" i="19"/>
  <c r="AO521" i="19"/>
  <c r="AN521" i="19"/>
  <c r="AO520" i="19"/>
  <c r="AN520" i="19"/>
  <c r="AO519" i="19"/>
  <c r="AN519" i="19"/>
  <c r="AO518" i="19"/>
  <c r="AN518" i="19"/>
  <c r="AO517" i="19"/>
  <c r="AN517" i="19"/>
  <c r="AO516" i="19"/>
  <c r="AN516" i="19"/>
  <c r="AO515" i="19"/>
  <c r="AN515" i="19"/>
  <c r="AO514" i="19"/>
  <c r="AN514" i="19"/>
  <c r="AO513" i="19"/>
  <c r="AN513" i="19"/>
  <c r="AO512" i="19"/>
  <c r="AN512" i="19"/>
  <c r="AO511" i="19"/>
  <c r="AN511" i="19"/>
  <c r="AO510" i="19"/>
  <c r="AN510" i="19"/>
  <c r="AO509" i="19"/>
  <c r="AN509" i="19"/>
  <c r="AO508" i="19"/>
  <c r="AN508" i="19"/>
  <c r="AO507" i="19"/>
  <c r="AN507" i="19"/>
  <c r="AO506" i="19"/>
  <c r="AN506" i="19"/>
  <c r="AO505" i="19"/>
  <c r="AN505" i="19"/>
  <c r="AO504" i="19"/>
  <c r="AN504" i="19"/>
  <c r="AO503" i="19"/>
  <c r="AN503" i="19"/>
  <c r="AO502" i="19"/>
  <c r="AN502" i="19"/>
  <c r="AO501" i="19"/>
  <c r="AN501" i="19"/>
  <c r="AO500" i="19"/>
  <c r="AN500" i="19"/>
  <c r="AO499" i="19"/>
  <c r="AN499" i="19"/>
  <c r="AO498" i="19"/>
  <c r="AN498" i="19"/>
  <c r="AO497" i="19"/>
  <c r="AN497" i="19"/>
  <c r="AO496" i="19"/>
  <c r="AN496" i="19"/>
  <c r="AO495" i="19"/>
  <c r="AN495" i="19"/>
  <c r="AO494" i="19"/>
  <c r="AO493" i="19"/>
  <c r="AO492" i="19"/>
  <c r="AO491" i="19"/>
  <c r="AO490" i="19"/>
  <c r="AO489" i="19"/>
  <c r="AO488" i="19"/>
  <c r="AO487" i="19"/>
  <c r="AO486" i="19"/>
  <c r="AO485" i="19"/>
  <c r="AO484" i="19"/>
  <c r="AO483" i="19"/>
  <c r="AO482" i="19"/>
  <c r="AO481" i="19"/>
  <c r="AO480" i="19"/>
  <c r="AO479" i="19"/>
  <c r="AO478" i="19"/>
  <c r="AO477" i="19"/>
  <c r="AO476" i="19"/>
  <c r="AO475" i="19"/>
  <c r="AO474" i="19"/>
  <c r="AO473" i="19"/>
  <c r="AO472" i="19"/>
  <c r="AO471" i="19"/>
  <c r="AO470" i="19"/>
  <c r="AO469" i="19"/>
  <c r="AO468" i="19"/>
  <c r="AO467" i="19"/>
  <c r="AO466" i="19"/>
  <c r="AO465" i="19"/>
  <c r="AO464" i="19"/>
  <c r="AO463" i="19"/>
  <c r="AO462" i="19"/>
  <c r="AO461" i="19"/>
  <c r="AO460" i="19"/>
  <c r="AO459" i="19"/>
  <c r="AO458" i="19"/>
  <c r="AO457" i="19"/>
  <c r="AO456" i="19"/>
  <c r="AO455" i="19"/>
  <c r="AO454" i="19"/>
  <c r="AO453" i="19"/>
  <c r="AO452" i="19"/>
  <c r="AO451" i="19"/>
  <c r="AO450" i="19"/>
  <c r="AO449" i="19"/>
  <c r="AO448" i="19"/>
  <c r="AO447" i="19"/>
  <c r="AO446" i="19"/>
  <c r="AO445" i="19"/>
  <c r="AO444" i="19"/>
  <c r="AO443" i="19"/>
  <c r="AO442" i="19"/>
  <c r="AO441" i="19"/>
  <c r="AO440" i="19"/>
  <c r="AO439" i="19"/>
  <c r="AO438" i="19"/>
  <c r="AO437" i="19"/>
  <c r="AO436" i="19"/>
  <c r="AO435" i="19"/>
  <c r="AO434" i="19"/>
  <c r="AO433" i="19"/>
  <c r="AO432" i="19"/>
  <c r="AO431" i="19"/>
  <c r="AO430" i="19"/>
  <c r="AO429" i="19"/>
  <c r="AO428" i="19"/>
  <c r="AO427" i="19"/>
  <c r="AO426" i="19"/>
  <c r="AO425" i="19"/>
  <c r="AO424" i="19"/>
  <c r="AO423" i="19"/>
  <c r="AO422" i="19"/>
  <c r="AO421" i="19"/>
  <c r="AO420" i="19"/>
  <c r="AO419" i="19"/>
  <c r="AO418" i="19"/>
  <c r="AO417" i="19"/>
  <c r="AO416" i="19"/>
  <c r="AO415" i="19"/>
  <c r="AO414" i="19"/>
  <c r="AO413" i="19"/>
  <c r="AO412" i="19"/>
  <c r="AO411" i="19"/>
  <c r="AO410" i="19"/>
  <c r="AO409" i="19"/>
  <c r="AO408" i="19"/>
  <c r="AO407" i="19"/>
  <c r="AO406" i="19"/>
  <c r="AO405" i="19"/>
  <c r="AO404" i="19"/>
  <c r="AO403" i="19"/>
  <c r="AO402" i="19"/>
  <c r="AO401" i="19"/>
  <c r="AO400" i="19"/>
  <c r="AO399" i="19"/>
  <c r="AO398" i="19"/>
  <c r="AO397" i="19"/>
  <c r="AO396" i="19"/>
  <c r="AO395" i="19"/>
  <c r="AO394" i="19"/>
  <c r="AO393" i="19"/>
  <c r="AO392" i="19"/>
  <c r="AO391" i="19"/>
  <c r="AO390" i="19"/>
  <c r="AO389" i="19"/>
  <c r="AO388" i="19"/>
  <c r="AO387" i="19"/>
  <c r="AO386" i="19"/>
  <c r="AO385" i="19"/>
  <c r="AO384" i="19"/>
  <c r="AO383" i="19"/>
  <c r="AO382" i="19"/>
  <c r="AO381" i="19"/>
  <c r="AO380" i="19"/>
  <c r="AO379" i="19"/>
  <c r="AO378" i="19"/>
  <c r="AO377" i="19"/>
  <c r="AO376" i="19"/>
  <c r="AO375" i="19"/>
  <c r="AO374" i="19"/>
  <c r="AO373" i="19"/>
  <c r="AO372" i="19"/>
  <c r="AO371" i="19"/>
  <c r="AO370" i="19"/>
  <c r="AO369" i="19"/>
  <c r="AO368" i="19"/>
  <c r="AO367" i="19"/>
  <c r="AO366" i="19"/>
  <c r="AO365" i="19"/>
  <c r="AO364" i="19"/>
  <c r="AO363" i="19"/>
  <c r="AO362" i="19"/>
  <c r="AO361" i="19"/>
  <c r="AO360" i="19"/>
  <c r="AO359" i="19"/>
  <c r="AO358" i="19"/>
  <c r="AO357" i="19"/>
  <c r="AO356" i="19"/>
  <c r="AO355" i="19"/>
  <c r="AO354" i="19"/>
  <c r="AO353" i="19"/>
  <c r="AO352" i="19"/>
  <c r="AO351" i="19"/>
  <c r="AO350" i="19"/>
  <c r="AO349" i="19"/>
  <c r="AO348" i="19"/>
  <c r="AO347" i="19"/>
  <c r="AO346" i="19"/>
  <c r="AO345" i="19"/>
  <c r="AO344" i="19"/>
  <c r="AO343" i="19"/>
  <c r="AO342" i="19"/>
  <c r="AO341" i="19"/>
  <c r="AO340" i="19"/>
  <c r="AO339" i="19"/>
  <c r="AO338" i="19"/>
  <c r="AO337" i="19"/>
  <c r="AO336" i="19"/>
  <c r="AO335" i="19"/>
  <c r="AO334" i="19"/>
  <c r="AO333" i="19"/>
  <c r="AO332" i="19"/>
  <c r="AO331" i="19"/>
  <c r="AO330" i="19"/>
  <c r="AO329" i="19"/>
  <c r="AO328" i="19"/>
  <c r="AO327" i="19"/>
  <c r="AO326" i="19"/>
  <c r="AO325" i="19"/>
  <c r="AO324" i="19"/>
  <c r="AO323" i="19"/>
  <c r="AO322" i="19"/>
  <c r="AO321" i="19"/>
  <c r="AO320" i="19"/>
  <c r="AO319" i="19"/>
  <c r="AO318" i="19"/>
  <c r="AO317" i="19"/>
  <c r="AO316" i="19"/>
  <c r="AO315" i="19"/>
  <c r="AO314" i="19"/>
  <c r="AO313" i="19"/>
  <c r="AO312" i="19"/>
  <c r="AO311" i="19"/>
  <c r="AO310" i="19"/>
  <c r="AO309" i="19"/>
  <c r="AO308" i="19"/>
  <c r="AO307" i="19"/>
  <c r="AO306" i="19"/>
  <c r="AO305" i="19"/>
  <c r="AO304" i="19"/>
  <c r="AO303" i="19"/>
  <c r="AO302" i="19"/>
  <c r="AO301" i="19"/>
  <c r="AO300" i="19"/>
  <c r="AO299" i="19"/>
  <c r="AO298" i="19"/>
  <c r="AO297" i="19"/>
  <c r="AO296" i="19"/>
  <c r="AO295" i="19"/>
  <c r="AO294" i="19"/>
  <c r="AO293" i="19"/>
  <c r="AO292" i="19"/>
  <c r="AO291" i="19"/>
  <c r="AO290" i="19"/>
  <c r="AO289" i="19"/>
  <c r="AO288" i="19"/>
  <c r="AO287" i="19"/>
  <c r="AO286" i="19"/>
  <c r="AO285" i="19"/>
  <c r="AO284" i="19"/>
  <c r="AO283" i="19"/>
  <c r="AO282" i="19"/>
  <c r="AO281" i="19"/>
  <c r="AO280" i="19"/>
  <c r="AO279" i="19"/>
  <c r="AO278" i="19"/>
  <c r="AO277" i="19"/>
  <c r="AO276" i="19"/>
  <c r="AO275" i="19"/>
  <c r="AO274" i="19"/>
  <c r="AO273" i="19"/>
  <c r="AO272" i="19"/>
  <c r="AO271" i="19"/>
  <c r="AO270" i="19"/>
  <c r="AO269" i="19"/>
  <c r="AO268" i="19"/>
  <c r="AO267" i="19"/>
  <c r="AO266" i="19"/>
  <c r="AO265" i="19"/>
  <c r="AO264" i="19"/>
  <c r="AO263" i="19"/>
  <c r="AO262" i="19"/>
  <c r="AO261" i="19"/>
  <c r="AO260" i="19"/>
  <c r="AO259" i="19"/>
  <c r="AO258" i="19"/>
  <c r="AO257" i="19"/>
  <c r="AO256" i="19"/>
  <c r="AO255" i="19"/>
  <c r="AO254" i="19"/>
  <c r="AO253" i="19"/>
  <c r="AO252" i="19"/>
  <c r="AO251" i="19"/>
  <c r="AO250" i="19"/>
  <c r="AO249" i="19"/>
  <c r="AO248" i="19"/>
  <c r="AO247" i="19"/>
  <c r="AO246" i="19"/>
  <c r="AO245" i="19"/>
  <c r="AO244" i="19"/>
  <c r="AO243" i="19"/>
  <c r="AO242" i="19"/>
  <c r="AO241" i="19"/>
  <c r="AO240" i="19"/>
  <c r="AO239" i="19"/>
  <c r="AO238" i="19"/>
  <c r="AO237" i="19"/>
  <c r="AO236" i="19"/>
  <c r="AO235" i="19"/>
  <c r="AO234" i="19"/>
  <c r="AO233" i="19"/>
  <c r="AO232" i="19"/>
  <c r="AO231" i="19"/>
  <c r="AO230" i="19"/>
  <c r="AO229" i="19"/>
  <c r="AO228" i="19"/>
  <c r="AO227" i="19"/>
  <c r="AO226" i="19"/>
  <c r="AO225" i="19"/>
  <c r="AO224" i="19"/>
  <c r="AO223" i="19"/>
  <c r="AO222" i="19"/>
  <c r="AO221" i="19"/>
  <c r="AO220" i="19"/>
  <c r="AO219" i="19"/>
  <c r="AO218" i="19"/>
  <c r="AO217" i="19"/>
  <c r="AO216" i="19"/>
  <c r="AO215" i="19"/>
  <c r="AO214" i="19"/>
  <c r="AO213" i="19"/>
  <c r="AO212" i="19"/>
  <c r="AO211" i="19"/>
  <c r="AO210" i="19"/>
  <c r="AO209" i="19"/>
  <c r="AO208" i="19"/>
  <c r="AO207" i="19"/>
  <c r="AO206" i="19"/>
  <c r="AO205" i="19"/>
  <c r="AO204" i="19"/>
  <c r="AO203" i="19"/>
  <c r="AO202" i="19"/>
  <c r="AO201" i="19"/>
  <c r="AO200" i="19"/>
  <c r="AO199" i="19"/>
  <c r="AO198" i="19"/>
  <c r="AO197" i="19"/>
  <c r="AO196" i="19"/>
  <c r="AO195" i="19"/>
  <c r="AO194" i="19"/>
  <c r="AO193" i="19"/>
  <c r="AO192" i="19"/>
  <c r="AO191" i="19"/>
  <c r="AO190" i="19"/>
  <c r="AO189" i="19"/>
  <c r="AO188" i="19"/>
  <c r="AO187" i="19"/>
  <c r="AO186" i="19"/>
  <c r="AO185" i="19"/>
  <c r="AO184" i="19"/>
  <c r="AO183" i="19"/>
  <c r="AO182" i="19"/>
  <c r="AO181" i="19"/>
  <c r="AO180" i="19"/>
  <c r="AO179" i="19"/>
  <c r="AO178" i="19"/>
  <c r="AO177" i="19"/>
  <c r="AO176" i="19"/>
  <c r="AO175" i="19"/>
  <c r="AO174" i="19"/>
  <c r="AO173" i="19"/>
  <c r="AO172" i="19"/>
  <c r="AO171" i="19"/>
  <c r="AO170" i="19"/>
  <c r="AO169" i="19"/>
  <c r="AO168" i="19"/>
  <c r="AO167" i="19"/>
  <c r="AO166" i="19"/>
  <c r="AO165" i="19"/>
  <c r="AO164" i="19"/>
  <c r="AO163" i="19"/>
  <c r="AO162" i="19"/>
  <c r="AO161" i="19"/>
  <c r="AO160" i="19"/>
  <c r="AO159" i="19"/>
  <c r="AO158" i="19"/>
  <c r="AO157" i="19"/>
  <c r="AO156" i="19"/>
  <c r="AO155" i="19"/>
  <c r="AO154" i="19"/>
  <c r="AO153" i="19"/>
  <c r="AO152" i="19"/>
  <c r="AO151" i="19"/>
  <c r="AO150" i="19"/>
  <c r="AO149" i="19"/>
  <c r="AO148" i="19"/>
  <c r="AO147" i="19"/>
  <c r="AO146" i="19"/>
  <c r="AO145" i="19"/>
  <c r="AO144" i="19"/>
  <c r="AO143" i="19"/>
  <c r="AO142" i="19"/>
  <c r="AO141" i="19"/>
  <c r="AO140" i="19"/>
  <c r="AO139" i="19"/>
  <c r="AO138" i="19"/>
  <c r="AO137" i="19"/>
  <c r="AO136" i="19"/>
  <c r="AO135" i="19"/>
  <c r="AO134" i="19"/>
  <c r="AO133" i="19"/>
  <c r="AO132" i="19"/>
  <c r="AO131" i="19"/>
  <c r="AO130" i="19"/>
  <c r="AO129" i="19"/>
  <c r="AO128" i="19"/>
  <c r="AO127" i="19"/>
  <c r="AO126" i="19"/>
  <c r="AO125" i="19"/>
  <c r="AO124" i="19"/>
  <c r="AO123" i="19"/>
  <c r="AO122" i="19"/>
  <c r="AO121" i="19"/>
  <c r="AO120" i="19"/>
  <c r="AO119" i="19"/>
  <c r="AO118" i="19"/>
  <c r="AO117" i="19"/>
  <c r="AO116" i="19"/>
  <c r="AO115" i="19"/>
  <c r="AO114" i="19"/>
  <c r="AO113" i="19"/>
  <c r="AO112" i="19"/>
  <c r="AO111" i="19"/>
  <c r="AO110" i="19"/>
  <c r="AO109" i="19"/>
  <c r="AO108" i="19"/>
  <c r="AO107" i="19"/>
  <c r="AO106" i="19"/>
  <c r="AO105" i="19"/>
  <c r="AO104" i="19"/>
  <c r="AO103" i="19"/>
  <c r="AO102" i="19"/>
  <c r="AO101" i="19"/>
  <c r="AO100" i="19"/>
  <c r="AO99" i="19"/>
  <c r="AO98" i="19"/>
  <c r="AO97" i="19"/>
  <c r="AO96" i="19"/>
  <c r="AO95" i="19"/>
  <c r="AO94" i="19"/>
  <c r="AO93" i="19"/>
  <c r="AO92" i="19"/>
  <c r="AO91" i="19"/>
  <c r="AO90" i="19"/>
  <c r="AO89" i="19"/>
  <c r="AO88" i="19"/>
  <c r="AO87" i="19"/>
  <c r="AO86" i="19"/>
  <c r="AO85" i="19"/>
  <c r="AO84" i="19"/>
  <c r="AO83" i="19"/>
  <c r="AO82" i="19"/>
  <c r="AO81" i="19"/>
  <c r="AO80" i="19"/>
  <c r="AO79" i="19"/>
  <c r="AO78" i="19"/>
  <c r="AO77" i="19"/>
  <c r="AO76" i="19"/>
  <c r="AO75" i="19"/>
  <c r="AO74" i="19"/>
  <c r="AO73" i="19"/>
  <c r="AO72" i="19"/>
  <c r="AO71" i="19"/>
  <c r="AD16" i="5" l="1"/>
  <c r="H10" i="18"/>
  <c r="K7" i="18"/>
  <c r="K6" i="18"/>
  <c r="K10" i="18" s="1"/>
  <c r="B33" i="17"/>
  <c r="D32" i="17"/>
  <c r="E32" i="17" s="1"/>
  <c r="D31" i="17"/>
  <c r="E31" i="17" s="1"/>
  <c r="D30" i="17"/>
  <c r="E30" i="17" s="1"/>
  <c r="D29" i="17"/>
  <c r="E29" i="17" s="1"/>
  <c r="D28" i="17"/>
  <c r="E28" i="17" s="1"/>
  <c r="D27" i="17"/>
  <c r="E27" i="17" s="1"/>
  <c r="D26" i="17"/>
  <c r="E26" i="17" s="1"/>
  <c r="D25" i="17"/>
  <c r="E25" i="17" s="1"/>
  <c r="D24" i="17"/>
  <c r="E24" i="17" s="1"/>
  <c r="D23" i="17"/>
  <c r="E23" i="17" s="1"/>
  <c r="D22" i="17"/>
  <c r="E22" i="17" s="1"/>
  <c r="D21" i="17"/>
  <c r="E21" i="17" s="1"/>
  <c r="D20" i="17"/>
  <c r="E20" i="17" s="1"/>
  <c r="D19" i="17"/>
  <c r="E19" i="17" s="1"/>
  <c r="D18" i="17"/>
  <c r="E18" i="17" s="1"/>
  <c r="D17" i="17"/>
  <c r="E17" i="17" s="1"/>
  <c r="D16" i="17"/>
  <c r="E16" i="17" s="1"/>
  <c r="D15" i="17"/>
  <c r="E15" i="17" s="1"/>
  <c r="D14" i="17"/>
  <c r="E14" i="17" s="1"/>
  <c r="D13" i="17"/>
  <c r="E13" i="17" s="1"/>
  <c r="B11" i="17"/>
  <c r="B35" i="17" s="1"/>
  <c r="D10" i="17"/>
  <c r="E10" i="17" s="1"/>
  <c r="D9" i="17"/>
  <c r="E9" i="17" s="1"/>
  <c r="D8" i="17"/>
  <c r="D7" i="17"/>
  <c r="E7" i="17" s="1"/>
  <c r="H32" i="16"/>
  <c r="G32" i="16"/>
  <c r="F32" i="16"/>
  <c r="E32" i="16"/>
  <c r="D32" i="16"/>
  <c r="H25" i="16"/>
  <c r="G25" i="16"/>
  <c r="F25" i="16"/>
  <c r="E25" i="16"/>
  <c r="D25" i="16"/>
  <c r="H23" i="16"/>
  <c r="G23" i="16"/>
  <c r="F23" i="16"/>
  <c r="E23" i="16"/>
  <c r="D23" i="16"/>
  <c r="C22" i="16"/>
  <c r="B22" i="16" s="1"/>
  <c r="H16" i="16"/>
  <c r="G16" i="16"/>
  <c r="F16" i="16"/>
  <c r="E16" i="16"/>
  <c r="D16" i="16"/>
  <c r="H11" i="16"/>
  <c r="G11" i="16"/>
  <c r="F11" i="16"/>
  <c r="E11" i="16"/>
  <c r="D11" i="16"/>
  <c r="C10" i="16"/>
  <c r="C31" i="16" s="1"/>
  <c r="B31" i="16" s="1"/>
  <c r="B10" i="16"/>
  <c r="L67" i="15"/>
  <c r="J67" i="15"/>
  <c r="K67" i="15" s="1"/>
  <c r="H67" i="15"/>
  <c r="L66" i="15"/>
  <c r="K66" i="15" s="1"/>
  <c r="J66" i="15"/>
  <c r="I66" i="15"/>
  <c r="H66" i="15"/>
  <c r="C9" i="16" s="1"/>
  <c r="L65" i="15"/>
  <c r="K65" i="15"/>
  <c r="J65" i="15"/>
  <c r="H65" i="15"/>
  <c r="I65" i="15" s="1"/>
  <c r="L63" i="15"/>
  <c r="L62" i="15"/>
  <c r="K53" i="15"/>
  <c r="I53" i="15"/>
  <c r="G53" i="15"/>
  <c r="F53" i="15"/>
  <c r="K51" i="15"/>
  <c r="I51" i="15"/>
  <c r="G51" i="15"/>
  <c r="F51" i="15"/>
  <c r="K50" i="15"/>
  <c r="I50" i="15"/>
  <c r="G50" i="15"/>
  <c r="F50" i="15"/>
  <c r="K47" i="15"/>
  <c r="K45" i="15" s="1"/>
  <c r="F47" i="15"/>
  <c r="K46" i="15"/>
  <c r="I46" i="15"/>
  <c r="L45" i="15"/>
  <c r="J45" i="15"/>
  <c r="L44" i="15"/>
  <c r="K44" i="15" s="1"/>
  <c r="K43" i="15"/>
  <c r="I43" i="15"/>
  <c r="G43" i="15"/>
  <c r="E43" i="15"/>
  <c r="K42" i="15"/>
  <c r="I42" i="15"/>
  <c r="G42" i="15"/>
  <c r="E42" i="15"/>
  <c r="K41" i="15"/>
  <c r="I41" i="15"/>
  <c r="G41" i="15"/>
  <c r="E41" i="15"/>
  <c r="K40" i="15"/>
  <c r="I40" i="15"/>
  <c r="G40" i="15"/>
  <c r="E40" i="15"/>
  <c r="K39" i="15"/>
  <c r="I39" i="15"/>
  <c r="G39" i="15"/>
  <c r="E39" i="15"/>
  <c r="K38" i="15"/>
  <c r="I38" i="15"/>
  <c r="G38" i="15"/>
  <c r="E38" i="15"/>
  <c r="K37" i="15"/>
  <c r="I37" i="15"/>
  <c r="G37" i="15"/>
  <c r="E37" i="15"/>
  <c r="K36" i="15"/>
  <c r="I36" i="15"/>
  <c r="G36" i="15"/>
  <c r="E36" i="15"/>
  <c r="K35" i="15"/>
  <c r="I35" i="15"/>
  <c r="G35" i="15"/>
  <c r="E35" i="15"/>
  <c r="K34" i="15"/>
  <c r="I34" i="15"/>
  <c r="G34" i="15"/>
  <c r="E34" i="15"/>
  <c r="K33" i="15"/>
  <c r="I33" i="15"/>
  <c r="G33" i="15"/>
  <c r="E33" i="15"/>
  <c r="K32" i="15"/>
  <c r="I32" i="15"/>
  <c r="G32" i="15"/>
  <c r="E32" i="15"/>
  <c r="K31" i="15"/>
  <c r="I31" i="15"/>
  <c r="G31" i="15"/>
  <c r="E31" i="15"/>
  <c r="K30" i="15"/>
  <c r="I30" i="15"/>
  <c r="G30" i="15"/>
  <c r="E30" i="15"/>
  <c r="K29" i="15"/>
  <c r="I29" i="15"/>
  <c r="G29" i="15"/>
  <c r="E29" i="15"/>
  <c r="K28" i="15"/>
  <c r="I28" i="15"/>
  <c r="G28" i="15"/>
  <c r="E28" i="15"/>
  <c r="K27" i="15"/>
  <c r="I27" i="15"/>
  <c r="G27" i="15"/>
  <c r="E27" i="15"/>
  <c r="K26" i="15"/>
  <c r="I26" i="15"/>
  <c r="G26" i="15"/>
  <c r="E26" i="15"/>
  <c r="K25" i="15"/>
  <c r="I25" i="15"/>
  <c r="G25" i="15"/>
  <c r="E25" i="15"/>
  <c r="K24" i="15"/>
  <c r="I24" i="15"/>
  <c r="G24" i="15"/>
  <c r="E24" i="15"/>
  <c r="K23" i="15"/>
  <c r="I23" i="15"/>
  <c r="G23" i="15"/>
  <c r="E23" i="15"/>
  <c r="K22" i="15"/>
  <c r="I22" i="15"/>
  <c r="G22" i="15"/>
  <c r="E22" i="15"/>
  <c r="K21" i="15"/>
  <c r="I21" i="15"/>
  <c r="G21" i="15"/>
  <c r="E21" i="15"/>
  <c r="K20" i="15"/>
  <c r="K17" i="15" s="1"/>
  <c r="I20" i="15"/>
  <c r="G20" i="15"/>
  <c r="E20" i="15"/>
  <c r="K19" i="15"/>
  <c r="I19" i="15"/>
  <c r="G19" i="15"/>
  <c r="E19" i="15"/>
  <c r="K18" i="15"/>
  <c r="I18" i="15"/>
  <c r="I17" i="15" s="1"/>
  <c r="G18" i="15"/>
  <c r="E18" i="15"/>
  <c r="E17" i="15" s="1"/>
  <c r="M17" i="15"/>
  <c r="L17" i="15"/>
  <c r="J17" i="15"/>
  <c r="J63" i="15" s="1"/>
  <c r="H17" i="15"/>
  <c r="H63" i="15" s="1"/>
  <c r="C6" i="16" s="1"/>
  <c r="G17" i="15"/>
  <c r="K15" i="15"/>
  <c r="I15" i="15"/>
  <c r="G15" i="15"/>
  <c r="F15" i="15"/>
  <c r="K14" i="15"/>
  <c r="I14" i="15"/>
  <c r="G14" i="15"/>
  <c r="F14" i="15"/>
  <c r="K13" i="15"/>
  <c r="I13" i="15"/>
  <c r="G13" i="15"/>
  <c r="F13" i="15"/>
  <c r="K12" i="15"/>
  <c r="I12" i="15"/>
  <c r="G12" i="15"/>
  <c r="F12" i="15"/>
  <c r="K11" i="15"/>
  <c r="K8" i="15" s="1"/>
  <c r="K48" i="15" s="1"/>
  <c r="K54" i="15" s="1"/>
  <c r="I11" i="15"/>
  <c r="G11" i="15"/>
  <c r="F11" i="15"/>
  <c r="K10" i="15"/>
  <c r="I10" i="15"/>
  <c r="G10" i="15"/>
  <c r="F10" i="15"/>
  <c r="K9" i="15"/>
  <c r="I9" i="15"/>
  <c r="I8" i="15" s="1"/>
  <c r="G9" i="15"/>
  <c r="F9" i="15"/>
  <c r="M8" i="15"/>
  <c r="L8" i="15"/>
  <c r="J8" i="15"/>
  <c r="J44" i="15" s="1"/>
  <c r="H8" i="15"/>
  <c r="F8" i="15" s="1"/>
  <c r="G8" i="15"/>
  <c r="H7" i="15"/>
  <c r="D11" i="17" l="1"/>
  <c r="E8" i="17"/>
  <c r="E11" i="17" s="1"/>
  <c r="E33" i="17"/>
  <c r="E35" i="17" s="1"/>
  <c r="G47" i="15"/>
  <c r="F46" i="15"/>
  <c r="F44" i="15" s="1"/>
  <c r="F48" i="15" s="1"/>
  <c r="F54" i="15" s="1"/>
  <c r="G46" i="15"/>
  <c r="H45" i="15"/>
  <c r="D33" i="17"/>
  <c r="D35" i="17" s="1"/>
  <c r="C18" i="16"/>
  <c r="B18" i="16" s="1"/>
  <c r="C27" i="16"/>
  <c r="B27" i="16" s="1"/>
  <c r="B6" i="16"/>
  <c r="C21" i="16"/>
  <c r="B21" i="16" s="1"/>
  <c r="C30" i="16"/>
  <c r="B30" i="16" s="1"/>
  <c r="B9" i="16"/>
  <c r="I63" i="15"/>
  <c r="K63" i="15"/>
  <c r="J64" i="15"/>
  <c r="H62" i="15"/>
  <c r="C8" i="16"/>
  <c r="H44" i="15"/>
  <c r="H64" i="15" s="1"/>
  <c r="C7" i="16" s="1"/>
  <c r="I47" i="15"/>
  <c r="I45" i="15" s="1"/>
  <c r="J48" i="15"/>
  <c r="J54" i="15" s="1"/>
  <c r="J62" i="15"/>
  <c r="L64" i="15"/>
  <c r="K64" i="15" s="1"/>
  <c r="I67" i="15"/>
  <c r="L48" i="15"/>
  <c r="L54" i="15" s="1"/>
  <c r="I44" i="15" l="1"/>
  <c r="I48" i="15" s="1"/>
  <c r="I54" i="15" s="1"/>
  <c r="G44" i="15"/>
  <c r="G48" i="15" s="1"/>
  <c r="G54" i="15" s="1"/>
  <c r="C28" i="16"/>
  <c r="B28" i="16" s="1"/>
  <c r="B7" i="16"/>
  <c r="C19" i="16"/>
  <c r="B19" i="16" s="1"/>
  <c r="I64" i="15"/>
  <c r="B8" i="16"/>
  <c r="C20" i="16"/>
  <c r="B20" i="16" s="1"/>
  <c r="C29" i="16"/>
  <c r="B29" i="16" s="1"/>
  <c r="H68" i="15"/>
  <c r="C5" i="16"/>
  <c r="L68" i="15"/>
  <c r="K62" i="15"/>
  <c r="K68" i="15" s="1"/>
  <c r="J68" i="15"/>
  <c r="I62" i="15"/>
  <c r="H48" i="15"/>
  <c r="H54" i="15" s="1"/>
  <c r="B5" i="16" l="1"/>
  <c r="B11" i="16" s="1"/>
  <c r="C17" i="16"/>
  <c r="B17" i="16" s="1"/>
  <c r="B23" i="16" s="1"/>
  <c r="C11" i="16"/>
  <c r="C12" i="16" s="1"/>
  <c r="D12" i="16" s="1"/>
  <c r="C26" i="16"/>
  <c r="B26" i="16" s="1"/>
  <c r="B32" i="16" s="1"/>
  <c r="I68" i="15"/>
  <c r="AD8" i="5" l="1"/>
  <c r="AD10" i="5"/>
  <c r="AD12" i="5"/>
  <c r="AD4" i="5"/>
  <c r="AD2" i="5"/>
  <c r="AD6" i="5"/>
  <c r="AD13" i="5"/>
  <c r="AD3" i="5"/>
  <c r="AD9" i="5"/>
  <c r="AD5" i="5"/>
  <c r="AD7" i="5"/>
  <c r="AD11" i="5"/>
  <c r="AD17" i="5" l="1"/>
</calcChain>
</file>

<file path=xl/comments1.xml><?xml version="1.0" encoding="utf-8"?>
<comments xmlns="http://schemas.openxmlformats.org/spreadsheetml/2006/main">
  <authors>
    <author>Henriette Hey</author>
  </authors>
  <commentList>
    <comment ref="A8" authorId="0" shapeId="0">
      <text>
        <r>
          <rPr>
            <b/>
            <sz val="9"/>
            <color indexed="81"/>
            <rFont val="Segoe UI"/>
            <family val="2"/>
          </rPr>
          <t>Bitte Reihenfolge beachten, Nachname Vorname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Henriette Hey</author>
    <author>Keyhan Partovi Safa</author>
  </authors>
  <commentList>
    <comment ref="C1" authorId="0" shapeId="0">
      <text>
        <r>
          <rPr>
            <b/>
            <sz val="9"/>
            <color indexed="81"/>
            <rFont val="Segoe UI"/>
            <family val="2"/>
          </rPr>
          <t>Bitte Reihenfolge beachten, Nachname Vorname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1" authorId="0" shapeId="0">
      <text>
        <r>
          <rPr>
            <sz val="9"/>
            <color indexed="81"/>
            <rFont val="Segoe UI"/>
            <family val="2"/>
          </rPr>
          <t>AMSW:</t>
        </r>
        <r>
          <rPr>
            <b/>
            <sz val="9"/>
            <color indexed="81"/>
            <rFont val="Segoe UI"/>
            <family val="2"/>
          </rPr>
          <t xml:space="preserve"> siehe Anmerkungen im TB BG-Eckdaten!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M1" authorId="0" shapeId="0">
      <text>
        <r>
          <rPr>
            <sz val="9"/>
            <color indexed="81"/>
            <rFont val="Segoe UI"/>
            <family val="2"/>
          </rPr>
          <t xml:space="preserve">AMSW: </t>
        </r>
        <r>
          <rPr>
            <b/>
            <sz val="9"/>
            <color indexed="81"/>
            <rFont val="Segoe UI"/>
            <family val="2"/>
          </rPr>
          <t>Abgabenpfl. sind bei den Berechnungen der LNK mitzuberücksichtigen;
Bei Abrechnungslegung ist auf die korrekte Zuordnung lfd - SZ zu achten.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N1" authorId="0" shapeId="0">
      <text>
        <r>
          <rPr>
            <sz val="9"/>
            <color indexed="81"/>
            <rFont val="Segoe UI"/>
            <family val="2"/>
          </rPr>
          <t>AMSW:</t>
        </r>
        <r>
          <rPr>
            <b/>
            <sz val="9"/>
            <color indexed="81"/>
            <rFont val="Segoe UI"/>
            <family val="2"/>
          </rPr>
          <t xml:space="preserve"> Abgabenbefreiungen sind bei den Berechnungen der LNK mitzuberücksichtigen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1" authorId="0" shapeId="0">
      <text>
        <r>
          <rPr>
            <b/>
            <sz val="10"/>
            <color indexed="81"/>
            <rFont val="Arial"/>
            <family val="2"/>
          </rPr>
          <t xml:space="preserve">BITTE BEACHTEN Anerkennungsfähigkeit im Rahmen der Förderung:
HO-Tage bis 30.06.2022: </t>
        </r>
        <r>
          <rPr>
            <sz val="10"/>
            <color indexed="81"/>
            <rFont val="Arial"/>
            <family val="2"/>
          </rPr>
          <t>€1,- pro Tag und max. 100 Tage/Jahr.</t>
        </r>
        <r>
          <rPr>
            <b/>
            <sz val="10"/>
            <color indexed="81"/>
            <rFont val="Arial"/>
            <family val="2"/>
          </rPr>
          <t xml:space="preserve">
HO-Tage ab 01.07.2022: </t>
        </r>
        <r>
          <rPr>
            <sz val="10"/>
            <color indexed="81"/>
            <rFont val="Arial"/>
            <family val="2"/>
          </rPr>
          <t>max. €3,- pro Tag und max. 50 Tage/Jahr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Q1" authorId="1" shapeId="0">
      <text>
        <r>
          <rPr>
            <b/>
            <sz val="10"/>
            <color indexed="81"/>
            <rFont val="Arial"/>
            <family val="2"/>
          </rPr>
          <t xml:space="preserve">BITTE BEACHTEN Anerkennungsfähigkeit im Rahmen der Förderung:
HO-Tage seit 01.07.2022: max. €3,- pro Tag und max. 50 Tage/Jahr
</t>
        </r>
        <r>
          <rPr>
            <sz val="9"/>
            <color indexed="81"/>
            <rFont val="Arial"/>
            <family val="2"/>
          </rPr>
          <t>[HO-Tage vor 30.06.2022: €1,- pro Tag und max. 100 Tage/Jahr.]</t>
        </r>
      </text>
    </comment>
    <comment ref="H19" authorId="0" shapeId="0">
      <text>
        <r>
          <rPr>
            <sz val="9"/>
            <color indexed="81"/>
            <rFont val="Segoe UI"/>
            <family val="2"/>
          </rPr>
          <t xml:space="preserve">AMSW </t>
        </r>
        <r>
          <rPr>
            <b/>
            <sz val="9"/>
            <color indexed="81"/>
            <rFont val="Segoe UI"/>
            <family val="2"/>
          </rPr>
          <t>h/Wo</t>
        </r>
      </text>
    </comment>
  </commentList>
</comments>
</file>

<file path=xl/comments3.xml><?xml version="1.0" encoding="utf-8"?>
<comments xmlns="http://schemas.openxmlformats.org/spreadsheetml/2006/main">
  <authors>
    <author>Henriette Hey</author>
  </authors>
  <commentList>
    <comment ref="I3" authorId="0" shapeId="0">
      <text>
        <r>
          <rPr>
            <b/>
            <sz val="9"/>
            <color indexed="81"/>
            <rFont val="Segoe UI"/>
            <family val="2"/>
          </rPr>
          <t>% Anteil für BBE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K3" authorId="0" shapeId="0">
      <text>
        <r>
          <rPr>
            <b/>
            <sz val="9"/>
            <color indexed="81"/>
            <rFont val="Segoe UI"/>
            <family val="2"/>
          </rPr>
          <t>Abrechnungsbetrag BBE AMS-Anteil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<sst xmlns="http://schemas.openxmlformats.org/spreadsheetml/2006/main" count="436" uniqueCount="279">
  <si>
    <t>Name BBE:</t>
  </si>
  <si>
    <t>Zeitraum:</t>
  </si>
  <si>
    <t>von</t>
  </si>
  <si>
    <t>bis</t>
  </si>
  <si>
    <t>Std/Wo BBE</t>
  </si>
  <si>
    <t>Funktion</t>
  </si>
  <si>
    <t>KV und Einstufung</t>
  </si>
  <si>
    <t>SV lfd.</t>
  </si>
  <si>
    <t>SV SZ</t>
  </si>
  <si>
    <t>DB</t>
  </si>
  <si>
    <t>DZ</t>
  </si>
  <si>
    <t>Komm.St.</t>
  </si>
  <si>
    <t>MV</t>
  </si>
  <si>
    <t>Personalkosten GESAMT</t>
  </si>
  <si>
    <t>Teamleitung</t>
  </si>
  <si>
    <t>KV xx, Einstufung x, Stufe y</t>
  </si>
  <si>
    <t>SV-nummer</t>
  </si>
  <si>
    <t>nächste Vorrückung</t>
  </si>
  <si>
    <t>Jahr-Monat</t>
  </si>
  <si>
    <t>01.01.2022</t>
  </si>
  <si>
    <t>01.07.2021</t>
  </si>
  <si>
    <t>KUA Beihilfe</t>
  </si>
  <si>
    <t>BG</t>
  </si>
  <si>
    <t>Berater_in</t>
  </si>
  <si>
    <t>Erläuterungen:</t>
  </si>
  <si>
    <t>Beitrags- gruppe</t>
  </si>
  <si>
    <t>ABRECHNUNG</t>
  </si>
  <si>
    <t>voersteuerabzugsberechtig</t>
  </si>
  <si>
    <t>JA/NEIN</t>
  </si>
  <si>
    <t>Personalaufwand - BeraterInnen</t>
  </si>
  <si>
    <t>AMS-KundInnen</t>
  </si>
  <si>
    <t>Nicht-AMS-KundInnen</t>
  </si>
  <si>
    <t>Kalkulation Gesamt</t>
  </si>
  <si>
    <t xml:space="preserve"> +/-</t>
  </si>
  <si>
    <t>Abrechnung</t>
  </si>
  <si>
    <t>lt. AMS</t>
  </si>
  <si>
    <t>Kostenüber-
schreitung</t>
  </si>
  <si>
    <t>Begründung</t>
  </si>
  <si>
    <t>angewenderter KV:</t>
  </si>
  <si>
    <t xml:space="preserve">Sachaufwand </t>
  </si>
  <si>
    <t>Konto Nr.</t>
  </si>
  <si>
    <t>AMS-KundInnen
(Anteil in % und €)</t>
  </si>
  <si>
    <t>Nicht-AMS-KundInnen
(Anteil in % und €)</t>
  </si>
  <si>
    <t>Kalkulation
Gesamt</t>
  </si>
  <si>
    <t>Begründung/
Bewilligung</t>
  </si>
  <si>
    <t>Strom/Wasser</t>
  </si>
  <si>
    <t>Heizkosten</t>
  </si>
  <si>
    <t>AfA</t>
  </si>
  <si>
    <t>GWG</t>
  </si>
  <si>
    <t>Radio- und Fernsehgebühren</t>
  </si>
  <si>
    <t>Instandhaltung Gebäude</t>
  </si>
  <si>
    <t>Instandhaltung EDV</t>
  </si>
  <si>
    <t>Reinigung</t>
  </si>
  <si>
    <t>Fahrtkosten der TeilnehmerInnen</t>
  </si>
  <si>
    <t>Reisespesen Weiterbildung</t>
  </si>
  <si>
    <t>Telefon, Internet</t>
  </si>
  <si>
    <t>Postgebühren</t>
  </si>
  <si>
    <t>Miete inkl. BK</t>
  </si>
  <si>
    <t>Büromaterial</t>
  </si>
  <si>
    <t>Lehrmaterial</t>
  </si>
  <si>
    <t>Öffentlichkeitsarbeit</t>
  </si>
  <si>
    <t>Honorarkräfte</t>
  </si>
  <si>
    <t>Zeitschriften u. sonst. Medien</t>
  </si>
  <si>
    <t>Fachliteratur</t>
  </si>
  <si>
    <t>Betriebsversicherungen</t>
  </si>
  <si>
    <t>Steuerberatungsaufwand</t>
  </si>
  <si>
    <t>Rechts- und Beratungsaufwand</t>
  </si>
  <si>
    <t>Weiterbildung</t>
  </si>
  <si>
    <t>Supervision</t>
  </si>
  <si>
    <t>Spesen des Geldverkehrs</t>
  </si>
  <si>
    <t>Kostenpositionen beliebig erweiterbar 
(keine Position "sonstige Kosten")</t>
  </si>
  <si>
    <t>zentrale Verwaltung</t>
  </si>
  <si>
    <t>max. 6% der Personal- und Sachaufwände</t>
  </si>
  <si>
    <t>Personalkosten</t>
  </si>
  <si>
    <t>Sachkosten</t>
  </si>
  <si>
    <t>lfd. Beratungs- und Betreuungsleistung</t>
  </si>
  <si>
    <t>Abfertigungsansprüche</t>
  </si>
  <si>
    <t>nur im Anlassfall</t>
  </si>
  <si>
    <t>Investitionen</t>
  </si>
  <si>
    <t>Mitgliedsbeitrag</t>
  </si>
  <si>
    <t>Dachverband</t>
  </si>
  <si>
    <t>Gesamtaufwand</t>
  </si>
  <si>
    <t>Nur orange geränderte Felder dürfen eingetragen werden!</t>
  </si>
  <si>
    <t>AMS-KundInnen = Planbudget  für Personen mit AMS-Vormerkung + alle Erstgespräche  im Förderzeitraum</t>
  </si>
  <si>
    <t>Nicht-AMS-KundInnen = Planbudget für Personen ohne AMS-Vormerkung im Förderzeitraum</t>
  </si>
  <si>
    <r>
      <t xml:space="preserve">% AMS-KundInnen und Nicht-AMS-KundInnen: bitte statt Beispiel 90,00% bzw. 10,00% </t>
    </r>
    <r>
      <rPr>
        <u/>
        <sz val="8"/>
        <rFont val="Arial"/>
        <family val="2"/>
      </rPr>
      <t>tatsächliche Planwerte</t>
    </r>
    <r>
      <rPr>
        <sz val="8"/>
        <rFont val="Arial"/>
        <family val="2"/>
      </rPr>
      <t xml:space="preserve"> eintragen!</t>
    </r>
  </si>
  <si>
    <t>Anteil AMS</t>
  </si>
  <si>
    <t>Kalkulation</t>
  </si>
  <si>
    <t>genehmigt</t>
  </si>
  <si>
    <t>Personalaufwand</t>
  </si>
  <si>
    <t>Finanzierung</t>
  </si>
  <si>
    <t>GESAMT</t>
  </si>
  <si>
    <t>Gesamt</t>
  </si>
  <si>
    <t>AMS</t>
  </si>
  <si>
    <t>Name Kofinanzier 1</t>
  </si>
  <si>
    <t>Name Kofinanzier 2</t>
  </si>
  <si>
    <t>Name Kofinanzier 3</t>
  </si>
  <si>
    <t>Name Kofinanzier 4</t>
  </si>
  <si>
    <t>Eigenmittel</t>
  </si>
  <si>
    <t>Art der
Finanzierung *)</t>
  </si>
  <si>
    <t>Personal</t>
  </si>
  <si>
    <t>z.Verwaltung</t>
  </si>
  <si>
    <t>Abfertigung</t>
  </si>
  <si>
    <t>max. Kosten für Nicht-AMS-Kd</t>
  </si>
  <si>
    <t>AUFTEILUNG:</t>
  </si>
  <si>
    <t>Nicht AMS Kd</t>
  </si>
  <si>
    <t>AMS Kd</t>
  </si>
  <si>
    <t>Laut Richtlinie dürfen max. 10% der AMS-Beihilfe für Nicht-AMS-KD verwendet werden!</t>
  </si>
  <si>
    <t>*) Art der Finanzierung:</t>
  </si>
  <si>
    <t>Dies ist vor allem für Kostenverringerungen bei der Abrechnung relevant,
da sich dadurch die Anteile der Kostenträger dementsprechend ändern.</t>
  </si>
  <si>
    <t>zentrale Verwaltung gesamt</t>
  </si>
  <si>
    <t>Berechnungs-
schlüssel *)</t>
  </si>
  <si>
    <t xml:space="preserve">Personalkosten**) </t>
  </si>
  <si>
    <t>%</t>
  </si>
  <si>
    <t>Geschäftsführungszulage ***)</t>
  </si>
  <si>
    <t>Summe Personalkosten</t>
  </si>
  <si>
    <t>Kostenpositionen beliebig erweiterbar</t>
  </si>
  <si>
    <t>Summe Sachkosten</t>
  </si>
  <si>
    <t>Summe zentrale Verwaltung</t>
  </si>
  <si>
    <t>*) Im Falle von  Kosten der zentralen Verwaltung sind diese nach einem  Berechnungsschlüssel nachvollziehbar dem Projekt zuzuordnen.</t>
  </si>
  <si>
    <t>**) Dazu zählen beispielsweise anteilige Personalkosten für Geschäftsführung, anteilige Kosten für die zentrale Administration, etc.</t>
  </si>
  <si>
    <t>***) Es können nur Kosten der Geschäftsführungszulage (max. 75€ pro BeraterIn) ODER  der Zentralen Verwaltung (6%-Deckelung) verrechnet werden.</t>
  </si>
  <si>
    <t xml:space="preserve">Die Kostenaufstellung der Belege ist nur in diesem Tabellenblatt darzustellen, es sind keine weiteren Tabellenblätter zu erstellen. </t>
  </si>
  <si>
    <t>Kontonr.</t>
  </si>
  <si>
    <t>Kontobezeichnung</t>
  </si>
  <si>
    <t>Beleg-Art</t>
  </si>
  <si>
    <t>Beleg-Nr.
(auf Beleg vermerkt)</t>
  </si>
  <si>
    <t>Beleg-
Datum</t>
  </si>
  <si>
    <t>Lieferant</t>
  </si>
  <si>
    <t>Text</t>
  </si>
  <si>
    <t>Buchungs-
betrag</t>
  </si>
  <si>
    <t>Skonto</t>
  </si>
  <si>
    <t>ER</t>
  </si>
  <si>
    <t>Wien Energie</t>
  </si>
  <si>
    <t>Strom Jänner</t>
  </si>
  <si>
    <t>Strom März</t>
  </si>
  <si>
    <t>Summe</t>
  </si>
  <si>
    <t xml:space="preserve">Erläuterungen: </t>
  </si>
  <si>
    <t>in Spalte A bis AC Eintragung sämtlicher Covid-19 - KUA Monatsabrechnungen (csv-Dateien) betreffend Projektmitarbeiter_innen für die im Projektzeitraum KUA-Beihilfe bezogen wurde.</t>
  </si>
  <si>
    <t>es wurde für Projektmitarbeiter_innen im Projektzeitraum der gegenständlichen Abrechnung keine KUA-Beihilfe bezogen.</t>
  </si>
  <si>
    <t>Covid-19 KUA Abrechnungen in Folge</t>
  </si>
  <si>
    <r>
      <t xml:space="preserve">In Spalten AE-AF Eintragung der Normalarbeitszeit der/des MA_in im Projekt der gegenständlichen Abrechnung. Eintragungen </t>
    </r>
    <r>
      <rPr>
        <b/>
        <u/>
        <sz val="11"/>
        <color theme="1"/>
        <rFont val="Calibri"/>
        <family val="2"/>
        <scheme val="minor"/>
      </rPr>
      <t>entweder</t>
    </r>
    <r>
      <rPr>
        <b/>
        <sz val="11"/>
        <color theme="1"/>
        <rFont val="Calibri"/>
        <family val="2"/>
        <scheme val="minor"/>
      </rPr>
      <t xml:space="preserve"> in absoluten Stunden (gelb) </t>
    </r>
    <r>
      <rPr>
        <b/>
        <u/>
        <sz val="11"/>
        <color theme="1"/>
        <rFont val="Calibri"/>
        <family val="2"/>
        <scheme val="minor"/>
      </rPr>
      <t>oder</t>
    </r>
    <r>
      <rPr>
        <b/>
        <sz val="11"/>
        <color theme="1"/>
        <rFont val="Calibri"/>
        <family val="2"/>
        <scheme val="minor"/>
      </rPr>
      <t xml:space="preserve"> in % (grün). </t>
    </r>
  </si>
  <si>
    <t>IM PROJEKT DER GEGENSTÄNDLICHEN ABRECHNUNG</t>
  </si>
  <si>
    <t>WEITERES PROJEKT - A</t>
  </si>
  <si>
    <t>WEITERES PROJEKT - B</t>
  </si>
  <si>
    <t>WEITERES PROJEKT - C</t>
  </si>
  <si>
    <t>WEITERES PROJEKT - D</t>
  </si>
  <si>
    <t>SUMMENKONTROLLE</t>
  </si>
  <si>
    <t>In Spalten ab AF Eintragungen der Normalarbeitszeit in ev. weiteren Projekte. Summenkontrolle: Summe der eingetragenen Normalarbeitszeit(en) müssen dem Wert in Spalte P entsprechen, bzw. 100% betragen.</t>
  </si>
  <si>
    <t xml:space="preserve">Projektnummer. </t>
  </si>
  <si>
    <t xml:space="preserve">Projektnummer </t>
  </si>
  <si>
    <t>Bezeichnung (bei nicht AMS-geförderte Projekte)</t>
  </si>
  <si>
    <t>COVID Projektnummer</t>
  </si>
  <si>
    <t>Beginn der Kurzarbeitsbeihilfe</t>
  </si>
  <si>
    <t>Ende der Kurzarbeitsbeihilfe</t>
  </si>
  <si>
    <t>Abrechnungsjahr</t>
  </si>
  <si>
    <t>Abrechnungsmonat</t>
  </si>
  <si>
    <t>Exportzeit Webanwendung</t>
  </si>
  <si>
    <t>SV-Nummer</t>
  </si>
  <si>
    <t>Geschlecht</t>
  </si>
  <si>
    <t>Titel</t>
  </si>
  <si>
    <t>Vorname</t>
  </si>
  <si>
    <t>Familienname</t>
  </si>
  <si>
    <t>Lehrling</t>
  </si>
  <si>
    <t>Bruttoentgelt vor COVID-19 Kurzarbeit</t>
  </si>
  <si>
    <t>Normalarbeitszeit vor COVID-19 Kurzarbeit</t>
  </si>
  <si>
    <t>Bruttoentgelt für den ganzen Monat</t>
  </si>
  <si>
    <t>Stunden für die Ersatzleistungen gebühren</t>
  </si>
  <si>
    <t>potentiell zu leistende Arbeitsstunden</t>
  </si>
  <si>
    <t>geleistete Arbeitsstunden</t>
  </si>
  <si>
    <t>konsumierter Urlaub/konsumiertes Zeitguthaben</t>
  </si>
  <si>
    <t>Entgeltfortzahlung für Krankenstand und § 1155 Abs. 3 ABGB in der geplanten Arbeitszeit</t>
  </si>
  <si>
    <t>errechnete Ausfallstunden</t>
  </si>
  <si>
    <t>geleistete Überstunden</t>
  </si>
  <si>
    <t>verrechnete Ausfallstunden</t>
  </si>
  <si>
    <t>Pauschalsatz COVID-19 Kurzarbeit</t>
  </si>
  <si>
    <t>verrechnete COVID-19 Kurzarbeitsbeihilfe</t>
  </si>
  <si>
    <t>Prüfsumme</t>
  </si>
  <si>
    <t>Abrechnungszeitraum von</t>
  </si>
  <si>
    <t>Abrechnungszeitraum bis</t>
  </si>
  <si>
    <t>ANZAHL NORMALARBEITS- STUNDEN</t>
  </si>
  <si>
    <t>%-Satz der GESAMT - NORMALARBEITS- STUNDEN</t>
  </si>
  <si>
    <t>Im Fall von KUA Leermeldung: im Feld A5 durch entsprechende Auswahl im Drop Down, Bestätigung des nicht-Bezuges von KUA-Beihilfe  im gegenständlichen Projekt.</t>
  </si>
  <si>
    <t>Normalarbeitszeitstunden</t>
  </si>
  <si>
    <t>SV-MO</t>
  </si>
  <si>
    <t>Spalte1</t>
  </si>
  <si>
    <t>proz</t>
  </si>
  <si>
    <t>Proz</t>
  </si>
  <si>
    <t>Übereinstimmung Aliquotierung mit Abrechnung</t>
  </si>
  <si>
    <t>xxxxxx</t>
  </si>
  <si>
    <t>xxxxxy</t>
  </si>
  <si>
    <t>TW - Administration</t>
  </si>
  <si>
    <t>1234010100</t>
  </si>
  <si>
    <t>4321311201</t>
  </si>
  <si>
    <t>Nachname Vorname</t>
  </si>
  <si>
    <t>Nachname Vorname BeraterIn</t>
  </si>
  <si>
    <t>Muster Max</t>
  </si>
  <si>
    <t>Aliquotierungsschlüssel BBE</t>
  </si>
  <si>
    <t>Abrechnungsbetrag BBE</t>
  </si>
  <si>
    <t xml:space="preserve">In diesem Tabellenblatt ist die Kostenaufstellung der Belege darzustellen. </t>
  </si>
  <si>
    <t xml:space="preserve">Diese Aliquotierungsschlüssel müssen dann mit dem Tabellenblatt Kostenaufstellung mit der Spalte "Aliquotierungsschlüssel BBE" verknüpft werden. </t>
  </si>
  <si>
    <t xml:space="preserve">Die Spalte "Aliquotierungsschlüssel AMS" soll mit dem Tabellenblatt "Aliquotierung" verknüpft sein (siehe auch Erläuterung dort). </t>
  </si>
  <si>
    <t>Bitte beachten Sie, in der Darstellung die Spalte "Abrechnungsbetrag BBE" ganz außen rechts beizubehalten.</t>
  </si>
  <si>
    <t>Die Beleg-Nr der Aufstellung ist auf dem dazugehörigen Beleg zu vermerken!</t>
  </si>
  <si>
    <r>
      <t xml:space="preserve">In diesem Tabellenblatt sind die in der BBE </t>
    </r>
    <r>
      <rPr>
        <u/>
        <sz val="12"/>
        <rFont val="Arial"/>
        <family val="2"/>
      </rPr>
      <t>zur Anwendung kommenden Aliquotierungsschlüssel sowie ihre Berechnung</t>
    </r>
    <r>
      <rPr>
        <sz val="12"/>
        <rFont val="Arial"/>
        <family val="2"/>
      </rPr>
      <t xml:space="preserve"> darzustellen.</t>
    </r>
  </si>
  <si>
    <t>Bei den zentralen Verwaltungskosten handelt es sich um keine Pauschale, im Falle einer Prüfung müssen sämtliche verrechnete Kosten belegt werden können!</t>
  </si>
  <si>
    <r>
      <t xml:space="preserve">Es ist anzugeben, ob der jeweilige </t>
    </r>
    <r>
      <rPr>
        <b/>
        <sz val="9"/>
        <rFont val="Arial"/>
        <family val="2"/>
      </rPr>
      <t>Kofinanzier</t>
    </r>
    <r>
      <rPr>
        <sz val="9"/>
        <rFont val="Arial"/>
        <family val="2"/>
      </rPr>
      <t xml:space="preserve"> die BBE entweder </t>
    </r>
    <r>
      <rPr>
        <b/>
        <sz val="9"/>
        <rFont val="Arial"/>
        <family val="2"/>
      </rPr>
      <t>absolut</t>
    </r>
    <r>
      <rPr>
        <sz val="9"/>
        <rFont val="Arial"/>
        <family val="2"/>
      </rPr>
      <t xml:space="preserve"> (bitte "absolut" eintragen)</t>
    </r>
    <r>
      <rPr>
        <b/>
        <sz val="9"/>
        <rFont val="Arial"/>
        <family val="2"/>
      </rPr>
      <t xml:space="preserve"> oder prozentuell</t>
    </r>
    <r>
      <rPr>
        <sz val="9"/>
        <rFont val="Arial"/>
        <family val="2"/>
      </rPr>
      <t xml:space="preserve"> (bitte den Prozentsatz der Förderung angeben) fördert.</t>
    </r>
  </si>
  <si>
    <r>
      <t>Hierbei ist darauf zu achten, dass</t>
    </r>
    <r>
      <rPr>
        <b/>
        <sz val="12"/>
        <rFont val="Arial"/>
        <family val="2"/>
      </rPr>
      <t xml:space="preserve"> jede Zelle</t>
    </r>
    <r>
      <rPr>
        <sz val="12"/>
        <rFont val="Arial"/>
        <family val="2"/>
      </rPr>
      <t xml:space="preserve"> verknüpft ist, da sonst bei erforderlichen Sortierungen die Aliquotierungsschlüssel nicht mehr übereinstimmen.</t>
    </r>
  </si>
  <si>
    <t>Siehe auch weitere Erläuterungen zu den Beitragsgruppen im Tabellenblatt "BG-Eckdaten"</t>
  </si>
  <si>
    <t>D1_22</t>
  </si>
  <si>
    <t>D3_22</t>
  </si>
  <si>
    <t>202201</t>
  </si>
  <si>
    <t>202106</t>
  </si>
  <si>
    <t>202107</t>
  </si>
  <si>
    <t>202108</t>
  </si>
  <si>
    <t>202109</t>
  </si>
  <si>
    <t>202110</t>
  </si>
  <si>
    <t>202111</t>
  </si>
  <si>
    <t>202112</t>
  </si>
  <si>
    <t>202202</t>
  </si>
  <si>
    <t>D4_22</t>
  </si>
  <si>
    <t>sonstige Beihilfen/Förderungen (z.B. ATZ….)</t>
  </si>
  <si>
    <t>D2_22</t>
  </si>
  <si>
    <t>Anm.: der Einfachheithalber lehnen sich die Bezeichnungen an den früheren SV Beitragsgruppen an</t>
  </si>
  <si>
    <t>Für sämtliche Mitarbeiter_innen im Abrechnungszeitraums ist monatlich darzustellen:</t>
  </si>
  <si>
    <t>Die Zeilen sind entsprechend dem Bedarf einzufügen.</t>
  </si>
  <si>
    <t xml:space="preserve">Bei Bedarf bitte die Zeilen erweitern! Ab erster leeren Zeile beliebige Anzahl an weiteren Zeilen markieren (auch ausserhalb des aktiven Tabellenbereichs) und Zellen einfügen (rechte Maustaste). </t>
  </si>
  <si>
    <t>HO-Tage lt. LK</t>
  </si>
  <si>
    <t>SVNR, Nachname Vorname, Funktion, Kollektivvertrag und Einstufung, nächste Vorrückung, Beitragsgruppe, Stunden lt. Lohnkonto(LK), Stunden im Projekt, sowie die Personalkosten</t>
  </si>
  <si>
    <t xml:space="preserve">Sonder- zahlungen 
lt. LK
</t>
  </si>
  <si>
    <r>
      <t xml:space="preserve">DGA </t>
    </r>
    <r>
      <rPr>
        <b/>
        <sz val="8"/>
        <color theme="0"/>
        <rFont val="Arial"/>
        <family val="2"/>
      </rPr>
      <t>(U-Bahn) 
lt. LK</t>
    </r>
  </si>
  <si>
    <t>SV lfd.
lt. LK</t>
  </si>
  <si>
    <t>SV SZ 
lt. LK</t>
  </si>
  <si>
    <t>DB 
lt. LK</t>
  </si>
  <si>
    <t>DZ 
lt. LK</t>
  </si>
  <si>
    <t>Komm.St. lt. LK</t>
  </si>
  <si>
    <t>MV 
lt. LK</t>
  </si>
  <si>
    <t>HO Pauschale lt LK</t>
  </si>
  <si>
    <t>Anmerkungen Träger</t>
  </si>
  <si>
    <t>Std/Wo DV LK</t>
  </si>
  <si>
    <r>
      <rPr>
        <b/>
        <sz val="10"/>
        <color rgb="FFFF0000"/>
        <rFont val="Arial"/>
        <family val="2"/>
      </rPr>
      <t xml:space="preserve">Brutto </t>
    </r>
    <r>
      <rPr>
        <sz val="10"/>
        <color rgb="FFFF0000"/>
        <rFont val="Arial"/>
        <family val="2"/>
      </rPr>
      <t xml:space="preserve">DV lt LK </t>
    </r>
    <r>
      <rPr>
        <b/>
        <sz val="10"/>
        <color rgb="FFFF0000"/>
        <rFont val="Arial"/>
        <family val="2"/>
      </rPr>
      <t xml:space="preserve">exkl. </t>
    </r>
    <r>
      <rPr>
        <sz val="10"/>
        <color rgb="FFFF0000"/>
        <rFont val="Arial"/>
        <family val="2"/>
      </rPr>
      <t>Zulagen/Überzahlungen, Prämien, Fahrtkosten, HO-Pauschale,…</t>
    </r>
  </si>
  <si>
    <r>
      <t xml:space="preserve">regelmäßige Zulagen/Überzahlungen </t>
    </r>
    <r>
      <rPr>
        <sz val="10"/>
        <color rgb="FFFF0000"/>
        <rFont val="Arial"/>
        <family val="2"/>
      </rPr>
      <t xml:space="preserve">(jeglicher Art) </t>
    </r>
    <r>
      <rPr>
        <b/>
        <sz val="10"/>
        <color rgb="FFFF0000"/>
        <rFont val="Arial"/>
        <family val="2"/>
      </rPr>
      <t>lt. Std LK</t>
    </r>
  </si>
  <si>
    <t>anerkennbare Gehaltskosten aliquot auf Std BBE</t>
  </si>
  <si>
    <t>anerkennbare Lohnneben- kosten aliquot auf Std BBE</t>
  </si>
  <si>
    <t>anerkennbare Personalkosten GESAMT (aliquot)</t>
  </si>
  <si>
    <r>
      <t xml:space="preserve">sonstige Entgeltbestandteile </t>
    </r>
    <r>
      <rPr>
        <b/>
        <u/>
        <sz val="10"/>
        <color rgb="FFFF0000"/>
        <rFont val="Arial"/>
        <family val="2"/>
      </rPr>
      <t xml:space="preserve">abgabenpflichtig </t>
    </r>
    <r>
      <rPr>
        <b/>
        <sz val="10"/>
        <color rgb="FFFF0000"/>
        <rFont val="Arial"/>
        <family val="2"/>
      </rPr>
      <t xml:space="preserve">lt. LK </t>
    </r>
    <r>
      <rPr>
        <sz val="10"/>
        <color rgb="FFFF0000"/>
        <rFont val="Arial"/>
        <family val="2"/>
      </rPr>
      <t>(ggf. Prämien, +Fahrtkosten, ...)</t>
    </r>
    <r>
      <rPr>
        <b/>
        <sz val="10"/>
        <color rgb="FFFF0000"/>
        <rFont val="Arial"/>
        <family val="2"/>
      </rPr>
      <t xml:space="preserve"> OHNE HO-Pauschalen</t>
    </r>
  </si>
  <si>
    <r>
      <t xml:space="preserve">sonstige Entgeltbestandteile </t>
    </r>
    <r>
      <rPr>
        <b/>
        <u/>
        <sz val="10"/>
        <color rgb="FFFF0000"/>
        <rFont val="Arial"/>
        <family val="2"/>
      </rPr>
      <t>abgabenfrei.</t>
    </r>
    <r>
      <rPr>
        <sz val="10"/>
        <color rgb="FFFF0000"/>
        <rFont val="Arial"/>
        <family val="2"/>
      </rPr>
      <t xml:space="preserve"> (ggf. Prämien, +Fahrtkosten,...) </t>
    </r>
    <r>
      <rPr>
        <b/>
        <sz val="10"/>
        <color rgb="FFFF0000"/>
        <rFont val="Arial"/>
        <family val="2"/>
      </rPr>
      <t>OHNE HO-Pauschalen</t>
    </r>
  </si>
  <si>
    <t>Bitte Zellenkommenare beachten!</t>
  </si>
  <si>
    <t>HO-Tage ab 01.07.2022: max. €3,- pro Tag und max. 50 Tage/Jahr (Die Deckelung mit 50 Tagen gilt auch, wenn weniger als € 3,- pro Tag verrechnet wird.)</t>
  </si>
  <si>
    <r>
      <rPr>
        <sz val="12"/>
        <color rgb="FFFF0000"/>
        <rFont val="Arial"/>
        <family val="2"/>
      </rPr>
      <t>Fa</t>
    </r>
    <r>
      <rPr>
        <b/>
        <sz val="12"/>
        <color rgb="FFFF0000"/>
        <rFont val="Arial"/>
        <family val="2"/>
      </rPr>
      <t xml:space="preserve">lls erforderlich </t>
    </r>
    <r>
      <rPr>
        <sz val="12"/>
        <color rgb="FFFF0000"/>
        <rFont val="Arial"/>
        <family val="2"/>
      </rPr>
      <t xml:space="preserve">ist im Einzelfall die </t>
    </r>
    <r>
      <rPr>
        <b/>
        <sz val="12"/>
        <color rgb="FFFF0000"/>
        <rFont val="Arial"/>
        <family val="2"/>
      </rPr>
      <t>Bemessungsgrundlage(BMG) bzw. %-Satz</t>
    </r>
    <r>
      <rPr>
        <sz val="12"/>
        <color rgb="FFFF0000"/>
        <rFont val="Arial"/>
        <family val="2"/>
      </rPr>
      <t xml:space="preserve"> zu ändern.</t>
    </r>
  </si>
  <si>
    <t>D1_23</t>
  </si>
  <si>
    <t>D2_23</t>
  </si>
  <si>
    <t>D3_23</t>
  </si>
  <si>
    <t>D4_23</t>
  </si>
  <si>
    <r>
      <t xml:space="preserve">Bitte im Tabellenblatt "Gehälter" auf die </t>
    </r>
    <r>
      <rPr>
        <b/>
        <u/>
        <sz val="12"/>
        <rFont val="Arial"/>
        <family val="2"/>
      </rPr>
      <t>übereinstimmende Bezeichnung</t>
    </r>
    <r>
      <rPr>
        <sz val="12"/>
        <rFont val="Arial"/>
        <family val="2"/>
      </rPr>
      <t xml:space="preserve"> in Spalte F mit den Bezeichnung hier in Spalte A achten; die Werte werden automatisch in den Berechnungen bei "Gehälter" übernommen.</t>
    </r>
  </si>
  <si>
    <r>
      <t>Bitte die Beitragssätze auf die f</t>
    </r>
    <r>
      <rPr>
        <b/>
        <sz val="12"/>
        <rFont val="Arial"/>
        <family val="2"/>
      </rPr>
      <t xml:space="preserve">ür den Abrechnungszeitraum </t>
    </r>
    <r>
      <rPr>
        <b/>
        <u/>
        <sz val="12"/>
        <rFont val="Arial"/>
        <family val="2"/>
      </rPr>
      <t>korrekten Prozentsätze hin überprüfen und anpassen!</t>
    </r>
    <r>
      <rPr>
        <sz val="12"/>
        <rFont val="Arial"/>
        <family val="2"/>
      </rPr>
      <t xml:space="preserve"> D.h. auch, wenn erforderlich ergänzen.</t>
    </r>
  </si>
  <si>
    <t>D1_24</t>
  </si>
  <si>
    <t>D2_24</t>
  </si>
  <si>
    <t>D3_24</t>
  </si>
  <si>
    <t>D4_24</t>
  </si>
  <si>
    <r>
      <t>anerkennbare Summe Brutto Gesamt Std/Wo DV  (</t>
    </r>
    <r>
      <rPr>
        <sz val="10"/>
        <color rgb="FFFF0000"/>
        <rFont val="Arial"/>
        <family val="2"/>
      </rPr>
      <t xml:space="preserve">inkl. Zulagen, ÜZ,…. </t>
    </r>
    <r>
      <rPr>
        <b/>
        <sz val="10"/>
        <color rgb="FFFF0000"/>
        <rFont val="Arial"/>
        <family val="2"/>
      </rPr>
      <t>- note: HO AMSW-Regelung!</t>
    </r>
    <r>
      <rPr>
        <sz val="10"/>
        <color rgb="FFFF0000"/>
        <rFont val="Arial"/>
        <family val="2"/>
      </rPr>
      <t>)</t>
    </r>
  </si>
  <si>
    <t>HO Pauschale anerkennbar/Monat - note: AMSW Regelung!</t>
  </si>
  <si>
    <r>
      <t>BITTE BEACHTEN Homeoffice(HO)-Pauschale AMS Wien Regelung,</t>
    </r>
    <r>
      <rPr>
        <sz val="12"/>
        <color rgb="FFFF0000"/>
        <rFont val="Arial"/>
        <family val="2"/>
      </rPr>
      <t xml:space="preserve"> Anerkennungsfähigkeit im Rahmen der Förderung:</t>
    </r>
  </si>
  <si>
    <t>(bis 30.06.2022: €1,- pro Tag und max. 100 Tage/Jahr)</t>
  </si>
  <si>
    <r>
      <rPr>
        <b/>
        <sz val="12"/>
        <color rgb="FFFF0000"/>
        <rFont val="Arial"/>
        <family val="2"/>
      </rPr>
      <t xml:space="preserve">Beitragsgruppe mit übereinstimmender Bezeichnung zum Tabellenblatt "BG-Eckdaten" </t>
    </r>
    <r>
      <rPr>
        <sz val="12"/>
        <color rgb="FFFF0000"/>
        <rFont val="Arial"/>
        <family val="2"/>
      </rPr>
      <t>für jede_n Mitarbeiter_in eingeben!</t>
    </r>
  </si>
  <si>
    <t>CHECK LS</t>
  </si>
  <si>
    <t>Normalarbeitszeit lt. KV</t>
  </si>
  <si>
    <t>Vertragszeitraum in M</t>
  </si>
  <si>
    <r>
      <rPr>
        <b/>
        <i/>
        <sz val="12"/>
        <color rgb="FFFF0000"/>
        <rFont val="Arial"/>
        <family val="2"/>
      </rPr>
      <t>Normalarbeitszeit lt. KV (Std/Wo)</t>
    </r>
    <r>
      <rPr>
        <i/>
        <sz val="12"/>
        <color rgb="FFFF0000"/>
        <rFont val="Arial"/>
        <family val="2"/>
      </rPr>
      <t xml:space="preserve"> sowie den</t>
    </r>
    <r>
      <rPr>
        <b/>
        <i/>
        <sz val="12"/>
        <color rgb="FFFF0000"/>
        <rFont val="Arial"/>
        <family val="2"/>
      </rPr>
      <t xml:space="preserve"> Vertragszeitraum in Monaten</t>
    </r>
    <r>
      <rPr>
        <i/>
        <sz val="12"/>
        <color rgb="FFFF0000"/>
        <rFont val="Arial"/>
        <family val="2"/>
      </rPr>
      <t xml:space="preserve"> in Spalte H am Ende der Tabelle (nach der Summenzeile) eintragen</t>
    </r>
  </si>
  <si>
    <r>
      <rPr>
        <b/>
        <sz val="12"/>
        <color rgb="FFFF0000"/>
        <rFont val="Arial"/>
        <family val="2"/>
      </rPr>
      <t xml:space="preserve">Entgeltbestandteil je Monat (Spalten K - P) lt. LK eintragen: </t>
    </r>
    <r>
      <rPr>
        <sz val="12"/>
        <color rgb="FFFF0000"/>
        <rFont val="Arial"/>
        <family val="2"/>
      </rPr>
      <t xml:space="preserve">Entgelt lt. Kollektivvertrag in Spalte K (im Fall von ATZ auch mit Lohnausgleich), ggf. vorhandene </t>
    </r>
    <r>
      <rPr>
        <u/>
        <sz val="12"/>
        <color rgb="FFFF0000"/>
        <rFont val="Arial"/>
        <family val="2"/>
      </rPr>
      <t xml:space="preserve">regelmäßige </t>
    </r>
    <r>
      <rPr>
        <sz val="12"/>
        <color rgb="FFFF0000"/>
        <rFont val="Arial"/>
        <family val="2"/>
      </rPr>
      <t xml:space="preserve">Zulagen und Überzahlungen in Spalte L, </t>
    </r>
  </si>
  <si>
    <t>und in L - M sonstige (nicht regelmäßige) Entgeltbestandteile wie Prämien, Fahrtkosten; in den Spalten M - P HomeOffice(HO)-Pauschale und HO-Tage lt LK getrennt anführen.</t>
  </si>
  <si>
    <r>
      <rPr>
        <b/>
        <sz val="12"/>
        <color rgb="FFFF0000"/>
        <rFont val="Arial"/>
        <family val="2"/>
      </rPr>
      <t>Brutto Gesamt exkl. SZ</t>
    </r>
    <r>
      <rPr>
        <sz val="12"/>
        <color rgb="FFFF0000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(Spalte R)</t>
    </r>
    <r>
      <rPr>
        <sz val="12"/>
        <color rgb="FFFF0000"/>
        <rFont val="Arial"/>
        <family val="2"/>
      </rPr>
      <t xml:space="preserve"> beinhaltet die Summen aus K bis N + Q.</t>
    </r>
  </si>
  <si>
    <r>
      <t xml:space="preserve">ad anerkennbarer </t>
    </r>
    <r>
      <rPr>
        <b/>
        <sz val="12"/>
        <color rgb="FFFF0000"/>
        <rFont val="Arial"/>
        <family val="2"/>
      </rPr>
      <t>HO-Pauschale</t>
    </r>
    <r>
      <rPr>
        <sz val="12"/>
        <color rgb="FFFF0000"/>
        <rFont val="Arial"/>
        <family val="2"/>
      </rPr>
      <t xml:space="preserve"> beachten Sie bitte das </t>
    </r>
    <r>
      <rPr>
        <b/>
        <sz val="12"/>
        <color rgb="FFFF0000"/>
        <rFont val="Arial"/>
        <family val="2"/>
      </rPr>
      <t>Zellenkommentar</t>
    </r>
    <r>
      <rPr>
        <sz val="12"/>
        <color rgb="FFFF0000"/>
        <rFont val="Arial"/>
        <family val="2"/>
      </rPr>
      <t xml:space="preserve"> in Q1 bzw. Erläuterungen im nächsten Absatz.</t>
    </r>
  </si>
  <si>
    <r>
      <rPr>
        <b/>
        <sz val="12"/>
        <color rgb="FFFF0000"/>
        <rFont val="Arial"/>
        <family val="2"/>
      </rPr>
      <t>Sonderzahlungen (Spalte S):</t>
    </r>
    <r>
      <rPr>
        <sz val="12"/>
        <color rgb="FFFF0000"/>
        <rFont val="Arial"/>
        <family val="2"/>
      </rPr>
      <t xml:space="preserve"> falls es Abweichungen zum monatlichen 1/6 gibt (z.B. Monatsdurchschnitt, KV-Regelungen, Bruttobestandteile die nicht in SZ einfließen) bitte die hinterlegte Formel </t>
    </r>
    <r>
      <rPr>
        <b/>
        <sz val="12"/>
        <color rgb="FFFF0000"/>
        <rFont val="Arial"/>
        <family val="2"/>
      </rPr>
      <t>anpassen! Z.B. Bemessungsgrundlage (BMG) ggf. ändern.</t>
    </r>
  </si>
  <si>
    <t>Lohnnebenkosten (Spalten T - Z):</t>
  </si>
  <si>
    <r>
      <t xml:space="preserve">Spalte T - Y: sind </t>
    </r>
    <r>
      <rPr>
        <sz val="12"/>
        <color rgb="FFFF0000"/>
        <rFont val="Arial"/>
        <family val="2"/>
      </rPr>
      <t xml:space="preserve">mit Formeln hinterlegt (vgl. %-Sätze im Tabellenblatt BG-Eckdaten); </t>
    </r>
    <r>
      <rPr>
        <b/>
        <sz val="12"/>
        <color rgb="FFFF0000"/>
        <rFont val="Arial"/>
        <family val="2"/>
      </rPr>
      <t>BITTE BEACHTEN:</t>
    </r>
    <r>
      <rPr>
        <sz val="12"/>
        <color rgb="FFFF0000"/>
        <rFont val="Arial"/>
        <family val="2"/>
      </rPr>
      <t xml:space="preserve"> bei Abweichungen in der jeweiligen Zeile zur vorhandenen Formel (Gründe z.B. ATZ, abgabefreie Bruttobestandteile,...) ist die Formel</t>
    </r>
    <r>
      <rPr>
        <b/>
        <sz val="12"/>
        <color rgb="FFFF0000"/>
        <rFont val="Arial"/>
        <family val="2"/>
      </rPr>
      <t xml:space="preserve"> anzupassen!</t>
    </r>
  </si>
  <si>
    <r>
      <t>DGA</t>
    </r>
    <r>
      <rPr>
        <sz val="12"/>
        <color rgb="FFFF0000"/>
        <rFont val="Arial"/>
        <family val="2"/>
      </rPr>
      <t xml:space="preserve"> (Spalte Z) bitte eintragen lt. LK/DV</t>
    </r>
  </si>
  <si>
    <r>
      <rPr>
        <b/>
        <sz val="12"/>
        <color rgb="FFFF0000"/>
        <rFont val="Arial"/>
        <family val="2"/>
      </rPr>
      <t xml:space="preserve">Farblich </t>
    </r>
    <r>
      <rPr>
        <sz val="12"/>
        <color rgb="FFFF0000"/>
        <rFont val="Arial"/>
        <family val="2"/>
      </rPr>
      <t>hinterlegte Felder bitte nicht abändern!</t>
    </r>
  </si>
  <si>
    <t>VZÄ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</si>
</sst>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dd/mm/yy;@"/>
    <numFmt numFmtId="165" formatCode="_-* #,##0.00\ _€_-;\-* #,##0.00\ _€_-;_-* &quot;-&quot;??\ _€_-;_-@_-"/>
    <numFmt numFmtId="166" formatCode="_-* #,##0.00000_-;\-* #,##0.00000_-;_-* &quot;-&quot;??_-;_-@_-"/>
    <numFmt numFmtId="167" formatCode="#,##0.0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1"/>
      <color rgb="FFFF0000"/>
      <name val="Arial"/>
      <family val="2"/>
    </font>
    <font>
      <sz val="9"/>
      <name val="Arial"/>
      <family val="2"/>
    </font>
    <font>
      <u/>
      <sz val="8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u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b/>
      <sz val="8"/>
      <color theme="0"/>
      <name val="Arial"/>
      <family val="2"/>
    </font>
    <font>
      <b/>
      <sz val="10"/>
      <color indexed="81"/>
      <name val="Arial"/>
      <family val="2"/>
    </font>
    <font>
      <sz val="10"/>
      <color indexed="81"/>
      <name val="Arial"/>
      <family val="2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sz val="9"/>
      <color indexed="81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u/>
      <sz val="12"/>
      <color rgb="FFFF0000"/>
      <name val="Arial"/>
      <family val="2"/>
    </font>
    <font>
      <b/>
      <u/>
      <sz val="12"/>
      <name val="Arial"/>
      <family val="2"/>
    </font>
    <font>
      <i/>
      <sz val="12"/>
      <color rgb="FFFF0000"/>
      <name val="Arial"/>
      <family val="2"/>
    </font>
    <font>
      <b/>
      <i/>
      <sz val="12"/>
      <color rgb="FFFF0000"/>
      <name val="Arial"/>
      <family val="2"/>
    </font>
    <font>
      <sz val="9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10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otted">
        <color indexed="53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53"/>
      </top>
      <bottom style="dotted">
        <color indexed="5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/>
      <top style="medium">
        <color indexed="53"/>
      </top>
      <bottom style="medium">
        <color indexed="53"/>
      </bottom>
      <diagonal/>
    </border>
    <border>
      <left/>
      <right style="medium">
        <color indexed="53"/>
      </right>
      <top style="medium">
        <color indexed="53"/>
      </top>
      <bottom style="medium">
        <color indexed="53"/>
      </bottom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53"/>
      </left>
      <right/>
      <top style="thin">
        <color indexed="64"/>
      </top>
      <bottom style="thin">
        <color indexed="53"/>
      </bottom>
      <diagonal/>
    </border>
    <border>
      <left/>
      <right style="thin">
        <color indexed="53"/>
      </right>
      <top style="thin">
        <color indexed="64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/>
      <bottom style="thin">
        <color indexed="53"/>
      </bottom>
      <diagonal/>
    </border>
    <border>
      <left style="thin">
        <color indexed="53"/>
      </left>
      <right style="medium">
        <color indexed="53"/>
      </right>
      <top/>
      <bottom style="thin">
        <color indexed="53"/>
      </bottom>
      <diagonal/>
    </border>
    <border>
      <left style="medium">
        <color indexed="53"/>
      </left>
      <right style="medium">
        <color indexed="53"/>
      </right>
      <top/>
      <bottom style="thin">
        <color indexed="53"/>
      </bottom>
      <diagonal/>
    </border>
    <border>
      <left style="medium">
        <color indexed="53"/>
      </left>
      <right style="medium">
        <color indexed="53"/>
      </right>
      <top style="thin">
        <color indexed="64"/>
      </top>
      <bottom style="thin">
        <color indexed="64"/>
      </bottom>
      <diagonal/>
    </border>
    <border>
      <left style="medium">
        <color indexed="53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53"/>
      </right>
      <top style="thin">
        <color indexed="64"/>
      </top>
      <bottom style="thin">
        <color indexed="64"/>
      </bottom>
      <diagonal/>
    </border>
    <border>
      <left style="medium">
        <color indexed="53"/>
      </left>
      <right/>
      <top style="thin">
        <color indexed="53"/>
      </top>
      <bottom style="thin">
        <color indexed="53"/>
      </bottom>
      <diagonal/>
    </border>
    <border>
      <left/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thin">
        <color indexed="5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53"/>
      </left>
      <right style="medium">
        <color indexed="53"/>
      </right>
      <top style="thin">
        <color indexed="53"/>
      </top>
      <bottom style="thin">
        <color indexed="53"/>
      </bottom>
      <diagonal/>
    </border>
    <border>
      <left style="medium">
        <color indexed="53"/>
      </left>
      <right/>
      <top style="thin">
        <color indexed="53"/>
      </top>
      <bottom style="medium">
        <color indexed="64"/>
      </bottom>
      <diagonal/>
    </border>
    <border>
      <left/>
      <right style="thin">
        <color indexed="53"/>
      </right>
      <top style="thin">
        <color indexed="53"/>
      </top>
      <bottom style="medium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/>
      <diagonal/>
    </border>
    <border>
      <left style="thin">
        <color indexed="53"/>
      </left>
      <right style="medium">
        <color indexed="53"/>
      </right>
      <top style="thin">
        <color indexed="53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53"/>
      </left>
      <right style="medium">
        <color indexed="53"/>
      </right>
      <top style="thin">
        <color indexed="53"/>
      </top>
      <bottom/>
      <diagonal/>
    </border>
    <border>
      <left style="medium">
        <color indexed="53"/>
      </left>
      <right style="medium">
        <color indexed="53"/>
      </right>
      <top style="thin">
        <color indexed="64"/>
      </top>
      <bottom/>
      <diagonal/>
    </border>
    <border>
      <left style="medium">
        <color indexed="53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53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64"/>
      </bottom>
      <diagonal/>
    </border>
    <border>
      <left style="medium">
        <color indexed="53"/>
      </left>
      <right style="medium">
        <color indexed="53"/>
      </right>
      <top style="thin">
        <color indexed="53"/>
      </top>
      <bottom style="thin">
        <color indexed="64"/>
      </bottom>
      <diagonal/>
    </border>
    <border>
      <left style="medium">
        <color indexed="53"/>
      </left>
      <right style="medium">
        <color indexed="53"/>
      </right>
      <top style="thin">
        <color indexed="64"/>
      </top>
      <bottom style="thin">
        <color indexed="53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53"/>
      </left>
      <right style="medium">
        <color indexed="53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theme="1"/>
      </top>
      <bottom/>
      <diagonal/>
    </border>
    <border>
      <left style="medium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0">
    <xf numFmtId="0" fontId="0" fillId="0" borderId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/>
    <xf numFmtId="0" fontId="11" fillId="0" borderId="0"/>
    <xf numFmtId="0" fontId="4" fillId="0" borderId="0"/>
    <xf numFmtId="0" fontId="3" fillId="0" borderId="0"/>
    <xf numFmtId="43" fontId="1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80">
    <xf numFmtId="0" fontId="0" fillId="0" borderId="0" xfId="0"/>
    <xf numFmtId="0" fontId="7" fillId="0" borderId="0" xfId="0" applyFont="1" applyFill="1" applyAlignment="1">
      <alignment horizontal="right" wrapText="1"/>
    </xf>
    <xf numFmtId="0" fontId="8" fillId="0" borderId="0" xfId="0" applyFont="1"/>
    <xf numFmtId="0" fontId="9" fillId="0" borderId="0" xfId="4"/>
    <xf numFmtId="14" fontId="0" fillId="0" borderId="0" xfId="0" applyNumberFormat="1"/>
    <xf numFmtId="0" fontId="9" fillId="0" borderId="0" xfId="4" applyAlignment="1">
      <alignment horizontal="center"/>
    </xf>
    <xf numFmtId="0" fontId="12" fillId="0" borderId="0" xfId="4" applyFont="1"/>
    <xf numFmtId="0" fontId="12" fillId="0" borderId="0" xfId="4" applyFont="1" applyAlignment="1">
      <alignment horizontal="center"/>
    </xf>
    <xf numFmtId="49" fontId="14" fillId="0" borderId="0" xfId="4" applyNumberFormat="1" applyFont="1" applyBorder="1" applyAlignment="1"/>
    <xf numFmtId="10" fontId="0" fillId="0" borderId="2" xfId="0" applyNumberFormat="1" applyBorder="1"/>
    <xf numFmtId="0" fontId="15" fillId="0" borderId="0" xfId="0" applyFont="1"/>
    <xf numFmtId="0" fontId="17" fillId="0" borderId="21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 wrapText="1"/>
    </xf>
    <xf numFmtId="164" fontId="17" fillId="0" borderId="0" xfId="0" applyNumberFormat="1" applyFont="1" applyFill="1" applyBorder="1" applyAlignment="1">
      <alignment horizontal="center" wrapText="1"/>
    </xf>
    <xf numFmtId="0" fontId="18" fillId="0" borderId="0" xfId="0" applyFont="1" applyBorder="1"/>
    <xf numFmtId="0" fontId="17" fillId="0" borderId="0" xfId="0" applyFont="1" applyBorder="1"/>
    <xf numFmtId="0" fontId="19" fillId="0" borderId="0" xfId="0" applyFont="1" applyBorder="1" applyAlignment="1" applyProtection="1">
      <alignment horizontal="center"/>
      <protection locked="0"/>
    </xf>
    <xf numFmtId="0" fontId="17" fillId="0" borderId="0" xfId="0" applyFont="1"/>
    <xf numFmtId="0" fontId="6" fillId="4" borderId="26" xfId="0" applyFont="1" applyFill="1" applyBorder="1" applyAlignment="1">
      <alignment horizontal="center" wrapText="1"/>
    </xf>
    <xf numFmtId="0" fontId="6" fillId="4" borderId="27" xfId="0" applyFont="1" applyFill="1" applyBorder="1" applyAlignment="1">
      <alignment horizontal="center" wrapText="1"/>
    </xf>
    <xf numFmtId="0" fontId="8" fillId="4" borderId="28" xfId="0" applyFont="1" applyFill="1" applyBorder="1" applyAlignment="1">
      <alignment horizontal="center" wrapText="1"/>
    </xf>
    <xf numFmtId="10" fontId="5" fillId="4" borderId="32" xfId="0" applyNumberFormat="1" applyFont="1" applyFill="1" applyBorder="1" applyAlignment="1">
      <alignment horizontal="center" wrapText="1"/>
    </xf>
    <xf numFmtId="10" fontId="5" fillId="4" borderId="33" xfId="0" applyNumberFormat="1" applyFont="1" applyFill="1" applyBorder="1" applyAlignment="1">
      <alignment horizontal="center" wrapText="1"/>
    </xf>
    <xf numFmtId="10" fontId="8" fillId="4" borderId="34" xfId="0" applyNumberFormat="1" applyFont="1" applyFill="1" applyBorder="1" applyAlignment="1">
      <alignment horizontal="center" wrapText="1"/>
    </xf>
    <xf numFmtId="4" fontId="5" fillId="4" borderId="10" xfId="0" applyNumberFormat="1" applyFont="1" applyFill="1" applyBorder="1" applyAlignment="1">
      <alignment horizontal="center"/>
    </xf>
    <xf numFmtId="4" fontId="5" fillId="4" borderId="10" xfId="0" applyNumberFormat="1" applyFont="1" applyFill="1" applyBorder="1" applyAlignment="1">
      <alignment horizontal="center" vertical="center"/>
    </xf>
    <xf numFmtId="4" fontId="5" fillId="4" borderId="14" xfId="0" applyNumberFormat="1" applyFont="1" applyFill="1" applyBorder="1" applyAlignment="1">
      <alignment horizontal="center" vertical="center"/>
    </xf>
    <xf numFmtId="4" fontId="5" fillId="4" borderId="37" xfId="0" applyNumberFormat="1" applyFont="1" applyFill="1" applyBorder="1" applyAlignment="1">
      <alignment vertical="center"/>
    </xf>
    <xf numFmtId="4" fontId="5" fillId="4" borderId="38" xfId="0" applyNumberFormat="1" applyFont="1" applyFill="1" applyBorder="1" applyAlignment="1">
      <alignment vertical="center"/>
    </xf>
    <xf numFmtId="4" fontId="5" fillId="4" borderId="28" xfId="0" applyNumberFormat="1" applyFont="1" applyFill="1" applyBorder="1" applyAlignment="1">
      <alignment vertical="center"/>
    </xf>
    <xf numFmtId="49" fontId="5" fillId="0" borderId="39" xfId="0" applyNumberFormat="1" applyFont="1" applyBorder="1" applyAlignment="1">
      <alignment vertical="center"/>
    </xf>
    <xf numFmtId="49" fontId="5" fillId="0" borderId="40" xfId="0" applyNumberFormat="1" applyFont="1" applyBorder="1" applyAlignment="1">
      <alignment vertical="center"/>
    </xf>
    <xf numFmtId="164" fontId="5" fillId="0" borderId="41" xfId="0" applyNumberFormat="1" applyFont="1" applyFill="1" applyBorder="1" applyAlignment="1"/>
    <xf numFmtId="164" fontId="5" fillId="0" borderId="41" xfId="0" applyNumberFormat="1" applyFont="1" applyFill="1" applyBorder="1" applyAlignment="1">
      <alignment vertical="center"/>
    </xf>
    <xf numFmtId="49" fontId="5" fillId="0" borderId="42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4" fontId="5" fillId="0" borderId="14" xfId="0" applyNumberFormat="1" applyFont="1" applyFill="1" applyBorder="1" applyAlignment="1">
      <alignment vertical="center"/>
    </xf>
    <xf numFmtId="4" fontId="5" fillId="0" borderId="43" xfId="0" applyNumberFormat="1" applyFont="1" applyFill="1" applyBorder="1" applyAlignment="1">
      <alignment vertical="center"/>
    </xf>
    <xf numFmtId="4" fontId="5" fillId="0" borderId="44" xfId="0" applyNumberFormat="1" applyFont="1" applyFill="1" applyBorder="1" applyAlignment="1">
      <alignment vertical="center"/>
    </xf>
    <xf numFmtId="4" fontId="5" fillId="0" borderId="45" xfId="0" applyNumberFormat="1" applyFont="1" applyFill="1" applyBorder="1" applyAlignment="1">
      <alignment vertical="center"/>
    </xf>
    <xf numFmtId="4" fontId="5" fillId="0" borderId="46" xfId="0" applyNumberFormat="1" applyFont="1" applyFill="1" applyBorder="1" applyAlignment="1">
      <alignment vertical="center"/>
    </xf>
    <xf numFmtId="49" fontId="5" fillId="0" borderId="47" xfId="0" applyNumberFormat="1" applyFont="1" applyBorder="1" applyAlignment="1">
      <alignment vertical="center"/>
    </xf>
    <xf numFmtId="49" fontId="5" fillId="0" borderId="48" xfId="0" applyNumberFormat="1" applyFont="1" applyBorder="1" applyAlignment="1">
      <alignment vertical="center"/>
    </xf>
    <xf numFmtId="164" fontId="5" fillId="0" borderId="49" xfId="0" applyNumberFormat="1" applyFont="1" applyFill="1" applyBorder="1" applyAlignment="1"/>
    <xf numFmtId="164" fontId="5" fillId="0" borderId="49" xfId="0" applyNumberFormat="1" applyFont="1" applyFill="1" applyBorder="1" applyAlignment="1">
      <alignment vertical="center"/>
    </xf>
    <xf numFmtId="49" fontId="5" fillId="0" borderId="50" xfId="0" applyNumberFormat="1" applyFont="1" applyFill="1" applyBorder="1" applyAlignment="1">
      <alignment vertical="center"/>
    </xf>
    <xf numFmtId="4" fontId="5" fillId="0" borderId="51" xfId="0" applyNumberFormat="1" applyFont="1" applyFill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4" fontId="5" fillId="0" borderId="52" xfId="0" applyNumberFormat="1" applyFont="1" applyFill="1" applyBorder="1" applyAlignment="1">
      <alignment vertical="center"/>
    </xf>
    <xf numFmtId="49" fontId="5" fillId="0" borderId="53" xfId="0" applyNumberFormat="1" applyFont="1" applyBorder="1" applyAlignment="1">
      <alignment vertical="center"/>
    </xf>
    <xf numFmtId="49" fontId="5" fillId="0" borderId="54" xfId="0" applyNumberFormat="1" applyFont="1" applyBorder="1" applyAlignment="1">
      <alignment vertical="center"/>
    </xf>
    <xf numFmtId="164" fontId="5" fillId="0" borderId="55" xfId="0" applyNumberFormat="1" applyFont="1" applyFill="1" applyBorder="1" applyAlignment="1"/>
    <xf numFmtId="164" fontId="5" fillId="0" borderId="55" xfId="0" applyNumberFormat="1" applyFont="1" applyFill="1" applyBorder="1" applyAlignment="1">
      <alignment vertical="center"/>
    </xf>
    <xf numFmtId="49" fontId="5" fillId="0" borderId="56" xfId="0" applyNumberFormat="1" applyFont="1" applyFill="1" applyBorder="1" applyAlignment="1">
      <alignment vertical="center"/>
    </xf>
    <xf numFmtId="4" fontId="5" fillId="0" borderId="57" xfId="0" applyNumberFormat="1" applyFont="1" applyFill="1" applyBorder="1" applyAlignment="1">
      <alignment vertical="center"/>
    </xf>
    <xf numFmtId="4" fontId="5" fillId="0" borderId="58" xfId="0" applyNumberFormat="1" applyFont="1" applyFill="1" applyBorder="1" applyAlignment="1">
      <alignment vertical="center"/>
    </xf>
    <xf numFmtId="4" fontId="5" fillId="0" borderId="59" xfId="0" applyNumberFormat="1" applyFont="1" applyFill="1" applyBorder="1" applyAlignment="1">
      <alignment vertical="center"/>
    </xf>
    <xf numFmtId="4" fontId="5" fillId="0" borderId="60" xfId="0" applyNumberFormat="1" applyFont="1" applyFill="1" applyBorder="1" applyAlignment="1">
      <alignment vertical="center"/>
    </xf>
    <xf numFmtId="4" fontId="5" fillId="0" borderId="61" xfId="0" applyNumberFormat="1" applyFont="1" applyFill="1" applyBorder="1" applyAlignment="1">
      <alignment vertical="center"/>
    </xf>
    <xf numFmtId="4" fontId="5" fillId="0" borderId="62" xfId="0" applyNumberFormat="1" applyFont="1" applyFill="1" applyBorder="1" applyAlignment="1">
      <alignment vertical="center"/>
    </xf>
    <xf numFmtId="4" fontId="6" fillId="4" borderId="64" xfId="0" applyNumberFormat="1" applyFont="1" applyFill="1" applyBorder="1" applyAlignment="1">
      <alignment vertical="center"/>
    </xf>
    <xf numFmtId="4" fontId="6" fillId="4" borderId="66" xfId="0" applyNumberFormat="1" applyFont="1" applyFill="1" applyBorder="1" applyAlignment="1">
      <alignment vertical="center" wrapText="1"/>
    </xf>
    <xf numFmtId="4" fontId="6" fillId="4" borderId="66" xfId="0" applyNumberFormat="1" applyFont="1" applyFill="1" applyBorder="1" applyAlignment="1">
      <alignment horizontal="center" vertical="center" wrapText="1"/>
    </xf>
    <xf numFmtId="4" fontId="6" fillId="4" borderId="10" xfId="0" applyNumberFormat="1" applyFont="1" applyFill="1" applyBorder="1" applyAlignment="1">
      <alignment vertical="center"/>
    </xf>
    <xf numFmtId="10" fontId="5" fillId="4" borderId="67" xfId="0" applyNumberFormat="1" applyFont="1" applyFill="1" applyBorder="1" applyAlignment="1">
      <alignment horizontal="center" wrapText="1"/>
    </xf>
    <xf numFmtId="4" fontId="5" fillId="4" borderId="17" xfId="0" applyNumberFormat="1" applyFont="1" applyFill="1" applyBorder="1" applyAlignment="1">
      <alignment vertical="center"/>
    </xf>
    <xf numFmtId="4" fontId="5" fillId="0" borderId="41" xfId="0" applyNumberFormat="1" applyFont="1" applyFill="1" applyBorder="1" applyAlignment="1">
      <alignment vertical="center"/>
    </xf>
    <xf numFmtId="10" fontId="5" fillId="0" borderId="41" xfId="0" applyNumberFormat="1" applyFont="1" applyFill="1" applyBorder="1" applyAlignment="1">
      <alignment vertical="center"/>
    </xf>
    <xf numFmtId="4" fontId="5" fillId="0" borderId="49" xfId="0" applyNumberFormat="1" applyFont="1" applyFill="1" applyBorder="1" applyAlignment="1">
      <alignment vertical="center"/>
    </xf>
    <xf numFmtId="10" fontId="5" fillId="0" borderId="49" xfId="0" applyNumberFormat="1" applyFont="1" applyFill="1" applyBorder="1" applyAlignment="1">
      <alignment vertical="center"/>
    </xf>
    <xf numFmtId="4" fontId="5" fillId="0" borderId="68" xfId="0" applyNumberFormat="1" applyFont="1" applyFill="1" applyBorder="1" applyAlignment="1">
      <alignment vertical="center"/>
    </xf>
    <xf numFmtId="10" fontId="5" fillId="0" borderId="68" xfId="0" applyNumberFormat="1" applyFont="1" applyFill="1" applyBorder="1" applyAlignment="1">
      <alignment vertical="center"/>
    </xf>
    <xf numFmtId="4" fontId="5" fillId="0" borderId="69" xfId="0" applyNumberFormat="1" applyFont="1" applyFill="1" applyBorder="1" applyAlignment="1">
      <alignment vertical="center"/>
    </xf>
    <xf numFmtId="4" fontId="5" fillId="0" borderId="70" xfId="0" applyNumberFormat="1" applyFont="1" applyFill="1" applyBorder="1" applyAlignment="1">
      <alignment vertical="center"/>
    </xf>
    <xf numFmtId="4" fontId="5" fillId="4" borderId="1" xfId="0" applyNumberFormat="1" applyFont="1" applyFill="1" applyBorder="1" applyAlignment="1">
      <alignment vertical="center"/>
    </xf>
    <xf numFmtId="4" fontId="5" fillId="4" borderId="16" xfId="0" applyNumberFormat="1" applyFont="1" applyFill="1" applyBorder="1" applyAlignment="1">
      <alignment vertical="center"/>
    </xf>
    <xf numFmtId="4" fontId="5" fillId="4" borderId="71" xfId="0" applyNumberFormat="1" applyFont="1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0" fontId="8" fillId="4" borderId="16" xfId="0" applyFont="1" applyFill="1" applyBorder="1" applyAlignment="1">
      <alignment vertical="center"/>
    </xf>
    <xf numFmtId="4" fontId="6" fillId="4" borderId="3" xfId="0" applyNumberFormat="1" applyFont="1" applyFill="1" applyBorder="1" applyAlignment="1">
      <alignment horizontal="left" vertical="center"/>
    </xf>
    <xf numFmtId="4" fontId="6" fillId="4" borderId="51" xfId="0" applyNumberFormat="1" applyFont="1" applyFill="1" applyBorder="1" applyAlignment="1">
      <alignment horizontal="left" vertical="center"/>
    </xf>
    <xf numFmtId="4" fontId="5" fillId="4" borderId="45" xfId="0" applyNumberFormat="1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4" fontId="5" fillId="0" borderId="72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4" fontId="5" fillId="0" borderId="73" xfId="0" applyNumberFormat="1" applyFont="1" applyFill="1" applyBorder="1" applyAlignment="1">
      <alignment vertical="center"/>
    </xf>
    <xf numFmtId="4" fontId="5" fillId="0" borderId="7" xfId="0" applyNumberFormat="1" applyFont="1" applyFill="1" applyBorder="1" applyAlignment="1">
      <alignment vertical="center"/>
    </xf>
    <xf numFmtId="4" fontId="5" fillId="0" borderId="75" xfId="0" applyNumberFormat="1" applyFont="1" applyFill="1" applyBorder="1" applyAlignment="1">
      <alignment vertical="center"/>
    </xf>
    <xf numFmtId="4" fontId="8" fillId="4" borderId="76" xfId="0" applyNumberFormat="1" applyFont="1" applyFill="1" applyBorder="1" applyAlignment="1">
      <alignment vertical="center"/>
    </xf>
    <xf numFmtId="0" fontId="8" fillId="4" borderId="18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left" vertical="center"/>
    </xf>
    <xf numFmtId="4" fontId="5" fillId="0" borderId="8" xfId="0" applyNumberFormat="1" applyFont="1" applyFill="1" applyBorder="1" applyAlignment="1" applyProtection="1">
      <alignment vertical="center"/>
    </xf>
    <xf numFmtId="4" fontId="5" fillId="0" borderId="14" xfId="0" applyNumberFormat="1" applyFont="1" applyFill="1" applyBorder="1" applyAlignment="1" applyProtection="1">
      <alignment vertical="center"/>
    </xf>
    <xf numFmtId="4" fontId="5" fillId="0" borderId="6" xfId="0" applyNumberFormat="1" applyFont="1" applyFill="1" applyBorder="1" applyAlignment="1" applyProtection="1">
      <alignment vertical="center"/>
    </xf>
    <xf numFmtId="4" fontId="5" fillId="0" borderId="58" xfId="0" applyNumberFormat="1" applyFont="1" applyFill="1" applyBorder="1" applyAlignment="1" applyProtection="1">
      <alignment vertical="center"/>
    </xf>
    <xf numFmtId="4" fontId="5" fillId="0" borderId="73" xfId="0" applyNumberFormat="1" applyFont="1" applyFill="1" applyBorder="1" applyAlignment="1" applyProtection="1">
      <alignment vertical="center"/>
    </xf>
    <xf numFmtId="0" fontId="20" fillId="0" borderId="19" xfId="0" applyFont="1" applyBorder="1" applyAlignment="1">
      <alignment horizontal="left"/>
    </xf>
    <xf numFmtId="0" fontId="20" fillId="0" borderId="77" xfId="0" applyFont="1" applyBorder="1" applyAlignment="1">
      <alignment horizontal="left"/>
    </xf>
    <xf numFmtId="4" fontId="5" fillId="0" borderId="78" xfId="0" applyNumberFormat="1" applyFont="1" applyFill="1" applyBorder="1" applyAlignment="1" applyProtection="1">
      <alignment vertical="center"/>
    </xf>
    <xf numFmtId="4" fontId="5" fillId="0" borderId="79" xfId="0" applyNumberFormat="1" applyFont="1" applyFill="1" applyBorder="1" applyAlignment="1" applyProtection="1">
      <alignment vertical="center"/>
    </xf>
    <xf numFmtId="4" fontId="5" fillId="0" borderId="80" xfId="0" applyNumberFormat="1" applyFont="1" applyFill="1" applyBorder="1" applyAlignment="1">
      <alignment vertical="center"/>
    </xf>
    <xf numFmtId="4" fontId="8" fillId="4" borderId="64" xfId="0" applyNumberFormat="1" applyFont="1" applyFill="1" applyBorder="1" applyAlignment="1" applyProtection="1">
      <alignment vertical="center"/>
    </xf>
    <xf numFmtId="4" fontId="8" fillId="4" borderId="82" xfId="0" applyNumberFormat="1" applyFont="1" applyFill="1" applyBorder="1" applyAlignment="1" applyProtection="1">
      <alignment vertical="center"/>
    </xf>
    <xf numFmtId="4" fontId="8" fillId="4" borderId="63" xfId="0" applyNumberFormat="1" applyFont="1" applyFill="1" applyBorder="1" applyAlignment="1">
      <alignment vertical="center"/>
    </xf>
    <xf numFmtId="4" fontId="8" fillId="4" borderId="83" xfId="0" applyNumberFormat="1" applyFont="1" applyFill="1" applyBorder="1" applyAlignment="1" applyProtection="1">
      <alignment vertical="center"/>
    </xf>
    <xf numFmtId="0" fontId="6" fillId="0" borderId="0" xfId="0" applyFont="1" applyBorder="1"/>
    <xf numFmtId="0" fontId="8" fillId="0" borderId="0" xfId="0" applyFont="1" applyFill="1" applyBorder="1" applyAlignment="1">
      <alignment vertical="center"/>
    </xf>
    <xf numFmtId="4" fontId="8" fillId="0" borderId="0" xfId="0" applyNumberFormat="1" applyFont="1" applyFill="1" applyBorder="1" applyAlignment="1" applyProtection="1">
      <alignment vertical="center"/>
    </xf>
    <xf numFmtId="4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left" vertical="center"/>
    </xf>
    <xf numFmtId="4" fontId="5" fillId="0" borderId="0" xfId="0" applyNumberFormat="1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 applyProtection="1">
      <alignment vertical="center"/>
    </xf>
    <xf numFmtId="4" fontId="5" fillId="0" borderId="0" xfId="0" applyNumberFormat="1" applyFont="1" applyFill="1" applyBorder="1" applyAlignment="1" applyProtection="1">
      <alignment horizontal="right" vertical="center"/>
    </xf>
    <xf numFmtId="0" fontId="5" fillId="0" borderId="9" xfId="0" applyFont="1" applyBorder="1" applyAlignment="1">
      <alignment horizontal="left" vertical="center"/>
    </xf>
    <xf numFmtId="4" fontId="5" fillId="0" borderId="9" xfId="0" applyNumberFormat="1" applyFont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4" fontId="8" fillId="0" borderId="0" xfId="0" applyNumberFormat="1" applyFont="1" applyFill="1" applyBorder="1" applyAlignment="1">
      <alignment horizontal="right" vertical="center"/>
    </xf>
    <xf numFmtId="165" fontId="15" fillId="0" borderId="0" xfId="0" applyNumberFormat="1" applyFont="1"/>
    <xf numFmtId="165" fontId="8" fillId="0" borderId="0" xfId="0" applyNumberFormat="1" applyFont="1"/>
    <xf numFmtId="0" fontId="8" fillId="4" borderId="63" xfId="0" applyFont="1" applyFill="1" applyBorder="1" applyAlignment="1">
      <alignment horizontal="left" vertical="center"/>
    </xf>
    <xf numFmtId="0" fontId="20" fillId="4" borderId="64" xfId="0" applyFont="1" applyFill="1" applyBorder="1" applyAlignment="1">
      <alignment horizontal="center" vertical="center"/>
    </xf>
    <xf numFmtId="0" fontId="18" fillId="4" borderId="6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4" borderId="63" xfId="0" applyFont="1" applyFill="1" applyBorder="1" applyAlignment="1">
      <alignment horizontal="left" vertical="center" wrapText="1"/>
    </xf>
    <xf numFmtId="0" fontId="6" fillId="0" borderId="37" xfId="0" applyFont="1" applyBorder="1"/>
    <xf numFmtId="4" fontId="5" fillId="0" borderId="10" xfId="0" applyNumberFormat="1" applyFont="1" applyFill="1" applyBorder="1" applyAlignment="1">
      <alignment vertical="center"/>
    </xf>
    <xf numFmtId="4" fontId="8" fillId="0" borderId="10" xfId="0" applyNumberFormat="1" applyFont="1" applyFill="1" applyBorder="1" applyAlignment="1">
      <alignment vertical="center"/>
    </xf>
    <xf numFmtId="4" fontId="5" fillId="0" borderId="38" xfId="0" applyNumberFormat="1" applyFont="1" applyFill="1" applyBorder="1" applyAlignment="1">
      <alignment vertical="center"/>
    </xf>
    <xf numFmtId="0" fontId="6" fillId="0" borderId="1" xfId="0" applyFont="1" applyBorder="1"/>
    <xf numFmtId="4" fontId="8" fillId="0" borderId="2" xfId="0" applyNumberFormat="1" applyFont="1" applyFill="1" applyBorder="1" applyAlignment="1">
      <alignment vertical="center"/>
    </xf>
    <xf numFmtId="0" fontId="8" fillId="4" borderId="63" xfId="0" applyFont="1" applyFill="1" applyBorder="1" applyAlignment="1">
      <alignment vertical="center"/>
    </xf>
    <xf numFmtId="4" fontId="8" fillId="4" borderId="66" xfId="0" applyNumberFormat="1" applyFont="1" applyFill="1" applyBorder="1" applyAlignment="1" applyProtection="1">
      <alignment vertical="center"/>
    </xf>
    <xf numFmtId="4" fontId="6" fillId="0" borderId="23" xfId="9" applyNumberFormat="1" applyFont="1" applyFill="1" applyBorder="1"/>
    <xf numFmtId="4" fontId="15" fillId="0" borderId="24" xfId="9" applyNumberFormat="1" applyFont="1" applyFill="1" applyBorder="1"/>
    <xf numFmtId="4" fontId="15" fillId="0" borderId="12" xfId="9" applyNumberFormat="1" applyFont="1" applyFill="1" applyBorder="1"/>
    <xf numFmtId="4" fontId="22" fillId="0" borderId="0" xfId="9" applyNumberFormat="1" applyFont="1"/>
    <xf numFmtId="4" fontId="15" fillId="0" borderId="0" xfId="9" applyNumberFormat="1" applyFont="1"/>
    <xf numFmtId="0" fontId="8" fillId="4" borderId="2" xfId="0" applyFont="1" applyFill="1" applyBorder="1" applyAlignment="1">
      <alignment horizontal="left" vertical="center"/>
    </xf>
    <xf numFmtId="0" fontId="20" fillId="4" borderId="2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center" vertical="center"/>
    </xf>
    <xf numFmtId="0" fontId="6" fillId="0" borderId="2" xfId="0" applyFont="1" applyBorder="1"/>
    <xf numFmtId="0" fontId="8" fillId="4" borderId="2" xfId="0" applyFont="1" applyFill="1" applyBorder="1" applyAlignment="1">
      <alignment vertical="center"/>
    </xf>
    <xf numFmtId="4" fontId="8" fillId="4" borderId="2" xfId="0" applyNumberFormat="1" applyFont="1" applyFill="1" applyBorder="1" applyAlignment="1" applyProtection="1">
      <alignment vertical="center"/>
    </xf>
    <xf numFmtId="4" fontId="8" fillId="4" borderId="10" xfId="0" applyNumberFormat="1" applyFont="1" applyFill="1" applyBorder="1" applyAlignment="1" applyProtection="1">
      <alignment vertical="center"/>
    </xf>
    <xf numFmtId="4" fontId="15" fillId="0" borderId="0" xfId="0" applyNumberFormat="1" applyFont="1"/>
    <xf numFmtId="0" fontId="6" fillId="4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15" fillId="0" borderId="2" xfId="0" applyFont="1" applyBorder="1"/>
    <xf numFmtId="0" fontId="0" fillId="0" borderId="2" xfId="0" applyFont="1" applyBorder="1"/>
    <xf numFmtId="0" fontId="5" fillId="0" borderId="0" xfId="0" applyFont="1" applyBorder="1"/>
    <xf numFmtId="0" fontId="18" fillId="0" borderId="0" xfId="0" applyFont="1"/>
    <xf numFmtId="0" fontId="20" fillId="0" borderId="0" xfId="0" applyFont="1"/>
    <xf numFmtId="0" fontId="5" fillId="0" borderId="0" xfId="0" applyFont="1"/>
    <xf numFmtId="0" fontId="8" fillId="0" borderId="23" xfId="0" applyFont="1" applyBorder="1" applyAlignment="1">
      <alignment horizontal="left"/>
    </xf>
    <xf numFmtId="0" fontId="6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5" fillId="0" borderId="23" xfId="0" applyFont="1" applyBorder="1"/>
    <xf numFmtId="0" fontId="24" fillId="0" borderId="12" xfId="0" applyFont="1" applyBorder="1" applyAlignment="1">
      <alignment wrapText="1"/>
    </xf>
    <xf numFmtId="0" fontId="24" fillId="0" borderId="12" xfId="0" applyFont="1" applyBorder="1" applyAlignment="1">
      <alignment horizontal="center" wrapText="1"/>
    </xf>
    <xf numFmtId="0" fontId="8" fillId="0" borderId="11" xfId="0" applyFont="1" applyBorder="1" applyAlignment="1">
      <alignment wrapText="1"/>
    </xf>
    <xf numFmtId="0" fontId="6" fillId="0" borderId="43" xfId="0" applyFont="1" applyBorder="1"/>
    <xf numFmtId="4" fontId="6" fillId="0" borderId="43" xfId="0" applyNumberFormat="1" applyFont="1" applyFill="1" applyBorder="1"/>
    <xf numFmtId="10" fontId="6" fillId="0" borderId="43" xfId="0" applyNumberFormat="1" applyFont="1" applyFill="1" applyBorder="1"/>
    <xf numFmtId="4" fontId="6" fillId="0" borderId="15" xfId="0" applyNumberFormat="1" applyFont="1" applyFill="1" applyBorder="1"/>
    <xf numFmtId="0" fontId="6" fillId="0" borderId="52" xfId="0" applyFont="1" applyBorder="1"/>
    <xf numFmtId="4" fontId="6" fillId="0" borderId="52" xfId="0" applyNumberFormat="1" applyFont="1" applyFill="1" applyBorder="1"/>
    <xf numFmtId="10" fontId="6" fillId="0" borderId="52" xfId="0" applyNumberFormat="1" applyFont="1" applyFill="1" applyBorder="1"/>
    <xf numFmtId="4" fontId="6" fillId="0" borderId="72" xfId="0" applyNumberFormat="1" applyFont="1" applyFill="1" applyBorder="1"/>
    <xf numFmtId="0" fontId="6" fillId="0" borderId="59" xfId="0" applyFont="1" applyBorder="1"/>
    <xf numFmtId="0" fontId="6" fillId="0" borderId="59" xfId="0" applyFont="1" applyFill="1" applyBorder="1"/>
    <xf numFmtId="4" fontId="6" fillId="0" borderId="59" xfId="0" applyNumberFormat="1" applyFont="1" applyFill="1" applyBorder="1"/>
    <xf numFmtId="10" fontId="6" fillId="0" borderId="59" xfId="0" applyNumberFormat="1" applyFont="1" applyFill="1" applyBorder="1"/>
    <xf numFmtId="4" fontId="6" fillId="0" borderId="13" xfId="0" applyNumberFormat="1" applyFont="1" applyFill="1" applyBorder="1"/>
    <xf numFmtId="0" fontId="6" fillId="4" borderId="23" xfId="0" applyFont="1" applyFill="1" applyBorder="1"/>
    <xf numFmtId="4" fontId="6" fillId="4" borderId="12" xfId="0" applyNumberFormat="1" applyFont="1" applyFill="1" applyBorder="1"/>
    <xf numFmtId="10" fontId="6" fillId="4" borderId="12" xfId="0" applyNumberFormat="1" applyFont="1" applyFill="1" applyBorder="1"/>
    <xf numFmtId="4" fontId="23" fillId="4" borderId="12" xfId="0" applyNumberFormat="1" applyFont="1" applyFill="1" applyBorder="1"/>
    <xf numFmtId="0" fontId="5" fillId="0" borderId="23" xfId="0" applyFont="1" applyFill="1" applyBorder="1"/>
    <xf numFmtId="4" fontId="6" fillId="0" borderId="24" xfId="0" applyNumberFormat="1" applyFont="1" applyFill="1" applyBorder="1"/>
    <xf numFmtId="10" fontId="6" fillId="0" borderId="24" xfId="0" applyNumberFormat="1" applyFont="1" applyFill="1" applyBorder="1"/>
    <xf numFmtId="4" fontId="23" fillId="0" borderId="76" xfId="0" applyNumberFormat="1" applyFont="1" applyFill="1" applyBorder="1"/>
    <xf numFmtId="0" fontId="6" fillId="0" borderId="8" xfId="0" applyFont="1" applyBorder="1"/>
    <xf numFmtId="0" fontId="6" fillId="0" borderId="4" xfId="0" applyFont="1" applyBorder="1"/>
    <xf numFmtId="4" fontId="6" fillId="0" borderId="4" xfId="0" applyNumberFormat="1" applyFont="1" applyBorder="1"/>
    <xf numFmtId="0" fontId="6" fillId="0" borderId="4" xfId="0" applyFont="1" applyFill="1" applyBorder="1"/>
    <xf numFmtId="0" fontId="6" fillId="0" borderId="84" xfId="0" applyFont="1" applyBorder="1"/>
    <xf numFmtId="4" fontId="6" fillId="0" borderId="75" xfId="0" applyNumberFormat="1" applyFont="1" applyFill="1" applyBorder="1"/>
    <xf numFmtId="0" fontId="5" fillId="0" borderId="8" xfId="0" applyFont="1" applyFill="1" applyBorder="1"/>
    <xf numFmtId="4" fontId="24" fillId="0" borderId="9" xfId="0" applyNumberFormat="1" applyFont="1" applyFill="1" applyBorder="1"/>
    <xf numFmtId="10" fontId="24" fillId="0" borderId="9" xfId="0" applyNumberFormat="1" applyFont="1" applyFill="1" applyBorder="1"/>
    <xf numFmtId="4" fontId="23" fillId="0" borderId="13" xfId="0" applyNumberFormat="1" applyFont="1" applyFill="1" applyBorder="1"/>
    <xf numFmtId="4" fontId="23" fillId="4" borderId="85" xfId="0" applyNumberFormat="1" applyFont="1" applyFill="1" applyBorder="1"/>
    <xf numFmtId="4" fontId="6" fillId="4" borderId="86" xfId="0" applyNumberFormat="1" applyFont="1" applyFill="1" applyBorder="1"/>
    <xf numFmtId="10" fontId="6" fillId="4" borderId="86" xfId="0" applyNumberFormat="1" applyFont="1" applyFill="1" applyBorder="1"/>
    <xf numFmtId="4" fontId="23" fillId="4" borderId="87" xfId="0" applyNumberFormat="1" applyFont="1" applyFill="1" applyBorder="1"/>
    <xf numFmtId="0" fontId="24" fillId="0" borderId="0" xfId="0" applyFont="1" applyFill="1"/>
    <xf numFmtId="0" fontId="24" fillId="0" borderId="0" xfId="0" applyFont="1"/>
    <xf numFmtId="0" fontId="24" fillId="0" borderId="0" xfId="0" applyNumberFormat="1" applyFont="1" applyFill="1" applyAlignment="1"/>
    <xf numFmtId="0" fontId="24" fillId="0" borderId="0" xfId="0" applyFont="1" applyFill="1" applyAlignment="1"/>
    <xf numFmtId="0" fontId="24" fillId="0" borderId="0" xfId="0" applyFont="1" applyAlignment="1"/>
    <xf numFmtId="0" fontId="25" fillId="0" borderId="0" xfId="0" applyFont="1"/>
    <xf numFmtId="4" fontId="0" fillId="0" borderId="0" xfId="0" applyNumberFormat="1"/>
    <xf numFmtId="10" fontId="0" fillId="0" borderId="0" xfId="0" applyNumberFormat="1"/>
    <xf numFmtId="0" fontId="18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" fontId="8" fillId="0" borderId="0" xfId="0" applyNumberFormat="1" applyFont="1"/>
    <xf numFmtId="10" fontId="8" fillId="0" borderId="0" xfId="0" applyNumberFormat="1" applyFont="1"/>
    <xf numFmtId="0" fontId="27" fillId="0" borderId="0" xfId="10" applyFont="1" applyAlignment="1">
      <alignment vertical="center"/>
    </xf>
    <xf numFmtId="0" fontId="2" fillId="0" borderId="0" xfId="10"/>
    <xf numFmtId="0" fontId="2" fillId="0" borderId="0" xfId="10" applyBorder="1"/>
    <xf numFmtId="0" fontId="28" fillId="0" borderId="0" xfId="10" applyFont="1"/>
    <xf numFmtId="0" fontId="0" fillId="0" borderId="0" xfId="10" applyFont="1"/>
    <xf numFmtId="22" fontId="2" fillId="0" borderId="0" xfId="10" applyNumberFormat="1"/>
    <xf numFmtId="0" fontId="26" fillId="0" borderId="0" xfId="10" applyFont="1"/>
    <xf numFmtId="0" fontId="26" fillId="6" borderId="1" xfId="10" applyFont="1" applyFill="1" applyBorder="1" applyAlignment="1">
      <alignment horizontal="center" vertical="center"/>
    </xf>
    <xf numFmtId="0" fontId="26" fillId="6" borderId="5" xfId="10" applyFont="1" applyFill="1" applyBorder="1" applyAlignment="1">
      <alignment horizontal="center" vertical="center"/>
    </xf>
    <xf numFmtId="0" fontId="2" fillId="6" borderId="5" xfId="10" applyFill="1" applyBorder="1" applyAlignment="1">
      <alignment vertical="center"/>
    </xf>
    <xf numFmtId="0" fontId="2" fillId="6" borderId="5" xfId="10" applyFill="1" applyBorder="1"/>
    <xf numFmtId="0" fontId="26" fillId="6" borderId="1" xfId="10" applyFont="1" applyFill="1" applyBorder="1" applyAlignment="1">
      <alignment horizontal="center" vertical="center" wrapText="1"/>
    </xf>
    <xf numFmtId="0" fontId="2" fillId="6" borderId="0" xfId="10" applyFill="1" applyAlignment="1">
      <alignment vertical="center"/>
    </xf>
    <xf numFmtId="0" fontId="2" fillId="0" borderId="2" xfId="10" applyBorder="1"/>
    <xf numFmtId="0" fontId="26" fillId="8" borderId="88" xfId="10" applyFont="1" applyFill="1" applyBorder="1" applyAlignment="1">
      <alignment horizontal="center" vertical="center" wrapText="1"/>
    </xf>
    <xf numFmtId="0" fontId="26" fillId="9" borderId="7" xfId="10" applyFont="1" applyFill="1" applyBorder="1" applyAlignment="1">
      <alignment horizontal="center" vertical="center" wrapText="1"/>
    </xf>
    <xf numFmtId="0" fontId="31" fillId="0" borderId="0" xfId="10" applyFont="1"/>
    <xf numFmtId="10" fontId="26" fillId="0" borderId="7" xfId="10" applyNumberFormat="1" applyFont="1" applyFill="1" applyBorder="1" applyAlignment="1">
      <alignment horizontal="center"/>
    </xf>
    <xf numFmtId="10" fontId="2" fillId="0" borderId="7" xfId="10" applyNumberFormat="1" applyFill="1" applyBorder="1"/>
    <xf numFmtId="10" fontId="28" fillId="0" borderId="5" xfId="10" applyNumberFormat="1" applyFont="1" applyBorder="1" applyAlignment="1">
      <alignment horizontal="center"/>
    </xf>
    <xf numFmtId="0" fontId="32" fillId="0" borderId="1" xfId="10" applyFont="1" applyBorder="1" applyAlignment="1">
      <alignment horizontal="center"/>
    </xf>
    <xf numFmtId="0" fontId="32" fillId="0" borderId="5" xfId="10" applyFont="1" applyBorder="1" applyAlignment="1">
      <alignment horizontal="center"/>
    </xf>
    <xf numFmtId="0" fontId="31" fillId="0" borderId="0" xfId="10" applyFont="1" applyBorder="1"/>
    <xf numFmtId="0" fontId="28" fillId="0" borderId="0" xfId="10" applyFont="1" applyBorder="1"/>
    <xf numFmtId="10" fontId="28" fillId="0" borderId="0" xfId="10" applyNumberFormat="1" applyFont="1" applyBorder="1"/>
    <xf numFmtId="0" fontId="26" fillId="0" borderId="0" xfId="10" applyFont="1" applyBorder="1"/>
    <xf numFmtId="10" fontId="2" fillId="0" borderId="0" xfId="10" applyNumberFormat="1" applyBorder="1"/>
    <xf numFmtId="0" fontId="1" fillId="0" borderId="0" xfId="18"/>
    <xf numFmtId="0" fontId="1" fillId="0" borderId="0" xfId="18" applyAlignment="1">
      <alignment vertical="center" wrapText="1"/>
    </xf>
    <xf numFmtId="22" fontId="1" fillId="0" borderId="0" xfId="18" applyNumberFormat="1"/>
    <xf numFmtId="0" fontId="0" fillId="0" borderId="0" xfId="0"/>
    <xf numFmtId="10" fontId="28" fillId="0" borderId="5" xfId="18" applyNumberFormat="1" applyFont="1" applyBorder="1" applyAlignment="1">
      <alignment horizontal="center"/>
    </xf>
    <xf numFmtId="0" fontId="0" fillId="0" borderId="0" xfId="0"/>
    <xf numFmtId="10" fontId="28" fillId="0" borderId="5" xfId="18" applyNumberFormat="1" applyFont="1" applyBorder="1" applyAlignment="1">
      <alignment horizontal="center"/>
    </xf>
    <xf numFmtId="43" fontId="2" fillId="0" borderId="0" xfId="1" applyFont="1"/>
    <xf numFmtId="43" fontId="2" fillId="0" borderId="0" xfId="1" applyFont="1" applyBorder="1"/>
    <xf numFmtId="166" fontId="2" fillId="0" borderId="0" xfId="1" applyNumberFormat="1" applyFont="1" applyAlignment="1">
      <alignment horizontal="center"/>
    </xf>
    <xf numFmtId="0" fontId="2" fillId="0" borderId="0" xfId="10" applyAlignment="1">
      <alignment horizontal="center"/>
    </xf>
    <xf numFmtId="0" fontId="2" fillId="0" borderId="0" xfId="10" applyBorder="1" applyAlignment="1">
      <alignment horizontal="center"/>
    </xf>
    <xf numFmtId="43" fontId="0" fillId="0" borderId="0" xfId="1" applyFont="1"/>
    <xf numFmtId="166" fontId="26" fillId="7" borderId="0" xfId="1" applyNumberFormat="1" applyFont="1" applyFill="1" applyAlignment="1">
      <alignment horizontal="center" vertical="center" wrapText="1"/>
    </xf>
    <xf numFmtId="43" fontId="26" fillId="6" borderId="1" xfId="1" applyFont="1" applyFill="1" applyBorder="1" applyAlignment="1">
      <alignment horizontal="center" vertical="center"/>
    </xf>
    <xf numFmtId="43" fontId="26" fillId="6" borderId="1" xfId="1" applyFont="1" applyFill="1" applyBorder="1" applyAlignment="1">
      <alignment horizontal="center" vertical="center" wrapText="1"/>
    </xf>
    <xf numFmtId="43" fontId="26" fillId="8" borderId="88" xfId="1" applyFont="1" applyFill="1" applyBorder="1" applyAlignment="1">
      <alignment horizontal="center" vertical="center" wrapText="1"/>
    </xf>
    <xf numFmtId="43" fontId="28" fillId="0" borderId="1" xfId="1" applyFont="1" applyBorder="1" applyAlignment="1">
      <alignment horizontal="center"/>
    </xf>
    <xf numFmtId="2" fontId="2" fillId="0" borderId="0" xfId="1" applyNumberFormat="1" applyFont="1" applyBorder="1"/>
    <xf numFmtId="2" fontId="2" fillId="0" borderId="0" xfId="1" applyNumberFormat="1" applyFont="1"/>
    <xf numFmtId="2" fontId="26" fillId="6" borderId="1" xfId="1" applyNumberFormat="1" applyFont="1" applyFill="1" applyBorder="1" applyAlignment="1">
      <alignment horizontal="center" vertical="center"/>
    </xf>
    <xf numFmtId="2" fontId="26" fillId="6" borderId="1" xfId="1" applyNumberFormat="1" applyFont="1" applyFill="1" applyBorder="1" applyAlignment="1">
      <alignment horizontal="center" vertical="center" wrapText="1"/>
    </xf>
    <xf numFmtId="2" fontId="26" fillId="8" borderId="88" xfId="1" applyNumberFormat="1" applyFont="1" applyFill="1" applyBorder="1" applyAlignment="1">
      <alignment horizontal="center" vertical="center" wrapText="1"/>
    </xf>
    <xf numFmtId="2" fontId="28" fillId="0" borderId="1" xfId="1" applyNumberFormat="1" applyFont="1" applyBorder="1" applyAlignment="1">
      <alignment horizontal="center"/>
    </xf>
    <xf numFmtId="2" fontId="26" fillId="0" borderId="88" xfId="1" applyNumberFormat="1" applyFont="1" applyFill="1" applyBorder="1" applyAlignment="1">
      <alignment horizontal="center"/>
    </xf>
    <xf numFmtId="2" fontId="28" fillId="0" borderId="0" xfId="1" applyNumberFormat="1" applyFont="1" applyBorder="1"/>
    <xf numFmtId="43" fontId="2" fillId="0" borderId="0" xfId="1" applyFont="1" applyBorder="1" applyAlignment="1">
      <alignment horizontal="center" vertical="center"/>
    </xf>
    <xf numFmtId="43" fontId="2" fillId="0" borderId="0" xfId="1" applyFont="1" applyAlignment="1">
      <alignment horizontal="center" vertical="center"/>
    </xf>
    <xf numFmtId="43" fontId="28" fillId="0" borderId="0" xfId="1" applyFont="1" applyBorder="1" applyAlignment="1">
      <alignment horizontal="center" vertical="center"/>
    </xf>
    <xf numFmtId="0" fontId="1" fillId="6" borderId="5" xfId="10" applyFont="1" applyFill="1" applyBorder="1" applyAlignment="1">
      <alignment vertical="center"/>
    </xf>
    <xf numFmtId="0" fontId="1" fillId="6" borderId="0" xfId="10" applyFont="1" applyFill="1" applyAlignment="1">
      <alignment vertical="center"/>
    </xf>
    <xf numFmtId="4" fontId="9" fillId="0" borderId="0" xfId="4" applyNumberFormat="1"/>
    <xf numFmtId="0" fontId="12" fillId="5" borderId="0" xfId="4" applyFont="1" applyFill="1"/>
    <xf numFmtId="0" fontId="12" fillId="5" borderId="0" xfId="4" applyFont="1" applyFill="1" applyAlignment="1">
      <alignment horizontal="center"/>
    </xf>
    <xf numFmtId="0" fontId="9" fillId="5" borderId="0" xfId="4" applyFill="1"/>
    <xf numFmtId="0" fontId="12" fillId="5" borderId="0" xfId="4" applyFont="1" applyFill="1" applyAlignment="1">
      <alignment horizontal="left" vertical="center"/>
    </xf>
    <xf numFmtId="0" fontId="12" fillId="5" borderId="0" xfId="4" applyFont="1" applyFill="1" applyAlignment="1">
      <alignment horizontal="left"/>
    </xf>
    <xf numFmtId="0" fontId="16" fillId="5" borderId="0" xfId="4" applyFont="1" applyFill="1"/>
    <xf numFmtId="0" fontId="34" fillId="3" borderId="18" xfId="4" applyNumberFormat="1" applyFont="1" applyFill="1" applyBorder="1" applyAlignment="1">
      <alignment vertical="center"/>
    </xf>
    <xf numFmtId="0" fontId="34" fillId="3" borderId="89" xfId="4" applyNumberFormat="1" applyFont="1" applyFill="1" applyBorder="1" applyAlignment="1">
      <alignment vertical="center" wrapText="1"/>
    </xf>
    <xf numFmtId="0" fontId="34" fillId="3" borderId="89" xfId="4" applyNumberFormat="1" applyFont="1" applyFill="1" applyBorder="1" applyAlignment="1">
      <alignment vertical="center"/>
    </xf>
    <xf numFmtId="0" fontId="34" fillId="3" borderId="89" xfId="4" applyNumberFormat="1" applyFont="1" applyFill="1" applyBorder="1" applyAlignment="1">
      <alignment horizontal="center" vertical="center" wrapText="1"/>
    </xf>
    <xf numFmtId="49" fontId="33" fillId="0" borderId="58" xfId="4" applyNumberFormat="1" applyFont="1" applyBorder="1" applyAlignment="1"/>
    <xf numFmtId="4" fontId="33" fillId="2" borderId="58" xfId="4" applyNumberFormat="1" applyFont="1" applyFill="1" applyBorder="1" applyAlignment="1"/>
    <xf numFmtId="4" fontId="5" fillId="0" borderId="0" xfId="0" applyNumberFormat="1" applyFont="1"/>
    <xf numFmtId="0" fontId="0" fillId="0" borderId="0" xfId="0" applyNumberFormat="1"/>
    <xf numFmtId="0" fontId="16" fillId="5" borderId="0" xfId="14" applyFont="1" applyFill="1"/>
    <xf numFmtId="0" fontId="12" fillId="5" borderId="0" xfId="14" applyFont="1" applyFill="1"/>
    <xf numFmtId="0" fontId="12" fillId="5" borderId="0" xfId="14" applyFont="1" applyFill="1" applyAlignment="1">
      <alignment horizontal="center"/>
    </xf>
    <xf numFmtId="0" fontId="5" fillId="5" borderId="0" xfId="14" applyFill="1"/>
    <xf numFmtId="0" fontId="0" fillId="5" borderId="0" xfId="0" applyFill="1"/>
    <xf numFmtId="0" fontId="12" fillId="5" borderId="0" xfId="14" applyFont="1" applyFill="1" applyAlignment="1">
      <alignment horizontal="left" vertical="center"/>
    </xf>
    <xf numFmtId="0" fontId="5" fillId="5" borderId="0" xfId="14" applyFill="1" applyAlignment="1">
      <alignment horizontal="left" vertical="center"/>
    </xf>
    <xf numFmtId="0" fontId="12" fillId="5" borderId="0" xfId="14" applyFont="1" applyFill="1" applyAlignment="1">
      <alignment horizontal="left"/>
    </xf>
    <xf numFmtId="0" fontId="8" fillId="10" borderId="0" xfId="0" applyFont="1" applyFill="1" applyBorder="1" applyAlignment="1">
      <alignment horizontal="center" vertical="center"/>
    </xf>
    <xf numFmtId="0" fontId="18" fillId="10" borderId="0" xfId="0" applyFont="1" applyFill="1" applyBorder="1" applyAlignment="1">
      <alignment horizontal="center" vertical="center"/>
    </xf>
    <xf numFmtId="0" fontId="18" fillId="10" borderId="0" xfId="0" applyFont="1" applyFill="1" applyBorder="1" applyAlignment="1">
      <alignment vertical="center"/>
    </xf>
    <xf numFmtId="0" fontId="18" fillId="10" borderId="0" xfId="0" applyFont="1" applyFill="1" applyBorder="1" applyAlignment="1">
      <alignment horizontal="center" vertical="center" wrapText="1"/>
    </xf>
    <xf numFmtId="4" fontId="23" fillId="10" borderId="0" xfId="0" applyNumberFormat="1" applyFont="1" applyFill="1" applyBorder="1" applyAlignment="1">
      <alignment horizontal="center" vertical="center" wrapText="1"/>
    </xf>
    <xf numFmtId="10" fontId="18" fillId="10" borderId="0" xfId="0" applyNumberFormat="1" applyFont="1" applyFill="1" applyBorder="1" applyAlignment="1">
      <alignment horizontal="center" vertical="center" wrapText="1"/>
    </xf>
    <xf numFmtId="4" fontId="0" fillId="5" borderId="0" xfId="0" applyNumberFormat="1" applyFill="1"/>
    <xf numFmtId="10" fontId="0" fillId="5" borderId="0" xfId="0" applyNumberFormat="1" applyFill="1"/>
    <xf numFmtId="4" fontId="23" fillId="0" borderId="0" xfId="0" applyNumberFormat="1" applyFont="1" applyFill="1" applyBorder="1"/>
    <xf numFmtId="4" fontId="6" fillId="0" borderId="0" xfId="0" applyNumberFormat="1" applyFont="1" applyFill="1" applyBorder="1"/>
    <xf numFmtId="10" fontId="6" fillId="0" borderId="0" xfId="0" applyNumberFormat="1" applyFont="1" applyFill="1" applyBorder="1"/>
    <xf numFmtId="0" fontId="5" fillId="0" borderId="0" xfId="0" applyFont="1" applyFill="1"/>
    <xf numFmtId="0" fontId="5" fillId="5" borderId="0" xfId="0" applyFont="1" applyFill="1"/>
    <xf numFmtId="4" fontId="5" fillId="5" borderId="0" xfId="0" applyNumberFormat="1" applyFont="1" applyFill="1"/>
    <xf numFmtId="0" fontId="7" fillId="5" borderId="0" xfId="0" applyFont="1" applyFill="1"/>
    <xf numFmtId="0" fontId="6" fillId="0" borderId="0" xfId="0" applyFont="1" applyAlignment="1"/>
    <xf numFmtId="0" fontId="20" fillId="0" borderId="0" xfId="0" applyFont="1" applyAlignment="1"/>
    <xf numFmtId="10" fontId="18" fillId="4" borderId="82" xfId="0" applyNumberFormat="1" applyFont="1" applyFill="1" applyBorder="1" applyAlignment="1">
      <alignment horizontal="center" vertical="center"/>
    </xf>
    <xf numFmtId="0" fontId="20" fillId="4" borderId="65" xfId="0" applyFont="1" applyFill="1" applyBorder="1" applyAlignment="1">
      <alignment horizontal="center" vertical="center" wrapText="1"/>
    </xf>
    <xf numFmtId="0" fontId="20" fillId="4" borderId="27" xfId="0" applyFont="1" applyFill="1" applyBorder="1" applyAlignment="1">
      <alignment horizontal="center" vertical="center"/>
    </xf>
    <xf numFmtId="10" fontId="20" fillId="11" borderId="91" xfId="0" applyNumberFormat="1" applyFont="1" applyFill="1" applyBorder="1" applyAlignment="1">
      <alignment horizontal="center" vertical="center"/>
    </xf>
    <xf numFmtId="10" fontId="20" fillId="11" borderId="92" xfId="0" applyNumberFormat="1" applyFont="1" applyFill="1" applyBorder="1" applyAlignment="1">
      <alignment horizontal="center" vertical="center"/>
    </xf>
    <xf numFmtId="10" fontId="20" fillId="11" borderId="93" xfId="0" applyNumberFormat="1" applyFont="1" applyFill="1" applyBorder="1" applyAlignment="1">
      <alignment horizontal="center" vertical="center"/>
    </xf>
    <xf numFmtId="0" fontId="20" fillId="0" borderId="0" xfId="0" applyFont="1" applyFill="1" applyAlignment="1"/>
    <xf numFmtId="0" fontId="0" fillId="0" borderId="0" xfId="0" applyFill="1"/>
    <xf numFmtId="0" fontId="38" fillId="5" borderId="0" xfId="4" applyFont="1" applyFill="1" applyAlignment="1">
      <alignment horizontal="left" vertical="center"/>
    </xf>
    <xf numFmtId="0" fontId="39" fillId="5" borderId="0" xfId="0" applyFont="1" applyFill="1"/>
    <xf numFmtId="10" fontId="0" fillId="0" borderId="94" xfId="0" applyNumberFormat="1" applyBorder="1"/>
    <xf numFmtId="10" fontId="0" fillId="0" borderId="95" xfId="0" applyNumberFormat="1" applyBorder="1"/>
    <xf numFmtId="10" fontId="0" fillId="0" borderId="5" xfId="0" applyNumberFormat="1" applyBorder="1"/>
    <xf numFmtId="10" fontId="0" fillId="0" borderId="86" xfId="0" applyNumberFormat="1" applyBorder="1"/>
    <xf numFmtId="10" fontId="0" fillId="0" borderId="87" xfId="0" applyNumberFormat="1" applyBorder="1"/>
    <xf numFmtId="0" fontId="25" fillId="0" borderId="1" xfId="0" applyFont="1" applyBorder="1"/>
    <xf numFmtId="0" fontId="25" fillId="0" borderId="85" xfId="0" applyFont="1" applyBorder="1"/>
    <xf numFmtId="0" fontId="5" fillId="0" borderId="0" xfId="4" applyFont="1" applyFill="1" applyAlignment="1">
      <alignment vertical="center"/>
    </xf>
    <xf numFmtId="167" fontId="33" fillId="0" borderId="58" xfId="4" applyNumberFormat="1" applyFont="1" applyBorder="1" applyAlignment="1">
      <alignment horizontal="right"/>
    </xf>
    <xf numFmtId="49" fontId="33" fillId="0" borderId="2" xfId="4" applyNumberFormat="1" applyFont="1" applyBorder="1" applyAlignment="1"/>
    <xf numFmtId="49" fontId="25" fillId="0" borderId="2" xfId="4" applyNumberFormat="1" applyFont="1" applyBorder="1" applyAlignment="1">
      <alignment horizontal="center"/>
    </xf>
    <xf numFmtId="167" fontId="33" fillId="0" borderId="2" xfId="4" applyNumberFormat="1" applyFont="1" applyBorder="1" applyAlignment="1">
      <alignment horizontal="right"/>
    </xf>
    <xf numFmtId="0" fontId="13" fillId="5" borderId="0" xfId="4" applyFont="1" applyFill="1" applyAlignment="1">
      <alignment horizontal="left" vertical="center"/>
    </xf>
    <xf numFmtId="4" fontId="12" fillId="0" borderId="0" xfId="0" applyNumberFormat="1" applyFont="1"/>
    <xf numFmtId="0" fontId="12" fillId="0" borderId="0" xfId="0" applyFont="1"/>
    <xf numFmtId="4" fontId="33" fillId="2" borderId="2" xfId="4" applyNumberFormat="1" applyFont="1" applyFill="1" applyBorder="1" applyAlignment="1"/>
    <xf numFmtId="0" fontId="12" fillId="5" borderId="0" xfId="0" applyFont="1" applyFill="1"/>
    <xf numFmtId="10" fontId="0" fillId="0" borderId="10" xfId="0" applyNumberFormat="1" applyBorder="1"/>
    <xf numFmtId="10" fontId="0" fillId="0" borderId="38" xfId="0" applyNumberFormat="1" applyBorder="1"/>
    <xf numFmtId="4" fontId="33" fillId="0" borderId="2" xfId="4" applyNumberFormat="1" applyFont="1" applyFill="1" applyBorder="1" applyAlignment="1">
      <alignment horizontal="right"/>
    </xf>
    <xf numFmtId="4" fontId="33" fillId="0" borderId="58" xfId="4" applyNumberFormat="1" applyFont="1" applyFill="1" applyBorder="1" applyAlignment="1"/>
    <xf numFmtId="4" fontId="33" fillId="0" borderId="7" xfId="4" applyNumberFormat="1" applyFont="1" applyFill="1" applyBorder="1" applyAlignment="1"/>
    <xf numFmtId="4" fontId="33" fillId="0" borderId="6" xfId="4" applyNumberFormat="1" applyFont="1" applyFill="1" applyBorder="1" applyAlignment="1">
      <alignment horizontal="right"/>
    </xf>
    <xf numFmtId="49" fontId="33" fillId="0" borderId="86" xfId="4" applyNumberFormat="1" applyFont="1" applyBorder="1" applyAlignment="1"/>
    <xf numFmtId="49" fontId="25" fillId="0" borderId="86" xfId="4" applyNumberFormat="1" applyFont="1" applyBorder="1" applyAlignment="1">
      <alignment horizontal="center"/>
    </xf>
    <xf numFmtId="167" fontId="33" fillId="0" borderId="86" xfId="4" applyNumberFormat="1" applyFont="1" applyBorder="1" applyAlignment="1">
      <alignment horizontal="right"/>
    </xf>
    <xf numFmtId="167" fontId="33" fillId="0" borderId="3" xfId="4" applyNumberFormat="1" applyFont="1" applyBorder="1" applyAlignment="1">
      <alignment horizontal="right"/>
    </xf>
    <xf numFmtId="167" fontId="33" fillId="0" borderId="98" xfId="4" applyNumberFormat="1" applyFont="1" applyBorder="1" applyAlignment="1">
      <alignment horizontal="right"/>
    </xf>
    <xf numFmtId="4" fontId="33" fillId="0" borderId="1" xfId="4" applyNumberFormat="1" applyFont="1" applyFill="1" applyBorder="1" applyAlignment="1">
      <alignment horizontal="right"/>
    </xf>
    <xf numFmtId="4" fontId="33" fillId="0" borderId="88" xfId="4" applyNumberFormat="1" applyFont="1" applyFill="1" applyBorder="1" applyAlignment="1">
      <alignment horizontal="right"/>
    </xf>
    <xf numFmtId="4" fontId="8" fillId="2" borderId="63" xfId="4" applyNumberFormat="1" applyFont="1" applyFill="1" applyBorder="1"/>
    <xf numFmtId="4" fontId="8" fillId="2" borderId="64" xfId="4" applyNumberFormat="1" applyFont="1" applyFill="1" applyBorder="1"/>
    <xf numFmtId="4" fontId="8" fillId="2" borderId="66" xfId="4" applyNumberFormat="1" applyFont="1" applyFill="1" applyBorder="1"/>
    <xf numFmtId="4" fontId="33" fillId="0" borderId="5" xfId="4" applyNumberFormat="1" applyFont="1" applyFill="1" applyBorder="1" applyAlignment="1"/>
    <xf numFmtId="0" fontId="34" fillId="3" borderId="18" xfId="4" applyNumberFormat="1" applyFont="1" applyFill="1" applyBorder="1" applyAlignment="1">
      <alignment vertical="center" wrapText="1"/>
    </xf>
    <xf numFmtId="4" fontId="33" fillId="0" borderId="73" xfId="4" applyNumberFormat="1" applyFont="1" applyFill="1" applyBorder="1" applyAlignment="1"/>
    <xf numFmtId="4" fontId="33" fillId="2" borderId="73" xfId="4" applyNumberFormat="1" applyFont="1" applyFill="1" applyBorder="1" applyAlignment="1"/>
    <xf numFmtId="4" fontId="14" fillId="2" borderId="7" xfId="4" applyNumberFormat="1" applyFont="1" applyFill="1" applyBorder="1" applyAlignment="1"/>
    <xf numFmtId="0" fontId="34" fillId="3" borderId="99" xfId="4" applyNumberFormat="1" applyFont="1" applyFill="1" applyBorder="1" applyAlignment="1">
      <alignment vertical="center" wrapText="1"/>
    </xf>
    <xf numFmtId="4" fontId="14" fillId="0" borderId="100" xfId="4" applyNumberFormat="1" applyFont="1" applyFill="1" applyBorder="1" applyAlignment="1"/>
    <xf numFmtId="4" fontId="8" fillId="2" borderId="12" xfId="4" applyNumberFormat="1" applyFont="1" applyFill="1" applyBorder="1"/>
    <xf numFmtId="0" fontId="8" fillId="12" borderId="65" xfId="4" applyNumberFormat="1" applyFont="1" applyFill="1" applyBorder="1" applyAlignment="1">
      <alignment horizontal="center" vertical="center" wrapText="1"/>
    </xf>
    <xf numFmtId="0" fontId="14" fillId="12" borderId="89" xfId="4" applyNumberFormat="1" applyFont="1" applyFill="1" applyBorder="1" applyAlignment="1">
      <alignment vertical="center" wrapText="1"/>
    </xf>
    <xf numFmtId="0" fontId="14" fillId="12" borderId="27" xfId="4" applyNumberFormat="1" applyFont="1" applyFill="1" applyBorder="1" applyAlignment="1">
      <alignment vertical="center" wrapText="1"/>
    </xf>
    <xf numFmtId="0" fontId="8" fillId="2" borderId="23" xfId="4" applyFont="1" applyFill="1" applyBorder="1"/>
    <xf numFmtId="0" fontId="9" fillId="2" borderId="24" xfId="4" applyFill="1" applyBorder="1"/>
    <xf numFmtId="0" fontId="9" fillId="2" borderId="24" xfId="4" applyFill="1" applyBorder="1" applyAlignment="1">
      <alignment horizontal="center"/>
    </xf>
    <xf numFmtId="0" fontId="33" fillId="0" borderId="73" xfId="4" applyNumberFormat="1" applyFont="1" applyBorder="1" applyAlignment="1"/>
    <xf numFmtId="0" fontId="33" fillId="0" borderId="73" xfId="4" applyNumberFormat="1" applyFont="1" applyBorder="1" applyAlignment="1">
      <alignment horizontal="left"/>
    </xf>
    <xf numFmtId="0" fontId="33" fillId="0" borderId="96" xfId="4" applyNumberFormat="1" applyFont="1" applyBorder="1" applyAlignment="1"/>
    <xf numFmtId="0" fontId="33" fillId="0" borderId="97" xfId="4" applyNumberFormat="1" applyFont="1" applyBorder="1" applyAlignment="1"/>
    <xf numFmtId="0" fontId="33" fillId="0" borderId="58" xfId="4" applyNumberFormat="1" applyFont="1" applyBorder="1" applyAlignment="1"/>
    <xf numFmtId="0" fontId="33" fillId="0" borderId="90" xfId="4" applyNumberFormat="1" applyFont="1" applyBorder="1" applyAlignment="1"/>
    <xf numFmtId="0" fontId="33" fillId="0" borderId="98" xfId="4" applyNumberFormat="1" applyFont="1" applyBorder="1" applyAlignment="1"/>
    <xf numFmtId="0" fontId="5" fillId="5" borderId="0" xfId="0" applyNumberFormat="1" applyFont="1" applyFill="1"/>
    <xf numFmtId="4" fontId="12" fillId="5" borderId="0" xfId="0" applyNumberFormat="1" applyFont="1" applyFill="1"/>
    <xf numFmtId="4" fontId="8" fillId="0" borderId="12" xfId="4" applyNumberFormat="1" applyFont="1" applyFill="1" applyBorder="1"/>
    <xf numFmtId="49" fontId="5" fillId="0" borderId="58" xfId="4" applyNumberFormat="1" applyFont="1" applyBorder="1" applyAlignment="1">
      <alignment horizontal="center"/>
    </xf>
    <xf numFmtId="0" fontId="43" fillId="5" borderId="89" xfId="4" applyNumberFormat="1" applyFont="1" applyFill="1" applyBorder="1" applyAlignment="1">
      <alignment horizontal="center" vertical="center" wrapText="1"/>
    </xf>
    <xf numFmtId="0" fontId="43" fillId="5" borderId="65" xfId="4" applyNumberFormat="1" applyFont="1" applyFill="1" applyBorder="1" applyAlignment="1">
      <alignment horizontal="center" vertical="center" wrapText="1"/>
    </xf>
    <xf numFmtId="4" fontId="33" fillId="2" borderId="6" xfId="4" applyNumberFormat="1" applyFont="1" applyFill="1" applyBorder="1" applyAlignment="1">
      <alignment horizontal="right"/>
    </xf>
    <xf numFmtId="0" fontId="43" fillId="5" borderId="27" xfId="4" applyNumberFormat="1" applyFont="1" applyFill="1" applyBorder="1" applyAlignment="1">
      <alignment horizontal="center" vertical="center" wrapText="1"/>
    </xf>
    <xf numFmtId="0" fontId="43" fillId="5" borderId="101" xfId="4" applyNumberFormat="1" applyFont="1" applyFill="1" applyBorder="1" applyAlignment="1">
      <alignment horizontal="center" vertical="center" wrapText="1"/>
    </xf>
    <xf numFmtId="4" fontId="33" fillId="0" borderId="102" xfId="4" applyNumberFormat="1" applyFont="1" applyFill="1" applyBorder="1" applyAlignment="1">
      <alignment horizontal="right"/>
    </xf>
    <xf numFmtId="4" fontId="33" fillId="0" borderId="78" xfId="4" applyNumberFormat="1" applyFont="1" applyFill="1" applyBorder="1" applyAlignment="1">
      <alignment horizontal="right"/>
    </xf>
    <xf numFmtId="0" fontId="25" fillId="5" borderId="63" xfId="4" applyNumberFormat="1" applyFont="1" applyFill="1" applyBorder="1" applyAlignment="1">
      <alignment horizontal="center" vertical="center" wrapText="1"/>
    </xf>
    <xf numFmtId="0" fontId="43" fillId="5" borderId="66" xfId="4" applyNumberFormat="1" applyFont="1" applyFill="1" applyBorder="1" applyAlignment="1">
      <alignment horizontal="center" vertical="center" wrapText="1"/>
    </xf>
    <xf numFmtId="0" fontId="43" fillId="5" borderId="18" xfId="4" applyNumberFormat="1" applyFont="1" applyFill="1" applyBorder="1" applyAlignment="1">
      <alignment horizontal="center" vertical="center" wrapText="1"/>
    </xf>
    <xf numFmtId="0" fontId="43" fillId="5" borderId="89" xfId="4" applyNumberFormat="1" applyFont="1" applyFill="1" applyBorder="1" applyAlignment="1">
      <alignment vertical="center" wrapText="1"/>
    </xf>
    <xf numFmtId="0" fontId="43" fillId="5" borderId="27" xfId="4" applyNumberFormat="1" applyFont="1" applyFill="1" applyBorder="1" applyAlignment="1">
      <alignment vertical="center" wrapText="1"/>
    </xf>
    <xf numFmtId="0" fontId="48" fillId="5" borderId="0" xfId="14" applyFont="1" applyFill="1" applyAlignment="1">
      <alignment horizontal="left" vertical="center"/>
    </xf>
    <xf numFmtId="0" fontId="49" fillId="5" borderId="0" xfId="4" applyFont="1" applyFill="1"/>
    <xf numFmtId="0" fontId="49" fillId="5" borderId="0" xfId="4" applyFont="1" applyFill="1" applyAlignment="1">
      <alignment horizontal="center"/>
    </xf>
    <xf numFmtId="0" fontId="49" fillId="5" borderId="0" xfId="0" applyFont="1" applyFill="1"/>
    <xf numFmtId="0" fontId="47" fillId="5" borderId="0" xfId="4" applyFont="1" applyFill="1" applyAlignment="1">
      <alignment horizontal="left" vertical="center"/>
    </xf>
    <xf numFmtId="0" fontId="46" fillId="5" borderId="0" xfId="4" applyFont="1" applyFill="1" applyAlignment="1">
      <alignment horizontal="left" vertical="center"/>
    </xf>
    <xf numFmtId="10" fontId="0" fillId="0" borderId="36" xfId="0" applyNumberFormat="1" applyBorder="1"/>
    <xf numFmtId="10" fontId="0" fillId="0" borderId="17" xfId="0" applyNumberFormat="1" applyBorder="1"/>
    <xf numFmtId="10" fontId="0" fillId="0" borderId="16" xfId="0" applyNumberFormat="1" applyBorder="1"/>
    <xf numFmtId="10" fontId="0" fillId="0" borderId="103" xfId="0" applyNumberFormat="1" applyBorder="1"/>
    <xf numFmtId="0" fontId="25" fillId="0" borderId="104" xfId="0" applyFont="1" applyBorder="1"/>
    <xf numFmtId="0" fontId="52" fillId="5" borderId="0" xfId="4" applyFont="1" applyFill="1" applyAlignment="1">
      <alignment horizontal="left" vertical="center"/>
    </xf>
    <xf numFmtId="0" fontId="25" fillId="0" borderId="0" xfId="0" applyFont="1" applyBorder="1"/>
    <xf numFmtId="10" fontId="0" fillId="0" borderId="0" xfId="0" applyNumberFormat="1" applyBorder="1"/>
    <xf numFmtId="0" fontId="46" fillId="5" borderId="0" xfId="14" applyFont="1" applyFill="1" applyAlignment="1">
      <alignment horizontal="left" vertical="center"/>
    </xf>
    <xf numFmtId="0" fontId="47" fillId="5" borderId="0" xfId="14" applyFont="1" applyFill="1" applyAlignment="1">
      <alignment horizontal="left" vertical="center"/>
    </xf>
    <xf numFmtId="0" fontId="25" fillId="5" borderId="0" xfId="14" applyFont="1" applyFill="1" applyAlignment="1">
      <alignment horizontal="left" vertical="center"/>
    </xf>
    <xf numFmtId="4" fontId="8" fillId="0" borderId="0" xfId="4" applyNumberFormat="1" applyFont="1" applyFill="1" applyBorder="1"/>
    <xf numFmtId="0" fontId="8" fillId="0" borderId="0" xfId="4" applyFont="1" applyFill="1" applyBorder="1"/>
    <xf numFmtId="0" fontId="9" fillId="0" borderId="0" xfId="4" applyFill="1" applyBorder="1"/>
    <xf numFmtId="0" fontId="9" fillId="0" borderId="0" xfId="4" applyFill="1" applyBorder="1" applyAlignment="1">
      <alignment horizontal="center"/>
    </xf>
    <xf numFmtId="0" fontId="9" fillId="0" borderId="0" xfId="4" applyFill="1"/>
    <xf numFmtId="4" fontId="43" fillId="0" borderId="0" xfId="4" applyNumberFormat="1" applyFont="1" applyFill="1" applyBorder="1"/>
    <xf numFmtId="0" fontId="0" fillId="0" borderId="86" xfId="0" applyNumberFormat="1" applyFill="1" applyBorder="1"/>
    <xf numFmtId="0" fontId="9" fillId="2" borderId="18" xfId="4" applyFill="1" applyBorder="1"/>
    <xf numFmtId="14" fontId="5" fillId="2" borderId="11" xfId="0" applyNumberFormat="1" applyFont="1" applyFill="1" applyBorder="1"/>
    <xf numFmtId="0" fontId="0" fillId="2" borderId="105" xfId="0" applyFill="1" applyBorder="1"/>
    <xf numFmtId="4" fontId="5" fillId="2" borderId="64" xfId="4" applyNumberFormat="1" applyFont="1" applyFill="1" applyBorder="1"/>
    <xf numFmtId="0" fontId="9" fillId="2" borderId="25" xfId="4" applyFill="1" applyBorder="1"/>
    <xf numFmtId="0" fontId="0" fillId="0" borderId="10" xfId="0" applyNumberFormat="1" applyFill="1" applyBorder="1"/>
    <xf numFmtId="0" fontId="25" fillId="5" borderId="1" xfId="0" applyFont="1" applyFill="1" applyBorder="1" applyAlignment="1">
      <alignment wrapText="1"/>
    </xf>
    <xf numFmtId="0" fontId="25" fillId="5" borderId="85" xfId="0" applyFont="1" applyFill="1" applyBorder="1" applyAlignment="1">
      <alignment wrapText="1"/>
    </xf>
    <xf numFmtId="0" fontId="20" fillId="0" borderId="8" xfId="0" applyFont="1" applyBorder="1" applyAlignment="1">
      <alignment horizontal="left"/>
    </xf>
    <xf numFmtId="0" fontId="20" fillId="0" borderId="9" xfId="0" applyFont="1" applyBorder="1" applyAlignment="1">
      <alignment horizontal="left"/>
    </xf>
    <xf numFmtId="0" fontId="16" fillId="4" borderId="0" xfId="0" applyFont="1" applyFill="1" applyBorder="1" applyAlignment="1">
      <alignment horizontal="center" wrapText="1"/>
    </xf>
    <xf numFmtId="0" fontId="17" fillId="0" borderId="20" xfId="0" applyFont="1" applyFill="1" applyBorder="1" applyAlignment="1">
      <alignment horizontal="center" wrapText="1"/>
    </xf>
    <xf numFmtId="164" fontId="17" fillId="0" borderId="22" xfId="0" applyNumberFormat="1" applyFont="1" applyFill="1" applyBorder="1" applyAlignment="1">
      <alignment horizontal="center" wrapText="1"/>
    </xf>
    <xf numFmtId="0" fontId="8" fillId="4" borderId="23" xfId="0" applyFont="1" applyFill="1" applyBorder="1" applyAlignment="1">
      <alignment horizontal="left" vertical="center"/>
    </xf>
    <xf numFmtId="0" fontId="8" fillId="4" borderId="24" xfId="0" applyFont="1" applyFill="1" applyBorder="1" applyAlignment="1">
      <alignment horizontal="left" vertical="center"/>
    </xf>
    <xf numFmtId="0" fontId="8" fillId="4" borderId="25" xfId="0" applyFont="1" applyFill="1" applyBorder="1" applyAlignment="1">
      <alignment horizontal="left" vertical="center"/>
    </xf>
    <xf numFmtId="0" fontId="8" fillId="4" borderId="15" xfId="0" applyFont="1" applyFill="1" applyBorder="1" applyAlignment="1">
      <alignment horizontal="left" vertical="center"/>
    </xf>
    <xf numFmtId="49" fontId="8" fillId="4" borderId="29" xfId="0" applyNumberFormat="1" applyFont="1" applyFill="1" applyBorder="1" applyAlignment="1">
      <alignment horizontal="center" vertical="center" wrapText="1"/>
    </xf>
    <xf numFmtId="49" fontId="5" fillId="4" borderId="30" xfId="0" applyNumberFormat="1" applyFont="1" applyFill="1" applyBorder="1" applyAlignment="1">
      <alignment horizontal="center" wrapText="1"/>
    </xf>
    <xf numFmtId="49" fontId="5" fillId="4" borderId="31" xfId="0" applyNumberFormat="1" applyFont="1" applyFill="1" applyBorder="1" applyAlignment="1">
      <alignment horizontal="center" wrapText="1"/>
    </xf>
    <xf numFmtId="0" fontId="5" fillId="4" borderId="35" xfId="0" applyFont="1" applyFill="1" applyBorder="1" applyAlignment="1">
      <alignment horizontal="left" vertical="center"/>
    </xf>
    <xf numFmtId="0" fontId="5" fillId="4" borderId="36" xfId="0" applyFont="1" applyFill="1" applyBorder="1" applyAlignment="1">
      <alignment horizontal="left" vertical="center"/>
    </xf>
    <xf numFmtId="0" fontId="8" fillId="4" borderId="63" xfId="0" applyFont="1" applyFill="1" applyBorder="1" applyAlignment="1">
      <alignment vertical="center"/>
    </xf>
    <xf numFmtId="0" fontId="8" fillId="4" borderId="64" xfId="0" applyFont="1" applyFill="1" applyBorder="1" applyAlignment="1">
      <alignment vertical="center"/>
    </xf>
    <xf numFmtId="0" fontId="6" fillId="4" borderId="65" xfId="0" applyFont="1" applyFill="1" applyBorder="1" applyAlignment="1">
      <alignment horizontal="center" wrapText="1"/>
    </xf>
    <xf numFmtId="0" fontId="6" fillId="4" borderId="64" xfId="0" applyFont="1" applyFill="1" applyBorder="1" applyAlignment="1">
      <alignment horizontal="center" wrapText="1"/>
    </xf>
    <xf numFmtId="0" fontId="8" fillId="4" borderId="8" xfId="0" applyFont="1" applyFill="1" applyBorder="1" applyAlignment="1">
      <alignment vertical="center"/>
    </xf>
    <xf numFmtId="0" fontId="8" fillId="4" borderId="17" xfId="0" applyFont="1" applyFill="1" applyBorder="1" applyAlignment="1">
      <alignment vertical="center"/>
    </xf>
    <xf numFmtId="0" fontId="20" fillId="0" borderId="4" xfId="0" applyFont="1" applyBorder="1" applyAlignment="1">
      <alignment horizontal="left"/>
    </xf>
    <xf numFmtId="0" fontId="20" fillId="0" borderId="51" xfId="0" applyFont="1" applyBorder="1" applyAlignment="1">
      <alignment horizontal="left"/>
    </xf>
    <xf numFmtId="0" fontId="8" fillId="4" borderId="8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wrapText="1"/>
    </xf>
    <xf numFmtId="0" fontId="6" fillId="0" borderId="51" xfId="0" applyFont="1" applyBorder="1" applyAlignment="1">
      <alignment horizontal="left"/>
    </xf>
    <xf numFmtId="0" fontId="8" fillId="4" borderId="4" xfId="0" applyFont="1" applyFill="1" applyBorder="1" applyAlignment="1">
      <alignment vertical="center"/>
    </xf>
    <xf numFmtId="0" fontId="8" fillId="4" borderId="16" xfId="0" applyFont="1" applyFill="1" applyBorder="1" applyAlignment="1">
      <alignment vertical="center"/>
    </xf>
    <xf numFmtId="4" fontId="6" fillId="4" borderId="3" xfId="0" applyNumberFormat="1" applyFont="1" applyFill="1" applyBorder="1" applyAlignment="1">
      <alignment horizontal="left" vertical="center"/>
    </xf>
    <xf numFmtId="4" fontId="6" fillId="4" borderId="51" xfId="0" applyNumberFormat="1" applyFont="1" applyFill="1" applyBorder="1" applyAlignment="1">
      <alignment horizontal="left" vertical="center"/>
    </xf>
    <xf numFmtId="0" fontId="20" fillId="0" borderId="16" xfId="0" applyFont="1" applyBorder="1" applyAlignment="1">
      <alignment horizontal="left"/>
    </xf>
    <xf numFmtId="0" fontId="20" fillId="0" borderId="73" xfId="0" applyFont="1" applyBorder="1" applyAlignment="1">
      <alignment horizontal="left"/>
    </xf>
    <xf numFmtId="0" fontId="20" fillId="0" borderId="74" xfId="0" applyFont="1" applyBorder="1" applyAlignment="1">
      <alignment horizontal="left"/>
    </xf>
    <xf numFmtId="0" fontId="20" fillId="0" borderId="17" xfId="0" applyFont="1" applyBorder="1" applyAlignment="1">
      <alignment horizontal="left"/>
    </xf>
    <xf numFmtId="4" fontId="6" fillId="0" borderId="14" xfId="0" applyNumberFormat="1" applyFont="1" applyFill="1" applyBorder="1" applyAlignment="1">
      <alignment horizontal="left" vertical="center"/>
    </xf>
    <xf numFmtId="4" fontId="6" fillId="0" borderId="9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20" fillId="0" borderId="0" xfId="0" applyFont="1" applyFill="1" applyAlignment="1">
      <alignment horizontal="left"/>
    </xf>
    <xf numFmtId="0" fontId="16" fillId="4" borderId="0" xfId="0" applyFont="1" applyFill="1" applyAlignment="1">
      <alignment horizontal="center" wrapText="1"/>
    </xf>
    <xf numFmtId="0" fontId="6" fillId="0" borderId="0" xfId="0" applyFont="1" applyBorder="1" applyAlignment="1">
      <alignment horizontal="left"/>
    </xf>
    <xf numFmtId="0" fontId="26" fillId="6" borderId="35" xfId="10" applyFont="1" applyFill="1" applyBorder="1" applyAlignment="1">
      <alignment horizontal="center" vertical="center"/>
    </xf>
    <xf numFmtId="0" fontId="26" fillId="6" borderId="34" xfId="10" applyFont="1" applyFill="1" applyBorder="1" applyAlignment="1">
      <alignment horizontal="center" vertical="center"/>
    </xf>
    <xf numFmtId="0" fontId="26" fillId="7" borderId="19" xfId="10" applyFont="1" applyFill="1" applyBorder="1" applyAlignment="1">
      <alignment horizontal="center" vertical="center"/>
    </xf>
    <xf numFmtId="0" fontId="26" fillId="7" borderId="0" xfId="10" applyFont="1" applyFill="1" applyBorder="1" applyAlignment="1">
      <alignment horizontal="center" vertical="center"/>
    </xf>
    <xf numFmtId="0" fontId="29" fillId="5" borderId="0" xfId="10" applyFont="1" applyFill="1" applyAlignment="1">
      <alignment horizontal="left"/>
    </xf>
    <xf numFmtId="0" fontId="26" fillId="6" borderId="35" xfId="10" applyFont="1" applyFill="1" applyBorder="1" applyAlignment="1">
      <alignment horizontal="center" vertical="center" wrapText="1"/>
    </xf>
    <xf numFmtId="0" fontId="26" fillId="6" borderId="34" xfId="10" applyFont="1" applyFill="1" applyBorder="1" applyAlignment="1">
      <alignment horizontal="center" vertical="center" wrapText="1"/>
    </xf>
    <xf numFmtId="0" fontId="43" fillId="13" borderId="99" xfId="4" applyNumberFormat="1" applyFont="1" applyFill="1" applyBorder="1" applyAlignment="1">
      <alignment horizontal="center" vertical="center" wrapText="1"/>
    </xf>
    <xf numFmtId="167" fontId="54" fillId="13" borderId="106" xfId="4" applyNumberFormat="1" applyFont="1" applyFill="1" applyBorder="1" applyAlignment="1">
      <alignment horizontal="right"/>
    </xf>
    <xf numFmtId="167" fontId="5" fillId="13" borderId="12" xfId="4" applyNumberFormat="1" applyFont="1" applyFill="1" applyBorder="1"/>
    <xf numFmtId="4" fontId="5" fillId="13" borderId="23" xfId="4" applyNumberFormat="1" applyFont="1" applyFill="1" applyBorder="1" applyAlignment="1">
      <alignment horizontal="center"/>
    </xf>
    <xf numFmtId="4" fontId="8" fillId="13" borderId="76" xfId="4" applyNumberFormat="1" applyFont="1" applyFill="1" applyBorder="1"/>
  </cellXfs>
  <cellStyles count="20">
    <cellStyle name="Komma" xfId="1" builtinId="3"/>
    <cellStyle name="Komma 2" xfId="9"/>
    <cellStyle name="Komma 2 9" xfId="2"/>
    <cellStyle name="Komma 2 9 2" xfId="12"/>
    <cellStyle name="Komma 3" xfId="11"/>
    <cellStyle name="Standard" xfId="0" builtinId="0"/>
    <cellStyle name="Standard 2" xfId="3"/>
    <cellStyle name="Standard 2 2" xfId="4"/>
    <cellStyle name="Standard 2 2 2" xfId="14"/>
    <cellStyle name="Standard 2 3" xfId="13"/>
    <cellStyle name="Standard 3" xfId="5"/>
    <cellStyle name="Standard 3 2" xfId="6"/>
    <cellStyle name="Standard 3 2 2" xfId="16"/>
    <cellStyle name="Standard 3 3" xfId="15"/>
    <cellStyle name="Standard 4" xfId="7"/>
    <cellStyle name="Standard 4 2" xfId="17"/>
    <cellStyle name="Standard 5" xfId="8"/>
    <cellStyle name="Standard 5 2" xfId="10"/>
    <cellStyle name="Standard 5 3" xfId="18"/>
    <cellStyle name="Standard 6" xfId="19"/>
  </cellStyles>
  <dxfs count="5">
    <dxf>
      <fill>
        <patternFill>
          <bgColor rgb="FF00B050"/>
        </patternFill>
      </fill>
    </dxf>
    <dxf>
      <fill>
        <patternFill>
          <bgColor rgb="FFFF0000"/>
        </patternFill>
      </fill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colors>
    <mruColors>
      <color rgb="FFEEFC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Office\BERNART\Finanzberichte\2008\Miete,%20Geb&#228;uden\Geb&#228;udenutzung%202005%20(aktuell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ffice\BERNART\Finanzberichte\2008\Miete,%20Geb&#228;uden\Geb&#228;udenutzung%202005%20(aktuell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en\CF\CONTR\2005\Budget%2005\Reha%20Gmbh\Plan%201\GEHTAB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OFAB_Finanzen\Bewertungen\Erl&#246;sbewertungen%202020_&#220;bersicht_DB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ffice\BERNART\Finanzberichte\2008\Miete,%20Geb&#228;uden\Geb&#228;udenutzung%202007-ne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~1\ERICH~1.ONL\LOCALS~1\Temp\Temporary%20Directory%202%20for%20Inventar%20Okt.%2004-Waltraud-2.zip\Inventar%20f.%20BS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OFAB_Finanzen\BBE%2050+\Abrechnung%202014-2015\FAB_P240407_%20BBE%20ZKE%20Endabrechnung%202014-2015-Korrektur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kte\2013-Projektunterlagen%20NEU\000%20Softwarevorlage\Projektbearbeitung%20Vorlag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"/>
      <sheetName val="Überblick 05"/>
      <sheetName val="Zusammenfassung"/>
      <sheetName val="Basis"/>
      <sheetName val="Interner Beleg"/>
      <sheetName val="Makro"/>
    </sheetNames>
    <sheetDataSet>
      <sheetData sheetId="0" refreshError="1"/>
      <sheetData sheetId="1">
        <row r="31">
          <cell r="A31" t="str">
            <v>Preise 2005</v>
          </cell>
          <cell r="B31" t="str">
            <v>STO</v>
          </cell>
          <cell r="C31" t="str">
            <v>Preis</v>
          </cell>
          <cell r="D31" t="str">
            <v>Typ</v>
          </cell>
          <cell r="E31" t="str">
            <v>Miete</v>
          </cell>
          <cell r="F31" t="str">
            <v>BK</v>
          </cell>
          <cell r="G31" t="str">
            <v>Reinigung</v>
          </cell>
          <cell r="H31" t="str">
            <v>Sonstiges</v>
          </cell>
          <cell r="I31" t="str">
            <v>Index</v>
          </cell>
        </row>
        <row r="32">
          <cell r="A32" t="str">
            <v>P1</v>
          </cell>
          <cell r="B32" t="str">
            <v>Pwp</v>
          </cell>
          <cell r="C32">
            <v>12.8</v>
          </cell>
          <cell r="D32" t="str">
            <v>NNF</v>
          </cell>
          <cell r="E32">
            <v>6.48</v>
          </cell>
          <cell r="F32">
            <v>5.61</v>
          </cell>
          <cell r="G32">
            <v>0</v>
          </cell>
          <cell r="H32">
            <v>0.71</v>
          </cell>
          <cell r="I32">
            <v>1</v>
          </cell>
        </row>
        <row r="33">
          <cell r="A33" t="str">
            <v>P2</v>
          </cell>
          <cell r="B33" t="str">
            <v>OM</v>
          </cell>
          <cell r="C33">
            <v>8.51</v>
          </cell>
          <cell r="D33" t="str">
            <v>NNF</v>
          </cell>
          <cell r="E33">
            <v>8.51</v>
          </cell>
          <cell r="I33">
            <v>1</v>
          </cell>
        </row>
        <row r="34">
          <cell r="A34" t="str">
            <v>P3</v>
          </cell>
          <cell r="B34" t="str">
            <v>Ktn 1</v>
          </cell>
          <cell r="C34">
            <v>12.5</v>
          </cell>
          <cell r="D34" t="str">
            <v>NNF</v>
          </cell>
          <cell r="E34">
            <v>7.96</v>
          </cell>
          <cell r="F34">
            <v>1.18</v>
          </cell>
          <cell r="G34">
            <v>2.2000000000000002</v>
          </cell>
          <cell r="H34">
            <v>1.1599999999999999</v>
          </cell>
          <cell r="I34">
            <v>1</v>
          </cell>
          <cell r="V34" t="str">
            <v>Fischlstrasse</v>
          </cell>
        </row>
        <row r="35">
          <cell r="A35" t="str">
            <v>P4</v>
          </cell>
          <cell r="B35" t="str">
            <v>Ktn 2</v>
          </cell>
          <cell r="C35">
            <v>9.25</v>
          </cell>
          <cell r="D35" t="str">
            <v>NNF</v>
          </cell>
          <cell r="E35">
            <v>5.85</v>
          </cell>
          <cell r="F35">
            <v>0</v>
          </cell>
          <cell r="G35">
            <v>2.2000000000000002</v>
          </cell>
          <cell r="H35">
            <v>1.2</v>
          </cell>
          <cell r="I35">
            <v>1</v>
          </cell>
          <cell r="V35" t="str">
            <v>Flatschacherstrasse</v>
          </cell>
        </row>
        <row r="36">
          <cell r="A36" t="str">
            <v>P5</v>
          </cell>
          <cell r="B36" t="str">
            <v>Grz</v>
          </cell>
          <cell r="C36">
            <v>23</v>
          </cell>
          <cell r="D36" t="str">
            <v>NNF</v>
          </cell>
          <cell r="V36" t="str">
            <v>Asperngasse, Sonderpreis SAG Wien</v>
          </cell>
        </row>
        <row r="37">
          <cell r="A37" t="str">
            <v>P6</v>
          </cell>
          <cell r="B37" t="str">
            <v>Grz</v>
          </cell>
          <cell r="C37">
            <v>11.95</v>
          </cell>
          <cell r="D37" t="str">
            <v>NNF</v>
          </cell>
          <cell r="E37">
            <v>8.93</v>
          </cell>
          <cell r="F37">
            <v>0</v>
          </cell>
          <cell r="G37">
            <v>1.72</v>
          </cell>
          <cell r="H37">
            <v>1.3</v>
          </cell>
          <cell r="I37">
            <v>1</v>
          </cell>
          <cell r="V37" t="str">
            <v>Asperngasse</v>
          </cell>
        </row>
        <row r="38">
          <cell r="A38" t="str">
            <v>P7</v>
          </cell>
          <cell r="B38" t="str">
            <v>Grz</v>
          </cell>
          <cell r="C38">
            <v>11.95</v>
          </cell>
          <cell r="D38" t="str">
            <v>NNF</v>
          </cell>
          <cell r="E38">
            <v>8.93</v>
          </cell>
          <cell r="F38">
            <v>0</v>
          </cell>
          <cell r="G38">
            <v>1.72</v>
          </cell>
          <cell r="H38">
            <v>1.3</v>
          </cell>
          <cell r="I38">
            <v>1</v>
          </cell>
        </row>
        <row r="39">
          <cell r="A39">
            <v>0</v>
          </cell>
          <cell r="C39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"/>
      <sheetName val="Überblick 05"/>
      <sheetName val="Zusammenfassung"/>
      <sheetName val="Basis"/>
      <sheetName val="Interner Beleg"/>
      <sheetName val="Makro"/>
    </sheetNames>
    <sheetDataSet>
      <sheetData sheetId="0" refreshError="1"/>
      <sheetData sheetId="1">
        <row r="31">
          <cell r="A31" t="str">
            <v>Preise 2005</v>
          </cell>
          <cell r="B31" t="str">
            <v>STO</v>
          </cell>
          <cell r="C31" t="str">
            <v>Preis</v>
          </cell>
          <cell r="D31" t="str">
            <v>Typ</v>
          </cell>
          <cell r="E31" t="str">
            <v>Miete</v>
          </cell>
          <cell r="F31" t="str">
            <v>BK</v>
          </cell>
          <cell r="G31" t="str">
            <v>Reinigung</v>
          </cell>
          <cell r="H31" t="str">
            <v>Sonstiges</v>
          </cell>
          <cell r="I31" t="str">
            <v>Index</v>
          </cell>
        </row>
        <row r="32">
          <cell r="A32" t="str">
            <v>P1</v>
          </cell>
          <cell r="B32" t="str">
            <v>Pwp</v>
          </cell>
          <cell r="C32">
            <v>12.8</v>
          </cell>
          <cell r="D32" t="str">
            <v>NNF</v>
          </cell>
          <cell r="E32">
            <v>6.48</v>
          </cell>
          <cell r="F32">
            <v>5.61</v>
          </cell>
          <cell r="G32">
            <v>0</v>
          </cell>
          <cell r="H32">
            <v>0.71</v>
          </cell>
          <cell r="I32">
            <v>1</v>
          </cell>
        </row>
        <row r="33">
          <cell r="A33" t="str">
            <v>P2</v>
          </cell>
          <cell r="B33" t="str">
            <v>OM</v>
          </cell>
          <cell r="C33">
            <v>8.51</v>
          </cell>
          <cell r="D33" t="str">
            <v>NNF</v>
          </cell>
          <cell r="E33">
            <v>8.51</v>
          </cell>
          <cell r="I33">
            <v>1</v>
          </cell>
        </row>
        <row r="34">
          <cell r="A34" t="str">
            <v>P3</v>
          </cell>
          <cell r="B34" t="str">
            <v>Ktn 1</v>
          </cell>
          <cell r="C34">
            <v>12.5</v>
          </cell>
          <cell r="D34" t="str">
            <v>NNF</v>
          </cell>
          <cell r="E34">
            <v>7.96</v>
          </cell>
          <cell r="F34">
            <v>1.18</v>
          </cell>
          <cell r="G34">
            <v>2.2000000000000002</v>
          </cell>
          <cell r="H34">
            <v>1.1599999999999999</v>
          </cell>
          <cell r="I34">
            <v>1</v>
          </cell>
          <cell r="V34" t="str">
            <v>Fischlstrasse</v>
          </cell>
        </row>
        <row r="35">
          <cell r="A35" t="str">
            <v>P4</v>
          </cell>
          <cell r="B35" t="str">
            <v>Ktn 2</v>
          </cell>
          <cell r="C35">
            <v>9.25</v>
          </cell>
          <cell r="D35" t="str">
            <v>NNF</v>
          </cell>
          <cell r="E35">
            <v>5.85</v>
          </cell>
          <cell r="F35">
            <v>0</v>
          </cell>
          <cell r="G35">
            <v>2.2000000000000002</v>
          </cell>
          <cell r="H35">
            <v>1.2</v>
          </cell>
          <cell r="I35">
            <v>1</v>
          </cell>
          <cell r="V35" t="str">
            <v>Flatschacherstrasse</v>
          </cell>
        </row>
        <row r="36">
          <cell r="A36" t="str">
            <v>P5</v>
          </cell>
          <cell r="B36" t="str">
            <v>Grz</v>
          </cell>
          <cell r="C36">
            <v>23</v>
          </cell>
          <cell r="D36" t="str">
            <v>NNF</v>
          </cell>
          <cell r="V36" t="str">
            <v>Asperngasse, Sonderpreis SAG Wien</v>
          </cell>
        </row>
        <row r="37">
          <cell r="A37" t="str">
            <v>P6</v>
          </cell>
          <cell r="B37" t="str">
            <v>Grz</v>
          </cell>
          <cell r="C37">
            <v>11.95</v>
          </cell>
          <cell r="D37" t="str">
            <v>NNF</v>
          </cell>
          <cell r="E37">
            <v>8.93</v>
          </cell>
          <cell r="F37">
            <v>0</v>
          </cell>
          <cell r="G37">
            <v>1.72</v>
          </cell>
          <cell r="H37">
            <v>1.3</v>
          </cell>
          <cell r="I37">
            <v>1</v>
          </cell>
          <cell r="V37" t="str">
            <v>Asperngasse</v>
          </cell>
        </row>
        <row r="38">
          <cell r="A38" t="str">
            <v>P7</v>
          </cell>
          <cell r="B38" t="str">
            <v>Grz</v>
          </cell>
          <cell r="C38">
            <v>11.95</v>
          </cell>
          <cell r="D38" t="str">
            <v>NNF</v>
          </cell>
          <cell r="E38">
            <v>8.93</v>
          </cell>
          <cell r="F38">
            <v>0</v>
          </cell>
          <cell r="G38">
            <v>1.72</v>
          </cell>
          <cell r="H38">
            <v>1.3</v>
          </cell>
          <cell r="I38">
            <v>1</v>
          </cell>
        </row>
        <row r="39">
          <cell r="A39">
            <v>0</v>
          </cell>
          <cell r="C39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H-TAB"/>
      <sheetName val="GEHTAB02"/>
      <sheetName val="Tabelle1"/>
      <sheetName val="#BEZUG"/>
    </sheetNames>
    <definedNames>
      <definedName name="AT" refersTo="='GEH-TAB'!$E$22"/>
      <definedName name="AVG" refersTo="='GEH-TAB'!$E$9"/>
      <definedName name="AVH" refersTo="='GEH-TAB'!$E$10"/>
      <definedName name="AVV" refersTo="='GEH-TAB'!$E$11"/>
      <definedName name="BA" refersTo="='GEH-TAB'!$E$8"/>
      <definedName name="DB" refersTo="='GEH-TAB'!$E$19"/>
      <definedName name="Fahrtkst" refersTo="='GEH-TAB'!$E$5"/>
      <definedName name="GH" refersTo="='GEH-TAB'!$G$2"/>
      <definedName name="Kinderzlg" refersTo="='GEH-TAB'!$E$6"/>
      <definedName name="Kleiderpauschale"/>
      <definedName name="Multi" refersTo="='GEH-TAB'!$E$21"/>
      <definedName name="SVBL" refersTo="='GEH-TAB'!$E$13"/>
      <definedName name="SVBS" refersTo="='GEH-TAB'!$E$16"/>
      <definedName name="SVHL" refersTo="='GEH-TAB'!$E$15"/>
      <definedName name="SVHS" refersTo="='GEH-TAB'!$E$18"/>
      <definedName name="SVPL" refersTo="='GEH-TAB'!$E$14"/>
      <definedName name="SVPS" refersTo="='GEH-TAB'!$E$17"/>
      <definedName name="ÜstBerech" refersTo="='GEH-TAB'!$E$12"/>
      <definedName name="ZV" refersTo="='GEH-TAB'!$E$7"/>
    </definedNames>
    <sheetDataSet>
      <sheetData sheetId="0" refreshError="1">
        <row r="2">
          <cell r="G2">
            <v>1</v>
          </cell>
        </row>
        <row r="4">
          <cell r="E4">
            <v>1</v>
          </cell>
        </row>
        <row r="5">
          <cell r="E5">
            <v>18</v>
          </cell>
        </row>
        <row r="7">
          <cell r="E7">
            <v>26.88</v>
          </cell>
        </row>
        <row r="8">
          <cell r="E8">
            <v>3.63</v>
          </cell>
        </row>
        <row r="9">
          <cell r="E9">
            <v>73</v>
          </cell>
        </row>
        <row r="10">
          <cell r="E10">
            <v>64</v>
          </cell>
        </row>
        <row r="11">
          <cell r="E11">
            <v>55</v>
          </cell>
        </row>
        <row r="12">
          <cell r="E12" t="str">
            <v>ja</v>
          </cell>
        </row>
        <row r="13">
          <cell r="E13">
            <v>3140</v>
          </cell>
        </row>
        <row r="14">
          <cell r="E14">
            <v>0.2165</v>
          </cell>
        </row>
        <row r="15">
          <cell r="E15">
            <v>679.81</v>
          </cell>
        </row>
        <row r="16">
          <cell r="E16">
            <v>3140</v>
          </cell>
        </row>
        <row r="17">
          <cell r="E17">
            <v>0.21049999999999999</v>
          </cell>
        </row>
        <row r="18">
          <cell r="E18">
            <v>660.97</v>
          </cell>
        </row>
        <row r="19">
          <cell r="E19">
            <v>4.4999999999999998E-2</v>
          </cell>
        </row>
        <row r="21">
          <cell r="E21">
            <v>4.3947368421052628</v>
          </cell>
        </row>
        <row r="22">
          <cell r="E22">
            <v>210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esabschluß 2020"/>
      <sheetName val="Export für Jahresabschluß"/>
      <sheetName val="Oktober 20"/>
      <sheetName val="BW Oktober"/>
      <sheetName val="September 20"/>
      <sheetName val="BW September"/>
      <sheetName val="August 20"/>
      <sheetName val="BW August"/>
      <sheetName val="Juli 20"/>
      <sheetName val="BW Juli"/>
      <sheetName val="Juni 20 "/>
      <sheetName val="BW-Sheet Juni"/>
      <sheetName val="40207 Gebäude aliquot"/>
      <sheetName val="14"/>
      <sheetName val="28"/>
      <sheetName val="31"/>
      <sheetName val="32"/>
      <sheetName val="33"/>
      <sheetName val="37"/>
      <sheetName val="38"/>
      <sheetName val="39"/>
      <sheetName val="40"/>
      <sheetName val="41"/>
      <sheetName val="43"/>
      <sheetName val="46"/>
      <sheetName val="47"/>
      <sheetName val="48"/>
      <sheetName val="49"/>
      <sheetName val="50"/>
      <sheetName val="52"/>
      <sheetName val="53"/>
      <sheetName val="54"/>
      <sheetName val="55"/>
      <sheetName val="43 und 51"/>
      <sheetName val="Aliquotierung 2020"/>
      <sheetName val="Mai 20"/>
      <sheetName val="BW-Sheet Mai"/>
      <sheetName val="April 20"/>
      <sheetName val="BW-Sheet April"/>
      <sheetName val="März 20"/>
      <sheetName val="BW-Sheet Mär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">
          <cell r="L2" t="str">
            <v>erreichbar</v>
          </cell>
        </row>
        <row r="3">
          <cell r="L3" t="str">
            <v>leicht gefährdet</v>
          </cell>
        </row>
        <row r="4">
          <cell r="L4" t="str">
            <v>gefährdet</v>
          </cell>
        </row>
        <row r="5">
          <cell r="L5" t="str">
            <v>nicht erreichbar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"/>
      <sheetName val="Übersicht"/>
      <sheetName val="Überblick 07"/>
      <sheetName val="Ölinger"/>
      <sheetName val="ILV"/>
      <sheetName val="Interner Beleg"/>
      <sheetName val="Grafik"/>
      <sheetName val="Basis"/>
      <sheetName val="ZD-FM"/>
      <sheetName val="Preisvergleiche2007"/>
      <sheetName val="Vergleich Preise FM 9.7.07"/>
      <sheetName val="Flächenbericht Geschosse"/>
      <sheetName val="Zusammenfassung"/>
      <sheetName val="NV06"/>
      <sheetName val="Mak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Kostenstelle</v>
          </cell>
        </row>
        <row r="2">
          <cell r="A2">
            <v>30004</v>
          </cell>
          <cell r="B2" t="str">
            <v>Öffentlichkeitsarbeit</v>
          </cell>
        </row>
        <row r="3">
          <cell r="A3">
            <v>30022</v>
          </cell>
          <cell r="B3" t="str">
            <v>Betriebsrat RS</v>
          </cell>
        </row>
        <row r="4">
          <cell r="A4">
            <v>30141</v>
          </cell>
          <cell r="B4" t="str">
            <v>Reha Nutzung Flächen</v>
          </cell>
        </row>
        <row r="5">
          <cell r="A5">
            <v>30400</v>
          </cell>
          <cell r="B5" t="str">
            <v>Regionalleitung RS</v>
          </cell>
        </row>
        <row r="6">
          <cell r="A6">
            <v>30401</v>
          </cell>
          <cell r="B6" t="str">
            <v>BW Koordination RS</v>
          </cell>
        </row>
        <row r="7">
          <cell r="A7">
            <v>30403</v>
          </cell>
          <cell r="B7" t="str">
            <v>AN Schutz</v>
          </cell>
        </row>
        <row r="8">
          <cell r="A8">
            <v>30410</v>
          </cell>
          <cell r="B8" t="str">
            <v xml:space="preserve">GFL Reha </v>
          </cell>
        </row>
        <row r="9">
          <cell r="A9">
            <v>30411</v>
          </cell>
          <cell r="B9" t="str">
            <v>GFL Integration</v>
          </cell>
        </row>
        <row r="10">
          <cell r="A10">
            <v>30412</v>
          </cell>
          <cell r="B10" t="str">
            <v>Infrastrukturkosten RS</v>
          </cell>
        </row>
        <row r="11">
          <cell r="A11">
            <v>30420</v>
          </cell>
          <cell r="B11" t="str">
            <v>Reha Administration Stm.</v>
          </cell>
        </row>
        <row r="12">
          <cell r="A12">
            <v>30421</v>
          </cell>
          <cell r="B12" t="str">
            <v>Rehaplanung Stm.</v>
          </cell>
        </row>
        <row r="13">
          <cell r="A13">
            <v>30424</v>
          </cell>
          <cell r="B13" t="str">
            <v>Qualifizierung Stm.</v>
          </cell>
        </row>
        <row r="14">
          <cell r="A14">
            <v>30425</v>
          </cell>
          <cell r="B14" t="str">
            <v>FL Stm.</v>
          </cell>
        </row>
        <row r="15">
          <cell r="A15">
            <v>30426</v>
          </cell>
          <cell r="B15" t="str">
            <v>BGA Produktion Stm.</v>
          </cell>
        </row>
        <row r="16">
          <cell r="A16">
            <v>30430</v>
          </cell>
          <cell r="B16" t="str">
            <v>Reha Administration Ktn.</v>
          </cell>
        </row>
        <row r="17">
          <cell r="A17">
            <v>30435</v>
          </cell>
          <cell r="B17" t="str">
            <v>FL Kärnten</v>
          </cell>
        </row>
        <row r="18">
          <cell r="A18">
            <v>30436</v>
          </cell>
          <cell r="B18" t="str">
            <v>BGA Produktion Ktn.</v>
          </cell>
        </row>
        <row r="19">
          <cell r="A19">
            <v>30440</v>
          </cell>
          <cell r="B19" t="str">
            <v>Haltegriff</v>
          </cell>
        </row>
        <row r="20">
          <cell r="A20">
            <v>31400</v>
          </cell>
          <cell r="B20" t="str">
            <v>GFL Zeyringer</v>
          </cell>
        </row>
        <row r="21">
          <cell r="A21">
            <v>31401</v>
          </cell>
          <cell r="B21" t="str">
            <v>GFL Qualifizierung</v>
          </cell>
        </row>
        <row r="22">
          <cell r="A22">
            <v>31410</v>
          </cell>
          <cell r="B22" t="str">
            <v>BDA</v>
          </cell>
        </row>
        <row r="23">
          <cell r="A23">
            <v>31450</v>
          </cell>
          <cell r="B23" t="str">
            <v>NNW</v>
          </cell>
        </row>
        <row r="24">
          <cell r="A24">
            <v>40111</v>
          </cell>
          <cell r="B24" t="str">
            <v>GFL Herbst</v>
          </cell>
        </row>
        <row r="25">
          <cell r="A25">
            <v>30141001</v>
          </cell>
          <cell r="B25" t="str">
            <v>Rehaplanung Stm.</v>
          </cell>
        </row>
        <row r="26">
          <cell r="A26">
            <v>30141002</v>
          </cell>
          <cell r="B26" t="str">
            <v>Rehaplanung Ktn.</v>
          </cell>
        </row>
        <row r="27">
          <cell r="A27">
            <v>30142001</v>
          </cell>
          <cell r="B27" t="str">
            <v>Reha Ausbildung standard. Stm.</v>
          </cell>
        </row>
        <row r="28">
          <cell r="A28">
            <v>30142002</v>
          </cell>
          <cell r="B28" t="str">
            <v>Reha Ausbildung individual. Stm.</v>
          </cell>
        </row>
        <row r="29">
          <cell r="A29">
            <v>30142003</v>
          </cell>
          <cell r="B29" t="str">
            <v>Reha Ausbildung individual. Ktn.</v>
          </cell>
        </row>
        <row r="30">
          <cell r="A30">
            <v>30143001</v>
          </cell>
          <cell r="B30" t="str">
            <v>Grundlagentraining Stm.</v>
          </cell>
        </row>
        <row r="31">
          <cell r="A31">
            <v>30143002</v>
          </cell>
          <cell r="B31" t="str">
            <v>Vermittlungsvorbereitung Stm.</v>
          </cell>
        </row>
        <row r="32">
          <cell r="A32">
            <v>30143003</v>
          </cell>
          <cell r="B32" t="str">
            <v>Grundlagentraining Ktn.</v>
          </cell>
        </row>
        <row r="33">
          <cell r="A33">
            <v>30145001</v>
          </cell>
          <cell r="B33" t="str">
            <v>50+</v>
          </cell>
        </row>
        <row r="34">
          <cell r="A34">
            <v>30145002</v>
          </cell>
          <cell r="B34" t="str">
            <v>Reha Jugendliche</v>
          </cell>
        </row>
        <row r="35">
          <cell r="A35">
            <v>30145003</v>
          </cell>
          <cell r="B35" t="str">
            <v>Reha Frauen</v>
          </cell>
        </row>
        <row r="36">
          <cell r="A36">
            <v>30146001</v>
          </cell>
          <cell r="B36" t="str">
            <v>Wohnen Stm.</v>
          </cell>
        </row>
        <row r="37">
          <cell r="A37">
            <v>30146002</v>
          </cell>
          <cell r="B37" t="str">
            <v>Verpflegung Stm.</v>
          </cell>
        </row>
        <row r="38">
          <cell r="A38">
            <v>30146003</v>
          </cell>
          <cell r="B38" t="str">
            <v>Wohnen Ktn.</v>
          </cell>
        </row>
        <row r="39">
          <cell r="A39">
            <v>30146004</v>
          </cell>
          <cell r="B39" t="str">
            <v>Verpflegung Ktn.</v>
          </cell>
        </row>
        <row r="40">
          <cell r="A40">
            <v>30147001</v>
          </cell>
          <cell r="B40" t="str">
            <v>Haltegriff Arbeitstraining</v>
          </cell>
        </row>
        <row r="41">
          <cell r="A41">
            <v>30147002</v>
          </cell>
          <cell r="B41" t="str">
            <v>Haltegriff Wohntraining</v>
          </cell>
        </row>
        <row r="42">
          <cell r="A42">
            <v>30143004</v>
          </cell>
          <cell r="B42" t="str">
            <v>Vermittlungsvorbereitung Ktn.</v>
          </cell>
        </row>
        <row r="43">
          <cell r="A43">
            <v>31141001</v>
          </cell>
          <cell r="B43" t="str">
            <v>BZA Stm.</v>
          </cell>
        </row>
        <row r="44">
          <cell r="A44">
            <v>31141002</v>
          </cell>
          <cell r="B44" t="str">
            <v>BZA Ktn.</v>
          </cell>
        </row>
        <row r="45">
          <cell r="A45">
            <v>31142001</v>
          </cell>
          <cell r="B45" t="str">
            <v>Job Allianz</v>
          </cell>
        </row>
        <row r="46">
          <cell r="A46">
            <v>31142003</v>
          </cell>
          <cell r="B46" t="str">
            <v>Unternehmerservice</v>
          </cell>
        </row>
        <row r="47">
          <cell r="A47">
            <v>31142004</v>
          </cell>
          <cell r="B47" t="str">
            <v>Placement und Qualizifierung für Ältere</v>
          </cell>
        </row>
        <row r="48">
          <cell r="A48">
            <v>31142005</v>
          </cell>
          <cell r="B48" t="str">
            <v>Arbeitsassistenz Jugendliche</v>
          </cell>
        </row>
        <row r="49">
          <cell r="A49">
            <v>31142006</v>
          </cell>
          <cell r="B49" t="str">
            <v>Arbeitsassistenz Erwachsene</v>
          </cell>
        </row>
        <row r="50">
          <cell r="A50">
            <v>31143001</v>
          </cell>
          <cell r="B50" t="str">
            <v>NNW berufliche Rehabilitation</v>
          </cell>
        </row>
        <row r="51">
          <cell r="A51">
            <v>31143002</v>
          </cell>
          <cell r="B51" t="str">
            <v>Soziale Rehabilitation TM</v>
          </cell>
        </row>
        <row r="52">
          <cell r="A52">
            <v>31143003</v>
          </cell>
          <cell r="B52" t="str">
            <v>Soziale Rehabilitation VZBW</v>
          </cell>
        </row>
        <row r="53">
          <cell r="A53">
            <v>31144001</v>
          </cell>
          <cell r="B53" t="str">
            <v>SAG Stm</v>
          </cell>
        </row>
        <row r="54">
          <cell r="A54">
            <v>31144002</v>
          </cell>
          <cell r="B54" t="str">
            <v>Service f. BVP</v>
          </cell>
        </row>
        <row r="55">
          <cell r="A55">
            <v>31144003</v>
          </cell>
          <cell r="B55" t="str">
            <v>Steps to prevent</v>
          </cell>
        </row>
        <row r="56">
          <cell r="A56">
            <v>31144004</v>
          </cell>
          <cell r="B56" t="str">
            <v>Start?Klar!</v>
          </cell>
        </row>
        <row r="57">
          <cell r="A57">
            <v>31144005</v>
          </cell>
          <cell r="B57" t="str">
            <v>Ginko</v>
          </cell>
        </row>
        <row r="58">
          <cell r="A58">
            <v>31145001</v>
          </cell>
          <cell r="B58" t="str">
            <v>Leistungsdiagnostik</v>
          </cell>
        </row>
        <row r="59">
          <cell r="A59">
            <v>31145002</v>
          </cell>
          <cell r="B59" t="str">
            <v>BBE AMS NÖ</v>
          </cell>
        </row>
        <row r="60">
          <cell r="A60">
            <v>31146001</v>
          </cell>
          <cell r="B60" t="str">
            <v>Aqua Kapfenberg</v>
          </cell>
        </row>
        <row r="61">
          <cell r="A61">
            <v>31146002</v>
          </cell>
          <cell r="B61" t="str">
            <v>Aqua Knittelfeld</v>
          </cell>
        </row>
        <row r="62">
          <cell r="A62">
            <v>31146003</v>
          </cell>
          <cell r="B62" t="str">
            <v>First Step</v>
          </cell>
        </row>
        <row r="63">
          <cell r="A63">
            <v>31146004</v>
          </cell>
          <cell r="B63" t="str">
            <v>QH Tischler</v>
          </cell>
        </row>
        <row r="64">
          <cell r="A64">
            <v>31146005</v>
          </cell>
          <cell r="B64" t="str">
            <v>QH Schlosser</v>
          </cell>
        </row>
        <row r="65">
          <cell r="A65">
            <v>31146006</v>
          </cell>
          <cell r="B65" t="str">
            <v>QH Spengler</v>
          </cell>
        </row>
        <row r="66">
          <cell r="A66">
            <v>31146007</v>
          </cell>
          <cell r="B66" t="str">
            <v>BAS</v>
          </cell>
        </row>
        <row r="67">
          <cell r="A67">
            <v>31146008</v>
          </cell>
          <cell r="B67" t="str">
            <v>45+ Kärnten</v>
          </cell>
        </row>
        <row r="68">
          <cell r="A68">
            <v>31146009</v>
          </cell>
          <cell r="B68" t="str">
            <v>Grundqualifikation Ktn</v>
          </cell>
        </row>
        <row r="69">
          <cell r="A69">
            <v>40104001</v>
          </cell>
          <cell r="B69" t="str">
            <v>Workabout Stmk</v>
          </cell>
        </row>
        <row r="70">
          <cell r="A70">
            <v>40104002</v>
          </cell>
          <cell r="B70" t="str">
            <v>Works</v>
          </cell>
        </row>
        <row r="71">
          <cell r="A71">
            <v>40104003</v>
          </cell>
          <cell r="B71" t="str">
            <v xml:space="preserve">FAB Mec </v>
          </cell>
        </row>
        <row r="72">
          <cell r="A72">
            <v>40104004</v>
          </cell>
          <cell r="B72" t="str">
            <v xml:space="preserve">Aufsuchende VÜ 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arliste"/>
      <sheetName val="Ser. Nr."/>
      <sheetName val="AVZ mit Inventurnummern"/>
    </sheetNames>
    <sheetDataSet>
      <sheetData sheetId="0" refreshError="1"/>
      <sheetData sheetId="1" refreshError="1">
        <row r="1">
          <cell r="A1" t="str">
            <v>Nr.</v>
          </cell>
          <cell r="B1" t="str">
            <v>Typ / Bezeichnung:</v>
          </cell>
          <cell r="C1" t="str">
            <v>Serien-Nr</v>
          </cell>
        </row>
        <row r="2">
          <cell r="A2">
            <v>1</v>
          </cell>
          <cell r="B2" t="str">
            <v>Notebook</v>
          </cell>
        </row>
        <row r="3">
          <cell r="A3">
            <v>2</v>
          </cell>
          <cell r="B3" t="str">
            <v>MiniTower Intel</v>
          </cell>
          <cell r="C3">
            <v>0</v>
          </cell>
        </row>
        <row r="4">
          <cell r="A4">
            <v>3</v>
          </cell>
          <cell r="B4" t="str">
            <v>Billy 200x80</v>
          </cell>
          <cell r="C4">
            <v>0</v>
          </cell>
        </row>
        <row r="5">
          <cell r="A5">
            <v>4</v>
          </cell>
          <cell r="B5" t="str">
            <v>Billy 200x80</v>
          </cell>
          <cell r="C5">
            <v>0</v>
          </cell>
        </row>
        <row r="6">
          <cell r="A6">
            <v>5</v>
          </cell>
          <cell r="B6" t="str">
            <v>Billy 200x80</v>
          </cell>
          <cell r="C6">
            <v>0</v>
          </cell>
        </row>
        <row r="7">
          <cell r="A7">
            <v>6</v>
          </cell>
          <cell r="B7" t="str">
            <v>Billy 200x80</v>
          </cell>
          <cell r="C7">
            <v>0</v>
          </cell>
        </row>
        <row r="8">
          <cell r="A8">
            <v>7</v>
          </cell>
          <cell r="B8" t="str">
            <v>Billy 200x80</v>
          </cell>
          <cell r="C8">
            <v>0</v>
          </cell>
        </row>
        <row r="9">
          <cell r="A9">
            <v>8</v>
          </cell>
          <cell r="B9" t="str">
            <v>Effektiv 140 2türig</v>
          </cell>
          <cell r="C9">
            <v>0</v>
          </cell>
        </row>
        <row r="10">
          <cell r="A10">
            <v>9</v>
          </cell>
          <cell r="B10" t="str">
            <v>Effektiv 140 2türig</v>
          </cell>
          <cell r="C10">
            <v>0</v>
          </cell>
        </row>
        <row r="11">
          <cell r="A11">
            <v>10</v>
          </cell>
          <cell r="B11" t="str">
            <v>Effektiv 160</v>
          </cell>
          <cell r="C11">
            <v>0</v>
          </cell>
        </row>
        <row r="12">
          <cell r="A12">
            <v>11</v>
          </cell>
          <cell r="B12" t="str">
            <v>Effektiv 160</v>
          </cell>
          <cell r="C12">
            <v>0</v>
          </cell>
        </row>
        <row r="13">
          <cell r="A13">
            <v>12</v>
          </cell>
          <cell r="B13" t="str">
            <v>Effektiv 160</v>
          </cell>
          <cell r="C13">
            <v>0</v>
          </cell>
        </row>
        <row r="14">
          <cell r="A14">
            <v>13</v>
          </cell>
          <cell r="B14" t="str">
            <v>Effektiv 160</v>
          </cell>
          <cell r="C14">
            <v>0</v>
          </cell>
        </row>
        <row r="15">
          <cell r="A15">
            <v>14</v>
          </cell>
          <cell r="B15" t="str">
            <v>Effektiv 160</v>
          </cell>
          <cell r="C15">
            <v>0</v>
          </cell>
        </row>
        <row r="16">
          <cell r="A16">
            <v>15</v>
          </cell>
          <cell r="B16" t="str">
            <v>Effektiv 160</v>
          </cell>
          <cell r="C16">
            <v>0</v>
          </cell>
        </row>
        <row r="17">
          <cell r="A17">
            <v>16</v>
          </cell>
          <cell r="B17" t="str">
            <v>Rollcontainer</v>
          </cell>
          <cell r="C17">
            <v>0</v>
          </cell>
        </row>
        <row r="18">
          <cell r="A18">
            <v>17</v>
          </cell>
          <cell r="B18" t="str">
            <v>Rollcontainer</v>
          </cell>
          <cell r="C18">
            <v>0</v>
          </cell>
        </row>
        <row r="19">
          <cell r="A19">
            <v>18</v>
          </cell>
          <cell r="B19" t="str">
            <v>Rollcontainer</v>
          </cell>
          <cell r="C19">
            <v>0</v>
          </cell>
        </row>
        <row r="20">
          <cell r="A20">
            <v>19</v>
          </cell>
          <cell r="B20" t="str">
            <v>Rollcontainer</v>
          </cell>
          <cell r="C20">
            <v>0</v>
          </cell>
        </row>
        <row r="21">
          <cell r="A21">
            <v>20</v>
          </cell>
          <cell r="B21" t="str">
            <v>Rollcontainer</v>
          </cell>
          <cell r="C21">
            <v>0</v>
          </cell>
        </row>
        <row r="22">
          <cell r="A22">
            <v>21</v>
          </cell>
          <cell r="B22" t="str">
            <v>Whiteboard 120x90 (Wand)</v>
          </cell>
          <cell r="C22">
            <v>0</v>
          </cell>
        </row>
        <row r="23">
          <cell r="A23">
            <v>22</v>
          </cell>
          <cell r="B23" t="str">
            <v>Whiteboard 90x60 (Wand)</v>
          </cell>
          <cell r="C23">
            <v>0</v>
          </cell>
        </row>
        <row r="24">
          <cell r="A24">
            <v>23</v>
          </cell>
          <cell r="B24" t="str">
            <v>Pinnwand 90x60 (Wand)</v>
          </cell>
          <cell r="C24">
            <v>0</v>
          </cell>
        </row>
        <row r="25">
          <cell r="A25">
            <v>24</v>
          </cell>
          <cell r="B25" t="str">
            <v>Effektiv GE mit Rollo</v>
          </cell>
          <cell r="C25">
            <v>0</v>
          </cell>
        </row>
        <row r="26">
          <cell r="A26">
            <v>25</v>
          </cell>
          <cell r="B26" t="str">
            <v>Corras Ablagetisch</v>
          </cell>
          <cell r="C26">
            <v>0</v>
          </cell>
        </row>
        <row r="27">
          <cell r="A27">
            <v>26</v>
          </cell>
          <cell r="B27" t="str">
            <v>Procent Bürodrehstuhl</v>
          </cell>
          <cell r="C27">
            <v>0</v>
          </cell>
        </row>
        <row r="28">
          <cell r="A28">
            <v>27</v>
          </cell>
          <cell r="B28" t="str">
            <v>Procent Bürodrehstuhl</v>
          </cell>
          <cell r="C28">
            <v>0</v>
          </cell>
        </row>
        <row r="29">
          <cell r="A29">
            <v>28</v>
          </cell>
          <cell r="B29" t="str">
            <v>Procent Bürodrehstuhl</v>
          </cell>
          <cell r="C29">
            <v>0</v>
          </cell>
        </row>
        <row r="30">
          <cell r="A30">
            <v>29</v>
          </cell>
          <cell r="B30" t="str">
            <v>Procent Bürodrehstuhl</v>
          </cell>
          <cell r="C30">
            <v>0</v>
          </cell>
        </row>
        <row r="31">
          <cell r="A31">
            <v>30</v>
          </cell>
          <cell r="B31" t="str">
            <v>Procent Bürodrehstuhl</v>
          </cell>
          <cell r="C31">
            <v>0</v>
          </cell>
        </row>
        <row r="32">
          <cell r="A32">
            <v>31</v>
          </cell>
          <cell r="B32" t="str">
            <v>Procent Bürodrehstuhl</v>
          </cell>
          <cell r="C32">
            <v>0</v>
          </cell>
        </row>
        <row r="33">
          <cell r="A33">
            <v>32</v>
          </cell>
          <cell r="B33" t="str">
            <v>Schalensessel mit Rollen</v>
          </cell>
          <cell r="C33">
            <v>0</v>
          </cell>
        </row>
        <row r="34">
          <cell r="A34">
            <v>33</v>
          </cell>
          <cell r="B34" t="str">
            <v>Schreibtischlampe</v>
          </cell>
          <cell r="C34">
            <v>0</v>
          </cell>
        </row>
        <row r="35">
          <cell r="A35">
            <v>34</v>
          </cell>
          <cell r="B35" t="str">
            <v>Schreibtischlampe</v>
          </cell>
          <cell r="C35">
            <v>0</v>
          </cell>
        </row>
        <row r="36">
          <cell r="A36">
            <v>35</v>
          </cell>
          <cell r="B36" t="str">
            <v>Schreibtischlampe</v>
          </cell>
          <cell r="C36">
            <v>0</v>
          </cell>
        </row>
        <row r="37">
          <cell r="A37">
            <v>36</v>
          </cell>
          <cell r="B37" t="str">
            <v>Schreibtischlampe</v>
          </cell>
          <cell r="C37">
            <v>0</v>
          </cell>
        </row>
        <row r="38">
          <cell r="A38">
            <v>37</v>
          </cell>
          <cell r="B38" t="str">
            <v>Schreibtischlampe</v>
          </cell>
          <cell r="C38">
            <v>0</v>
          </cell>
        </row>
        <row r="39">
          <cell r="A39">
            <v>38</v>
          </cell>
          <cell r="B39" t="str">
            <v>Schreibtischlampe</v>
          </cell>
          <cell r="C39">
            <v>0</v>
          </cell>
        </row>
        <row r="40">
          <cell r="A40">
            <v>39</v>
          </cell>
          <cell r="B40" t="str">
            <v>Standventilator</v>
          </cell>
          <cell r="C40">
            <v>0</v>
          </cell>
        </row>
        <row r="41">
          <cell r="A41">
            <v>40</v>
          </cell>
          <cell r="B41" t="str">
            <v>Ikarus Telefon</v>
          </cell>
          <cell r="C41">
            <v>0</v>
          </cell>
        </row>
        <row r="42">
          <cell r="A42">
            <v>41</v>
          </cell>
          <cell r="B42" t="str">
            <v>Ikarus Telefon</v>
          </cell>
          <cell r="C42">
            <v>0</v>
          </cell>
        </row>
        <row r="43">
          <cell r="A43">
            <v>42</v>
          </cell>
          <cell r="B43" t="str">
            <v>Aura 1 Telefon</v>
          </cell>
          <cell r="C43">
            <v>0</v>
          </cell>
        </row>
        <row r="44">
          <cell r="A44">
            <v>43</v>
          </cell>
          <cell r="B44" t="str">
            <v>17" Monitor</v>
          </cell>
          <cell r="C44" t="str">
            <v>AH01101865</v>
          </cell>
        </row>
        <row r="45">
          <cell r="A45">
            <v>44</v>
          </cell>
          <cell r="B45" t="str">
            <v>17" Monitor</v>
          </cell>
          <cell r="C45" t="str">
            <v>AH01101533</v>
          </cell>
        </row>
        <row r="46">
          <cell r="A46">
            <v>45</v>
          </cell>
          <cell r="B46" t="str">
            <v>17" Monitor</v>
          </cell>
          <cell r="C46" t="str">
            <v>AH01101531</v>
          </cell>
        </row>
        <row r="47">
          <cell r="A47">
            <v>46</v>
          </cell>
          <cell r="B47" t="str">
            <v>17" Monitor</v>
          </cell>
          <cell r="C47" t="str">
            <v>AH01100162</v>
          </cell>
        </row>
        <row r="48">
          <cell r="A48">
            <v>47</v>
          </cell>
          <cell r="B48" t="str">
            <v>17" Monitor</v>
          </cell>
          <cell r="C48" t="str">
            <v>AH01101522</v>
          </cell>
        </row>
        <row r="49">
          <cell r="A49">
            <v>48</v>
          </cell>
          <cell r="B49" t="str">
            <v>17" Monitor</v>
          </cell>
          <cell r="C49" t="str">
            <v>AH09100138</v>
          </cell>
        </row>
        <row r="50">
          <cell r="A50">
            <v>49</v>
          </cell>
          <cell r="B50" t="str">
            <v>MiniTower AMD</v>
          </cell>
          <cell r="C50">
            <v>0</v>
          </cell>
        </row>
        <row r="51">
          <cell r="A51">
            <v>50</v>
          </cell>
          <cell r="B51" t="str">
            <v>MiniTower AMD</v>
          </cell>
          <cell r="C51">
            <v>0</v>
          </cell>
        </row>
        <row r="52">
          <cell r="A52">
            <v>51</v>
          </cell>
          <cell r="B52" t="str">
            <v>MiniTower AMD</v>
          </cell>
          <cell r="C52">
            <v>0</v>
          </cell>
        </row>
        <row r="53">
          <cell r="A53">
            <v>52</v>
          </cell>
          <cell r="B53" t="str">
            <v>MiniTower AMD</v>
          </cell>
          <cell r="C53">
            <v>0</v>
          </cell>
        </row>
        <row r="54">
          <cell r="A54">
            <v>53</v>
          </cell>
          <cell r="B54" t="str">
            <v>MiniTower AMD</v>
          </cell>
          <cell r="C54">
            <v>0</v>
          </cell>
        </row>
        <row r="55">
          <cell r="A55">
            <v>54</v>
          </cell>
          <cell r="B55" t="str">
            <v>LaserJet 1200</v>
          </cell>
          <cell r="C55" t="str">
            <v>CNBF554957</v>
          </cell>
        </row>
        <row r="56">
          <cell r="A56">
            <v>55</v>
          </cell>
          <cell r="B56" t="str">
            <v>Switch FS716 16port</v>
          </cell>
          <cell r="C56">
            <v>0</v>
          </cell>
        </row>
        <row r="57">
          <cell r="A57">
            <v>56</v>
          </cell>
          <cell r="B57" t="str">
            <v>Deckenleuchte 8flammig</v>
          </cell>
          <cell r="C57">
            <v>0</v>
          </cell>
        </row>
        <row r="58">
          <cell r="A58">
            <v>57</v>
          </cell>
          <cell r="B58" t="str">
            <v>Jet Direkt 170X Printserver</v>
          </cell>
          <cell r="C58" t="str">
            <v>SG95064442</v>
          </cell>
        </row>
        <row r="59">
          <cell r="A59">
            <v>58</v>
          </cell>
          <cell r="B59" t="str">
            <v>Schalensessel mit Rollen</v>
          </cell>
          <cell r="C59">
            <v>0</v>
          </cell>
        </row>
        <row r="60">
          <cell r="A60">
            <v>59</v>
          </cell>
          <cell r="B60" t="str">
            <v>Schalensessel mit Rollen</v>
          </cell>
          <cell r="C60">
            <v>0</v>
          </cell>
        </row>
        <row r="61">
          <cell r="A61">
            <v>60</v>
          </cell>
          <cell r="B61" t="str">
            <v>Schalensessel mit Rollen</v>
          </cell>
          <cell r="C61">
            <v>0</v>
          </cell>
        </row>
        <row r="62">
          <cell r="A62">
            <v>61</v>
          </cell>
          <cell r="B62" t="str">
            <v>Schalensessel mit Rollen</v>
          </cell>
          <cell r="C62">
            <v>0</v>
          </cell>
        </row>
        <row r="63">
          <cell r="A63">
            <v>62</v>
          </cell>
          <cell r="B63" t="str">
            <v>Schalensessel mit Rollen</v>
          </cell>
          <cell r="C63">
            <v>0</v>
          </cell>
        </row>
        <row r="64">
          <cell r="A64">
            <v>63</v>
          </cell>
          <cell r="B64" t="str">
            <v>Schalensessel mit Rollen</v>
          </cell>
          <cell r="C64">
            <v>0</v>
          </cell>
        </row>
        <row r="65">
          <cell r="A65">
            <v>64</v>
          </cell>
          <cell r="B65" t="str">
            <v>Couchtisch mit Glaslatte</v>
          </cell>
          <cell r="C65">
            <v>0</v>
          </cell>
        </row>
        <row r="66">
          <cell r="A66">
            <v>65</v>
          </cell>
          <cell r="B66" t="str">
            <v>Sofa</v>
          </cell>
          <cell r="C66">
            <v>0</v>
          </cell>
        </row>
        <row r="67">
          <cell r="A67">
            <v>66</v>
          </cell>
          <cell r="B67" t="str">
            <v>Deckenlampe</v>
          </cell>
          <cell r="C67">
            <v>0</v>
          </cell>
        </row>
        <row r="68">
          <cell r="A68">
            <v>67</v>
          </cell>
          <cell r="B68" t="str">
            <v>Effektiv GE mit Rollo</v>
          </cell>
          <cell r="C68">
            <v>0</v>
          </cell>
        </row>
        <row r="69">
          <cell r="A69">
            <v>68</v>
          </cell>
          <cell r="B69" t="str">
            <v>Effektiv AE mit Rollo</v>
          </cell>
          <cell r="C69">
            <v>0</v>
          </cell>
        </row>
        <row r="70">
          <cell r="A70">
            <v>69</v>
          </cell>
          <cell r="B70" t="str">
            <v>Effektiv GE mit Rollo</v>
          </cell>
          <cell r="C70">
            <v>0</v>
          </cell>
        </row>
        <row r="71">
          <cell r="A71">
            <v>70</v>
          </cell>
          <cell r="B71" t="str">
            <v>Effektiv AE mit Rollo</v>
          </cell>
          <cell r="C71">
            <v>0</v>
          </cell>
        </row>
        <row r="72">
          <cell r="A72">
            <v>71</v>
          </cell>
          <cell r="B72" t="str">
            <v>Effektiv 160</v>
          </cell>
          <cell r="C72">
            <v>0</v>
          </cell>
        </row>
        <row r="73">
          <cell r="A73">
            <v>72</v>
          </cell>
          <cell r="B73" t="str">
            <v>Maximal Bürodrehstuhl</v>
          </cell>
          <cell r="C73">
            <v>0</v>
          </cell>
        </row>
        <row r="74">
          <cell r="A74">
            <v>73</v>
          </cell>
          <cell r="B74" t="str">
            <v>Schreibtischlampe</v>
          </cell>
          <cell r="C74">
            <v>0</v>
          </cell>
        </row>
        <row r="75">
          <cell r="A75">
            <v>74</v>
          </cell>
          <cell r="B75" t="str">
            <v>17" Monitor</v>
          </cell>
          <cell r="C75" t="str">
            <v>AH01101516</v>
          </cell>
        </row>
        <row r="76">
          <cell r="A76">
            <v>75</v>
          </cell>
          <cell r="B76" t="str">
            <v>MiniTower AMD</v>
          </cell>
          <cell r="C76">
            <v>0</v>
          </cell>
        </row>
        <row r="77">
          <cell r="A77">
            <v>76</v>
          </cell>
          <cell r="B77" t="str">
            <v>ST20 Systemtelefon</v>
          </cell>
          <cell r="C77" t="str">
            <v>169362</v>
          </cell>
        </row>
        <row r="78">
          <cell r="A78">
            <v>77</v>
          </cell>
          <cell r="B78" t="str">
            <v>Office Jet K80 Fax</v>
          </cell>
          <cell r="C78">
            <v>0</v>
          </cell>
        </row>
        <row r="79">
          <cell r="A79">
            <v>78</v>
          </cell>
          <cell r="B79" t="str">
            <v>Di350</v>
          </cell>
          <cell r="C79">
            <v>0</v>
          </cell>
        </row>
        <row r="80">
          <cell r="A80">
            <v>79</v>
          </cell>
          <cell r="B80" t="str">
            <v>Deskmaster 120 Telefon</v>
          </cell>
          <cell r="C80">
            <v>0</v>
          </cell>
        </row>
        <row r="81">
          <cell r="A81">
            <v>80</v>
          </cell>
          <cell r="B81" t="str">
            <v>Gigaset 4010 Funktelefon</v>
          </cell>
          <cell r="C81">
            <v>0</v>
          </cell>
        </row>
        <row r="82">
          <cell r="A82">
            <v>81</v>
          </cell>
          <cell r="B82" t="str">
            <v>AS40 Telefonanlage</v>
          </cell>
          <cell r="C82" t="str">
            <v>015790</v>
          </cell>
        </row>
        <row r="83">
          <cell r="A83">
            <v>82</v>
          </cell>
          <cell r="B83" t="str">
            <v>Switch 800 8port</v>
          </cell>
          <cell r="C83">
            <v>0</v>
          </cell>
        </row>
        <row r="84">
          <cell r="A84">
            <v>83</v>
          </cell>
          <cell r="B84" t="str">
            <v>A3 Anrufbeantworter</v>
          </cell>
          <cell r="C84">
            <v>0</v>
          </cell>
        </row>
        <row r="85">
          <cell r="A85">
            <v>84</v>
          </cell>
          <cell r="B85" t="str">
            <v>Jet Direkt 170X Printserver</v>
          </cell>
          <cell r="C85" t="str">
            <v>SG221A0FB9</v>
          </cell>
        </row>
        <row r="86">
          <cell r="A86">
            <v>85</v>
          </cell>
          <cell r="B86" t="str">
            <v>Halogendeckfluter</v>
          </cell>
          <cell r="C86">
            <v>0</v>
          </cell>
        </row>
        <row r="87">
          <cell r="A87">
            <v>86</v>
          </cell>
          <cell r="B87" t="str">
            <v>Effektiv GE mit Rollo</v>
          </cell>
          <cell r="C87">
            <v>0</v>
          </cell>
        </row>
        <row r="88">
          <cell r="A88">
            <v>87</v>
          </cell>
          <cell r="B88" t="str">
            <v>Effektiv AE mit Rollo</v>
          </cell>
          <cell r="C88">
            <v>0</v>
          </cell>
        </row>
        <row r="89">
          <cell r="A89">
            <v>88</v>
          </cell>
          <cell r="B89" t="str">
            <v>Effektiv GE mit Rollo</v>
          </cell>
          <cell r="C89">
            <v>0</v>
          </cell>
        </row>
        <row r="90">
          <cell r="A90">
            <v>89</v>
          </cell>
          <cell r="B90" t="str">
            <v>Effektiv AE mit Rollo</v>
          </cell>
          <cell r="C90">
            <v>0</v>
          </cell>
        </row>
        <row r="91">
          <cell r="A91">
            <v>90</v>
          </cell>
          <cell r="B91" t="str">
            <v>Corras Ablagetisch</v>
          </cell>
          <cell r="C91">
            <v>0</v>
          </cell>
        </row>
        <row r="92">
          <cell r="A92">
            <v>91</v>
          </cell>
          <cell r="B92" t="str">
            <v>Effektiv 160</v>
          </cell>
          <cell r="C92">
            <v>0</v>
          </cell>
        </row>
        <row r="93">
          <cell r="A93">
            <v>92</v>
          </cell>
          <cell r="B93" t="str">
            <v>17" Monitor</v>
          </cell>
          <cell r="C93" t="str">
            <v>AH09100539</v>
          </cell>
        </row>
        <row r="94">
          <cell r="A94">
            <v>93</v>
          </cell>
          <cell r="B94" t="str">
            <v>MiniTower AMD</v>
          </cell>
          <cell r="C94">
            <v>0</v>
          </cell>
        </row>
        <row r="95">
          <cell r="A95">
            <v>94</v>
          </cell>
          <cell r="B95" t="str">
            <v>Procent Bürodrehstuhl</v>
          </cell>
          <cell r="C95">
            <v>0</v>
          </cell>
        </row>
        <row r="96">
          <cell r="A96">
            <v>95</v>
          </cell>
          <cell r="B96" t="str">
            <v>ST20 Systemtelefon</v>
          </cell>
          <cell r="C96" t="str">
            <v>184715</v>
          </cell>
        </row>
        <row r="97">
          <cell r="A97">
            <v>96</v>
          </cell>
          <cell r="B97" t="str">
            <v>Schreibtischlampe</v>
          </cell>
          <cell r="C97">
            <v>0</v>
          </cell>
        </row>
        <row r="98">
          <cell r="A98">
            <v>97</v>
          </cell>
          <cell r="B98" t="str">
            <v>LaserJet 1200</v>
          </cell>
          <cell r="C98" t="str">
            <v>CNBF555022</v>
          </cell>
        </row>
        <row r="99">
          <cell r="A99">
            <v>98</v>
          </cell>
          <cell r="B99" t="str">
            <v>Magnetpinnwand</v>
          </cell>
          <cell r="C99">
            <v>0</v>
          </cell>
        </row>
        <row r="100">
          <cell r="A100">
            <v>99</v>
          </cell>
          <cell r="B100" t="str">
            <v>Bistro-Tisch klein</v>
          </cell>
          <cell r="C100">
            <v>0</v>
          </cell>
        </row>
        <row r="101">
          <cell r="A101">
            <v>100</v>
          </cell>
          <cell r="B101" t="str">
            <v>Ledercouch</v>
          </cell>
          <cell r="C101">
            <v>0</v>
          </cell>
        </row>
        <row r="102">
          <cell r="A102">
            <v>101</v>
          </cell>
          <cell r="B102" t="str">
            <v>Effektiv 160</v>
          </cell>
          <cell r="C102">
            <v>0</v>
          </cell>
        </row>
        <row r="103">
          <cell r="A103">
            <v>102</v>
          </cell>
          <cell r="B103" t="str">
            <v>Deckenleuchte 18flammig</v>
          </cell>
          <cell r="C103">
            <v>0</v>
          </cell>
        </row>
        <row r="104">
          <cell r="A104">
            <v>103</v>
          </cell>
          <cell r="B104" t="str">
            <v>Billy 200x80</v>
          </cell>
          <cell r="C104">
            <v>0</v>
          </cell>
        </row>
        <row r="105">
          <cell r="A105">
            <v>104</v>
          </cell>
          <cell r="B105" t="str">
            <v>Whiteboardtafel mit Rollen und Seitenflügeln</v>
          </cell>
          <cell r="C105">
            <v>0</v>
          </cell>
        </row>
        <row r="106">
          <cell r="A106">
            <v>105</v>
          </cell>
          <cell r="B106" t="str">
            <v>Pinnwand 90x60 (Wand)</v>
          </cell>
          <cell r="C106">
            <v>0</v>
          </cell>
        </row>
        <row r="107">
          <cell r="A107">
            <v>106</v>
          </cell>
          <cell r="B107" t="str">
            <v>Effektiv 140 2türig</v>
          </cell>
          <cell r="C107">
            <v>0</v>
          </cell>
        </row>
        <row r="108">
          <cell r="A108">
            <v>107</v>
          </cell>
          <cell r="B108" t="str">
            <v>Flip Chart mit Rollen</v>
          </cell>
          <cell r="C108">
            <v>0</v>
          </cell>
        </row>
        <row r="109">
          <cell r="A109">
            <v>108</v>
          </cell>
          <cell r="B109" t="str">
            <v>Beamerleinwand 2x2m mit Kurbel</v>
          </cell>
          <cell r="C109">
            <v>0</v>
          </cell>
        </row>
        <row r="110">
          <cell r="A110">
            <v>109</v>
          </cell>
          <cell r="B110" t="str">
            <v>Trainer Delux 1400 OH-Projektor</v>
          </cell>
          <cell r="C110" t="str">
            <v>0640A53918</v>
          </cell>
        </row>
        <row r="111">
          <cell r="A111">
            <v>110</v>
          </cell>
          <cell r="B111" t="str">
            <v>Projektortisch mit Rollen</v>
          </cell>
          <cell r="C111">
            <v>0</v>
          </cell>
        </row>
        <row r="112">
          <cell r="A112">
            <v>111</v>
          </cell>
          <cell r="B112" t="str">
            <v>Effektiv GE mit Rollo</v>
          </cell>
          <cell r="C112">
            <v>0</v>
          </cell>
        </row>
        <row r="113">
          <cell r="A113">
            <v>112</v>
          </cell>
          <cell r="B113" t="str">
            <v>Jet Direkt 170X Printserver</v>
          </cell>
          <cell r="C113" t="str">
            <v>SG02930803</v>
          </cell>
        </row>
        <row r="114">
          <cell r="A114">
            <v>113</v>
          </cell>
          <cell r="B114" t="str">
            <v>Hub Officeconnect 16C</v>
          </cell>
          <cell r="C114">
            <v>0</v>
          </cell>
        </row>
        <row r="115">
          <cell r="A115">
            <v>114</v>
          </cell>
          <cell r="B115" t="str">
            <v>LaserJet 1200</v>
          </cell>
          <cell r="C115" t="str">
            <v>CNBF555015</v>
          </cell>
        </row>
        <row r="116">
          <cell r="A116">
            <v>115</v>
          </cell>
          <cell r="B116" t="str">
            <v>Effektiv 160</v>
          </cell>
          <cell r="C116">
            <v>0</v>
          </cell>
        </row>
        <row r="117">
          <cell r="A117">
            <v>116</v>
          </cell>
          <cell r="B117" t="str">
            <v>Effektiv 160</v>
          </cell>
          <cell r="C117">
            <v>0</v>
          </cell>
        </row>
        <row r="118">
          <cell r="A118">
            <v>117</v>
          </cell>
          <cell r="B118" t="str">
            <v>Effektiv 160</v>
          </cell>
          <cell r="C118">
            <v>0</v>
          </cell>
        </row>
        <row r="119">
          <cell r="A119">
            <v>118</v>
          </cell>
          <cell r="B119" t="str">
            <v>Effektiv 160</v>
          </cell>
          <cell r="C119">
            <v>0</v>
          </cell>
        </row>
        <row r="120">
          <cell r="A120">
            <v>119</v>
          </cell>
          <cell r="B120" t="str">
            <v>Effektiv 160</v>
          </cell>
          <cell r="C120">
            <v>0</v>
          </cell>
        </row>
        <row r="121">
          <cell r="A121">
            <v>120</v>
          </cell>
          <cell r="B121" t="str">
            <v>Effektiv 80</v>
          </cell>
          <cell r="C121">
            <v>0</v>
          </cell>
        </row>
        <row r="122">
          <cell r="A122">
            <v>121</v>
          </cell>
          <cell r="B122" t="str">
            <v>Procent Bürodrehstuhl</v>
          </cell>
          <cell r="C122">
            <v>0</v>
          </cell>
        </row>
        <row r="123">
          <cell r="A123">
            <v>122</v>
          </cell>
          <cell r="B123" t="str">
            <v>Procent Bürodrehstuhl</v>
          </cell>
          <cell r="C123">
            <v>0</v>
          </cell>
        </row>
        <row r="124">
          <cell r="A124">
            <v>123</v>
          </cell>
          <cell r="B124" t="str">
            <v>Procent Bürodrehstuhl</v>
          </cell>
          <cell r="C124">
            <v>0</v>
          </cell>
        </row>
        <row r="125">
          <cell r="A125">
            <v>124</v>
          </cell>
          <cell r="B125" t="str">
            <v>Procent Bürodrehstuhl</v>
          </cell>
          <cell r="C125">
            <v>0</v>
          </cell>
        </row>
        <row r="126">
          <cell r="A126">
            <v>125</v>
          </cell>
          <cell r="B126" t="str">
            <v>Procent Bürodrehstuhl</v>
          </cell>
          <cell r="C126">
            <v>0</v>
          </cell>
        </row>
        <row r="127">
          <cell r="A127">
            <v>126</v>
          </cell>
          <cell r="B127" t="str">
            <v>Procent Bürodrehstuhl</v>
          </cell>
          <cell r="C127">
            <v>0</v>
          </cell>
        </row>
        <row r="128">
          <cell r="A128">
            <v>127</v>
          </cell>
          <cell r="B128" t="str">
            <v>Procent Bürodrehstuhl</v>
          </cell>
          <cell r="C128">
            <v>0</v>
          </cell>
        </row>
        <row r="129">
          <cell r="A129">
            <v>128</v>
          </cell>
          <cell r="B129" t="str">
            <v>Procent Bürodrehstuhl</v>
          </cell>
          <cell r="C129">
            <v>0</v>
          </cell>
        </row>
        <row r="130">
          <cell r="A130">
            <v>129</v>
          </cell>
          <cell r="B130" t="str">
            <v>Procent Bürodrehstuhl</v>
          </cell>
          <cell r="C130">
            <v>0</v>
          </cell>
        </row>
        <row r="131">
          <cell r="A131">
            <v>130</v>
          </cell>
          <cell r="B131" t="str">
            <v>Procent Bürodrehstuhl</v>
          </cell>
          <cell r="C131">
            <v>0</v>
          </cell>
        </row>
        <row r="132">
          <cell r="A132">
            <v>131</v>
          </cell>
          <cell r="B132" t="str">
            <v>Procent Bürodrehstuhl</v>
          </cell>
          <cell r="C132">
            <v>0</v>
          </cell>
        </row>
        <row r="133">
          <cell r="A133">
            <v>132</v>
          </cell>
          <cell r="B133" t="str">
            <v>Procent Bürodrehstuhl</v>
          </cell>
          <cell r="C133">
            <v>0</v>
          </cell>
        </row>
        <row r="134">
          <cell r="A134">
            <v>133</v>
          </cell>
          <cell r="B134" t="str">
            <v>Broschürenwandhalter</v>
          </cell>
          <cell r="C134">
            <v>0</v>
          </cell>
        </row>
        <row r="135">
          <cell r="A135">
            <v>134</v>
          </cell>
          <cell r="B135" t="str">
            <v>Effektiv 160</v>
          </cell>
          <cell r="C135">
            <v>0</v>
          </cell>
        </row>
        <row r="136">
          <cell r="A136">
            <v>135</v>
          </cell>
          <cell r="B136" t="str">
            <v>Bistrosessel</v>
          </cell>
          <cell r="C136">
            <v>0</v>
          </cell>
        </row>
        <row r="137">
          <cell r="A137">
            <v>136</v>
          </cell>
          <cell r="B137" t="str">
            <v>Balkenleuchte direkt/indirekt</v>
          </cell>
          <cell r="C137">
            <v>0</v>
          </cell>
        </row>
        <row r="138">
          <cell r="A138">
            <v>137</v>
          </cell>
          <cell r="B138" t="str">
            <v>Schalensessel mit Rollen</v>
          </cell>
          <cell r="C138">
            <v>0</v>
          </cell>
        </row>
        <row r="139">
          <cell r="A139">
            <v>138</v>
          </cell>
          <cell r="B139" t="str">
            <v>Schalensessel mit Rollen</v>
          </cell>
          <cell r="C139">
            <v>0</v>
          </cell>
        </row>
        <row r="140">
          <cell r="A140">
            <v>139</v>
          </cell>
          <cell r="B140" t="str">
            <v>Bistro-Tisch klein</v>
          </cell>
          <cell r="C140">
            <v>0</v>
          </cell>
        </row>
        <row r="141">
          <cell r="A141">
            <v>140</v>
          </cell>
          <cell r="B141" t="str">
            <v>Sofa</v>
          </cell>
          <cell r="C141">
            <v>0</v>
          </cell>
        </row>
        <row r="142">
          <cell r="A142">
            <v>141</v>
          </cell>
          <cell r="B142" t="str">
            <v>Wandregal</v>
          </cell>
          <cell r="C142">
            <v>0</v>
          </cell>
        </row>
        <row r="143">
          <cell r="A143">
            <v>142</v>
          </cell>
          <cell r="B143" t="str">
            <v>Deskmaster 120 Telefon</v>
          </cell>
          <cell r="C143">
            <v>0</v>
          </cell>
        </row>
        <row r="144">
          <cell r="A144">
            <v>143</v>
          </cell>
          <cell r="B144" t="str">
            <v>Billy 200x60</v>
          </cell>
          <cell r="C144">
            <v>0</v>
          </cell>
        </row>
        <row r="145">
          <cell r="A145">
            <v>144</v>
          </cell>
          <cell r="B145" t="str">
            <v>Billy 200x60</v>
          </cell>
          <cell r="C145">
            <v>0</v>
          </cell>
        </row>
        <row r="146">
          <cell r="A146">
            <v>145</v>
          </cell>
          <cell r="B146" t="str">
            <v>Billy 200x80</v>
          </cell>
          <cell r="C146">
            <v>0</v>
          </cell>
        </row>
        <row r="147">
          <cell r="A147">
            <v>146</v>
          </cell>
          <cell r="B147" t="str">
            <v>Wandregal</v>
          </cell>
          <cell r="C147">
            <v>0</v>
          </cell>
        </row>
        <row r="148">
          <cell r="A148">
            <v>147</v>
          </cell>
          <cell r="B148" t="str">
            <v>Wandregal</v>
          </cell>
          <cell r="C148">
            <v>0</v>
          </cell>
        </row>
        <row r="149">
          <cell r="A149">
            <v>148</v>
          </cell>
          <cell r="B149" t="str">
            <v>Wandregal</v>
          </cell>
          <cell r="C149">
            <v>0</v>
          </cell>
        </row>
        <row r="150">
          <cell r="A150">
            <v>149</v>
          </cell>
          <cell r="B150" t="str">
            <v>Billy 106x80</v>
          </cell>
          <cell r="C150">
            <v>0</v>
          </cell>
        </row>
        <row r="151">
          <cell r="A151">
            <v>150</v>
          </cell>
          <cell r="B151" t="str">
            <v>Wandregal</v>
          </cell>
          <cell r="C151">
            <v>0</v>
          </cell>
        </row>
        <row r="152">
          <cell r="A152">
            <v>151</v>
          </cell>
          <cell r="B152" t="str">
            <v>Effektiv GE mit Rollo</v>
          </cell>
          <cell r="C152">
            <v>0</v>
          </cell>
        </row>
        <row r="153">
          <cell r="A153">
            <v>152</v>
          </cell>
          <cell r="B153" t="str">
            <v>Effektiv AE mit Rollo</v>
          </cell>
          <cell r="C153">
            <v>0</v>
          </cell>
        </row>
        <row r="154">
          <cell r="A154">
            <v>153</v>
          </cell>
          <cell r="B154" t="str">
            <v>Corras Ablagetisch</v>
          </cell>
          <cell r="C154">
            <v>0</v>
          </cell>
        </row>
        <row r="155">
          <cell r="A155">
            <v>154</v>
          </cell>
          <cell r="B155" t="str">
            <v>Pinnwand 90x60 (Wand)</v>
          </cell>
          <cell r="C155">
            <v>0</v>
          </cell>
        </row>
        <row r="156">
          <cell r="A156">
            <v>155</v>
          </cell>
          <cell r="B156" t="str">
            <v>Pinnwand 90x60</v>
          </cell>
          <cell r="C156">
            <v>0</v>
          </cell>
        </row>
        <row r="157">
          <cell r="A157">
            <v>156</v>
          </cell>
          <cell r="B157" t="str">
            <v>Whiteboard 120x90 (Wand)</v>
          </cell>
          <cell r="C157">
            <v>0</v>
          </cell>
        </row>
        <row r="158">
          <cell r="A158">
            <v>157</v>
          </cell>
          <cell r="B158" t="str">
            <v>Pinnwand 90x60</v>
          </cell>
          <cell r="C158">
            <v>0</v>
          </cell>
        </row>
        <row r="159">
          <cell r="A159">
            <v>158</v>
          </cell>
          <cell r="B159" t="str">
            <v>Effektiv 160</v>
          </cell>
          <cell r="C159">
            <v>0</v>
          </cell>
        </row>
        <row r="160">
          <cell r="A160">
            <v>159</v>
          </cell>
          <cell r="B160" t="str">
            <v>Effektiv 160</v>
          </cell>
          <cell r="C160">
            <v>0</v>
          </cell>
        </row>
        <row r="161">
          <cell r="A161">
            <v>160</v>
          </cell>
          <cell r="B161" t="str">
            <v>Effektiv 160</v>
          </cell>
          <cell r="C161">
            <v>0</v>
          </cell>
        </row>
        <row r="162">
          <cell r="A162">
            <v>161</v>
          </cell>
          <cell r="B162" t="str">
            <v>Effektiv 160</v>
          </cell>
          <cell r="C162">
            <v>0</v>
          </cell>
        </row>
        <row r="163">
          <cell r="A163">
            <v>162</v>
          </cell>
          <cell r="B163" t="str">
            <v>Effektiv 160</v>
          </cell>
          <cell r="C163">
            <v>0</v>
          </cell>
        </row>
        <row r="164">
          <cell r="A164">
            <v>163</v>
          </cell>
          <cell r="B164" t="str">
            <v>Effektiv 160</v>
          </cell>
          <cell r="C164">
            <v>0</v>
          </cell>
        </row>
        <row r="165">
          <cell r="A165">
            <v>164</v>
          </cell>
          <cell r="B165" t="str">
            <v>Procent Bürodrehstuhl</v>
          </cell>
          <cell r="C165">
            <v>0</v>
          </cell>
        </row>
        <row r="166">
          <cell r="A166">
            <v>165</v>
          </cell>
          <cell r="B166" t="str">
            <v>Procent Bürodrehstuhl</v>
          </cell>
          <cell r="C166">
            <v>0</v>
          </cell>
        </row>
        <row r="167">
          <cell r="A167">
            <v>166</v>
          </cell>
          <cell r="B167" t="str">
            <v>Procent Bürodrehstuhl</v>
          </cell>
          <cell r="C167">
            <v>0</v>
          </cell>
        </row>
        <row r="168">
          <cell r="A168">
            <v>167</v>
          </cell>
          <cell r="B168" t="str">
            <v>Procent Bürodrehstuhl</v>
          </cell>
          <cell r="C168">
            <v>0</v>
          </cell>
        </row>
        <row r="169">
          <cell r="A169">
            <v>168</v>
          </cell>
          <cell r="B169" t="str">
            <v>Procent Bürodrehstuhl</v>
          </cell>
          <cell r="C169">
            <v>0</v>
          </cell>
        </row>
        <row r="170">
          <cell r="A170">
            <v>169</v>
          </cell>
          <cell r="B170" t="str">
            <v>Verksam Bürodrehstuhl</v>
          </cell>
          <cell r="C170">
            <v>0</v>
          </cell>
        </row>
        <row r="171">
          <cell r="A171">
            <v>170</v>
          </cell>
          <cell r="B171" t="str">
            <v>Rollcontainer</v>
          </cell>
          <cell r="C171">
            <v>0</v>
          </cell>
        </row>
        <row r="172">
          <cell r="A172">
            <v>171</v>
          </cell>
          <cell r="B172" t="str">
            <v>Rollcontainer</v>
          </cell>
          <cell r="C172">
            <v>0</v>
          </cell>
        </row>
        <row r="173">
          <cell r="A173">
            <v>172</v>
          </cell>
          <cell r="B173" t="str">
            <v>Rollcontainer</v>
          </cell>
          <cell r="C173">
            <v>0</v>
          </cell>
        </row>
        <row r="174">
          <cell r="A174">
            <v>173</v>
          </cell>
          <cell r="B174" t="str">
            <v>Rollcontainer</v>
          </cell>
          <cell r="C174">
            <v>0</v>
          </cell>
        </row>
        <row r="175">
          <cell r="A175">
            <v>174</v>
          </cell>
          <cell r="B175" t="str">
            <v>Rollcontainer</v>
          </cell>
          <cell r="C175">
            <v>0</v>
          </cell>
        </row>
        <row r="176">
          <cell r="A176">
            <v>175</v>
          </cell>
          <cell r="B176" t="str">
            <v>Rollcontainer</v>
          </cell>
          <cell r="C176">
            <v>0</v>
          </cell>
        </row>
        <row r="177">
          <cell r="A177">
            <v>176</v>
          </cell>
          <cell r="B177" t="str">
            <v>17" Monitor</v>
          </cell>
          <cell r="C177" t="str">
            <v>AH01101523</v>
          </cell>
        </row>
        <row r="178">
          <cell r="A178">
            <v>177</v>
          </cell>
          <cell r="B178" t="str">
            <v>17" Monitor</v>
          </cell>
          <cell r="C178" t="str">
            <v>AH01101525</v>
          </cell>
        </row>
        <row r="179">
          <cell r="A179">
            <v>178</v>
          </cell>
          <cell r="B179" t="str">
            <v>17" Monitor</v>
          </cell>
          <cell r="C179" t="str">
            <v>AH09100603</v>
          </cell>
        </row>
        <row r="180">
          <cell r="A180">
            <v>179</v>
          </cell>
          <cell r="B180" t="str">
            <v>17" Monitor</v>
          </cell>
          <cell r="C180" t="str">
            <v>AH01101524</v>
          </cell>
        </row>
        <row r="181">
          <cell r="A181">
            <v>180</v>
          </cell>
          <cell r="B181" t="str">
            <v>17" Monitor</v>
          </cell>
          <cell r="C181" t="str">
            <v>AH01101528</v>
          </cell>
        </row>
        <row r="182">
          <cell r="A182">
            <v>181</v>
          </cell>
          <cell r="B182" t="str">
            <v>17" Monitor</v>
          </cell>
          <cell r="C182" t="str">
            <v>AH01101532</v>
          </cell>
        </row>
        <row r="183">
          <cell r="A183">
            <v>182</v>
          </cell>
          <cell r="B183" t="str">
            <v>Schreibtischlampe</v>
          </cell>
          <cell r="C183">
            <v>0</v>
          </cell>
        </row>
        <row r="184">
          <cell r="A184">
            <v>183</v>
          </cell>
          <cell r="B184" t="str">
            <v>Schreibtischlampe</v>
          </cell>
          <cell r="C184">
            <v>0</v>
          </cell>
        </row>
        <row r="185">
          <cell r="A185">
            <v>184</v>
          </cell>
          <cell r="B185" t="str">
            <v>Gigaset 3010 Funktelefon</v>
          </cell>
          <cell r="C185">
            <v>0</v>
          </cell>
        </row>
        <row r="186">
          <cell r="A186">
            <v>185</v>
          </cell>
          <cell r="B186" t="str">
            <v>LaserJet 1100</v>
          </cell>
          <cell r="C186" t="str">
            <v>FRHR750551</v>
          </cell>
        </row>
        <row r="187">
          <cell r="A187">
            <v>186</v>
          </cell>
          <cell r="B187" t="str">
            <v>Jet Direkt 170X Printserver</v>
          </cell>
          <cell r="C187" t="str">
            <v>SG02930799</v>
          </cell>
        </row>
        <row r="188">
          <cell r="A188">
            <v>187</v>
          </cell>
          <cell r="B188" t="str">
            <v>Switch FS708 8port</v>
          </cell>
          <cell r="C188">
            <v>0</v>
          </cell>
        </row>
        <row r="189">
          <cell r="A189">
            <v>188</v>
          </cell>
          <cell r="B189" t="str">
            <v>MiniTower AMD</v>
          </cell>
          <cell r="C189">
            <v>0</v>
          </cell>
        </row>
        <row r="190">
          <cell r="A190">
            <v>189</v>
          </cell>
          <cell r="B190" t="str">
            <v>MiniTower AMD</v>
          </cell>
          <cell r="C190">
            <v>0</v>
          </cell>
        </row>
        <row r="191">
          <cell r="A191">
            <v>190</v>
          </cell>
          <cell r="B191" t="str">
            <v>MiniTower AMD</v>
          </cell>
          <cell r="C191">
            <v>0</v>
          </cell>
        </row>
        <row r="192">
          <cell r="A192">
            <v>191</v>
          </cell>
          <cell r="B192" t="str">
            <v>MiniTower AMD</v>
          </cell>
          <cell r="C192">
            <v>0</v>
          </cell>
        </row>
        <row r="193">
          <cell r="A193">
            <v>192</v>
          </cell>
          <cell r="B193" t="str">
            <v>MiniTower AMD</v>
          </cell>
          <cell r="C193">
            <v>0</v>
          </cell>
        </row>
        <row r="194">
          <cell r="A194">
            <v>193</v>
          </cell>
          <cell r="B194" t="str">
            <v>MiniTower AMD</v>
          </cell>
          <cell r="C194">
            <v>0</v>
          </cell>
        </row>
        <row r="195">
          <cell r="A195">
            <v>194</v>
          </cell>
          <cell r="B195" t="str">
            <v>Balkenleuchte direkt/indirekt</v>
          </cell>
          <cell r="C195">
            <v>0</v>
          </cell>
        </row>
        <row r="196">
          <cell r="A196">
            <v>195</v>
          </cell>
          <cell r="B196" t="str">
            <v>Balkenleuchte direkt/indirekt</v>
          </cell>
          <cell r="C196">
            <v>0</v>
          </cell>
        </row>
        <row r="197">
          <cell r="A197">
            <v>196</v>
          </cell>
          <cell r="B197" t="str">
            <v>Schreibtischlampe</v>
          </cell>
          <cell r="C197">
            <v>0</v>
          </cell>
        </row>
        <row r="198">
          <cell r="A198">
            <v>197</v>
          </cell>
          <cell r="B198" t="str">
            <v>L-11 Wireless Accesspoint</v>
          </cell>
          <cell r="C198" t="str">
            <v>8059402918</v>
          </cell>
        </row>
        <row r="199">
          <cell r="A199">
            <v>198</v>
          </cell>
          <cell r="B199" t="str">
            <v>Waschtisch mit Unterbauschrank</v>
          </cell>
          <cell r="C199">
            <v>0</v>
          </cell>
        </row>
        <row r="200">
          <cell r="A200">
            <v>199</v>
          </cell>
          <cell r="B200" t="str">
            <v>Servierwagerl</v>
          </cell>
          <cell r="C200">
            <v>0</v>
          </cell>
        </row>
        <row r="201">
          <cell r="A201">
            <v>200</v>
          </cell>
          <cell r="B201" t="str">
            <v>Geschirrspüler</v>
          </cell>
          <cell r="C201">
            <v>0</v>
          </cell>
        </row>
        <row r="202">
          <cell r="A202">
            <v>201</v>
          </cell>
          <cell r="B202" t="str">
            <v>Kühlschrank</v>
          </cell>
          <cell r="C202">
            <v>0</v>
          </cell>
        </row>
        <row r="203">
          <cell r="A203">
            <v>202</v>
          </cell>
          <cell r="B203" t="str">
            <v>Hängeschrank</v>
          </cell>
          <cell r="C203">
            <v>0</v>
          </cell>
        </row>
        <row r="204">
          <cell r="A204">
            <v>203</v>
          </cell>
          <cell r="B204" t="str">
            <v>Hängeschrank</v>
          </cell>
          <cell r="C204">
            <v>0</v>
          </cell>
        </row>
        <row r="205">
          <cell r="A205">
            <v>204</v>
          </cell>
          <cell r="B205" t="str">
            <v>Standpinnwand</v>
          </cell>
          <cell r="C205">
            <v>0</v>
          </cell>
        </row>
        <row r="206">
          <cell r="A206">
            <v>205</v>
          </cell>
          <cell r="B206" t="str">
            <v>Standpinnwand</v>
          </cell>
          <cell r="C206">
            <v>0</v>
          </cell>
        </row>
        <row r="207">
          <cell r="A207">
            <v>206</v>
          </cell>
          <cell r="B207" t="str">
            <v>Effektiv 160</v>
          </cell>
          <cell r="C207">
            <v>0</v>
          </cell>
        </row>
        <row r="208">
          <cell r="A208">
            <v>207</v>
          </cell>
          <cell r="B208" t="str">
            <v>Effektiv 160</v>
          </cell>
          <cell r="C208">
            <v>0</v>
          </cell>
        </row>
        <row r="209">
          <cell r="A209">
            <v>208</v>
          </cell>
          <cell r="B209" t="str">
            <v>Effektiv 160</v>
          </cell>
          <cell r="C209">
            <v>0</v>
          </cell>
        </row>
        <row r="210">
          <cell r="A210">
            <v>209</v>
          </cell>
          <cell r="B210" t="str">
            <v>Besprechungstisch</v>
          </cell>
          <cell r="C210">
            <v>0</v>
          </cell>
        </row>
        <row r="211">
          <cell r="A211">
            <v>210</v>
          </cell>
          <cell r="B211" t="str">
            <v>9550 OH-Projektor</v>
          </cell>
          <cell r="C211">
            <v>0</v>
          </cell>
        </row>
        <row r="212">
          <cell r="A212">
            <v>211</v>
          </cell>
          <cell r="B212" t="str">
            <v>LC4600 Proscreen Beamer</v>
          </cell>
          <cell r="C212">
            <v>0</v>
          </cell>
        </row>
        <row r="213">
          <cell r="A213">
            <v>212</v>
          </cell>
          <cell r="B213" t="str">
            <v>Projektortisch mit Rollen</v>
          </cell>
          <cell r="C213">
            <v>0</v>
          </cell>
        </row>
        <row r="214">
          <cell r="A214">
            <v>213</v>
          </cell>
          <cell r="B214" t="str">
            <v>VCR 4300 Videorekorder</v>
          </cell>
          <cell r="C214">
            <v>0</v>
          </cell>
        </row>
        <row r="215">
          <cell r="A215">
            <v>214</v>
          </cell>
          <cell r="B215" t="str">
            <v>TV</v>
          </cell>
          <cell r="C215">
            <v>0</v>
          </cell>
        </row>
        <row r="216">
          <cell r="A216">
            <v>215</v>
          </cell>
          <cell r="B216" t="str">
            <v>103050-17"</v>
          </cell>
          <cell r="C216" t="str">
            <v>AH09100541</v>
          </cell>
        </row>
        <row r="217">
          <cell r="A217">
            <v>216</v>
          </cell>
          <cell r="B217" t="str">
            <v>BigTower AMD</v>
          </cell>
          <cell r="C217">
            <v>0</v>
          </cell>
        </row>
        <row r="218">
          <cell r="A218">
            <v>217</v>
          </cell>
          <cell r="B218" t="str">
            <v>Phonomöbel mit Rollen</v>
          </cell>
          <cell r="C218">
            <v>0</v>
          </cell>
        </row>
        <row r="219">
          <cell r="A219">
            <v>218</v>
          </cell>
          <cell r="B219" t="str">
            <v>Flip Chart 3bein</v>
          </cell>
          <cell r="C219">
            <v>0</v>
          </cell>
        </row>
        <row r="220">
          <cell r="A220">
            <v>219</v>
          </cell>
          <cell r="B220" t="str">
            <v>Flip Chart 3bein</v>
          </cell>
          <cell r="C220">
            <v>0</v>
          </cell>
        </row>
        <row r="221">
          <cell r="A221">
            <v>220</v>
          </cell>
          <cell r="B221" t="str">
            <v>Projektionsleinwand mit Standfuß</v>
          </cell>
          <cell r="C221">
            <v>0</v>
          </cell>
        </row>
        <row r="222">
          <cell r="A222">
            <v>221</v>
          </cell>
          <cell r="B222" t="str">
            <v>Flip Chart mit Rollen</v>
          </cell>
          <cell r="C222">
            <v>0</v>
          </cell>
        </row>
        <row r="223">
          <cell r="A223">
            <v>222</v>
          </cell>
          <cell r="B223" t="str">
            <v>Bistro-Tisch klein</v>
          </cell>
          <cell r="C223">
            <v>0</v>
          </cell>
        </row>
        <row r="224">
          <cell r="A224">
            <v>223</v>
          </cell>
          <cell r="B224" t="str">
            <v>Holzsessel mit Lehne</v>
          </cell>
          <cell r="C224">
            <v>0</v>
          </cell>
        </row>
        <row r="225">
          <cell r="A225">
            <v>224</v>
          </cell>
          <cell r="B225" t="str">
            <v>Holzsessel mit Lehne</v>
          </cell>
          <cell r="C225">
            <v>0</v>
          </cell>
        </row>
        <row r="226">
          <cell r="A226">
            <v>225</v>
          </cell>
          <cell r="B226" t="str">
            <v>Holzsessel mit Lehne</v>
          </cell>
          <cell r="C226">
            <v>0</v>
          </cell>
        </row>
        <row r="227">
          <cell r="A227">
            <v>226</v>
          </cell>
          <cell r="B227" t="str">
            <v>Holzsessel mit Lehne</v>
          </cell>
          <cell r="C227">
            <v>0</v>
          </cell>
        </row>
        <row r="228">
          <cell r="A228">
            <v>227</v>
          </cell>
          <cell r="B228" t="str">
            <v>Holzsessel mit Lehne</v>
          </cell>
          <cell r="C228">
            <v>0</v>
          </cell>
        </row>
        <row r="229">
          <cell r="A229">
            <v>228</v>
          </cell>
          <cell r="B229" t="str">
            <v>Holzsessel mit Lehne</v>
          </cell>
          <cell r="C229">
            <v>0</v>
          </cell>
        </row>
        <row r="230">
          <cell r="A230">
            <v>229</v>
          </cell>
          <cell r="B230" t="str">
            <v>Holzsessel mit Lehne</v>
          </cell>
          <cell r="C230">
            <v>0</v>
          </cell>
        </row>
        <row r="231">
          <cell r="A231">
            <v>230</v>
          </cell>
          <cell r="B231" t="str">
            <v>Holzsessel mit Lehne</v>
          </cell>
          <cell r="C231">
            <v>0</v>
          </cell>
        </row>
        <row r="232">
          <cell r="A232">
            <v>231</v>
          </cell>
          <cell r="B232" t="str">
            <v>Holzsessel mit Lehne</v>
          </cell>
          <cell r="C232">
            <v>0</v>
          </cell>
        </row>
        <row r="233">
          <cell r="A233">
            <v>232</v>
          </cell>
          <cell r="B233" t="str">
            <v>Holzsessel mit Lehne</v>
          </cell>
          <cell r="C233">
            <v>0</v>
          </cell>
        </row>
        <row r="234">
          <cell r="A234">
            <v>233</v>
          </cell>
          <cell r="B234" t="str">
            <v>Holzsessel mit Lehne</v>
          </cell>
          <cell r="C234">
            <v>0</v>
          </cell>
        </row>
        <row r="235">
          <cell r="A235">
            <v>234</v>
          </cell>
          <cell r="B235" t="str">
            <v>Holzsessel mit Lehne</v>
          </cell>
          <cell r="C235">
            <v>0</v>
          </cell>
        </row>
        <row r="236">
          <cell r="A236">
            <v>235</v>
          </cell>
          <cell r="B236" t="str">
            <v>Holzsessel mit Lehne</v>
          </cell>
          <cell r="C236">
            <v>0</v>
          </cell>
        </row>
        <row r="237">
          <cell r="A237">
            <v>236</v>
          </cell>
          <cell r="B237" t="str">
            <v>Holzsessel mit Lehne</v>
          </cell>
          <cell r="C237">
            <v>0</v>
          </cell>
        </row>
        <row r="238">
          <cell r="A238">
            <v>237</v>
          </cell>
          <cell r="B238" t="str">
            <v>Holzsessel mit Lehne</v>
          </cell>
          <cell r="C238">
            <v>0</v>
          </cell>
        </row>
        <row r="239">
          <cell r="A239">
            <v>238</v>
          </cell>
          <cell r="B239" t="str">
            <v>Holzsessel mit Lehne</v>
          </cell>
          <cell r="C239">
            <v>0</v>
          </cell>
        </row>
        <row r="240">
          <cell r="A240">
            <v>239</v>
          </cell>
          <cell r="B240" t="str">
            <v>Holzsessel mit Lehne</v>
          </cell>
          <cell r="C240">
            <v>0</v>
          </cell>
        </row>
        <row r="241">
          <cell r="A241">
            <v>240</v>
          </cell>
          <cell r="B241" t="str">
            <v>Stapelsessel blau</v>
          </cell>
          <cell r="C241">
            <v>0</v>
          </cell>
        </row>
        <row r="242">
          <cell r="A242">
            <v>241</v>
          </cell>
          <cell r="B242" t="str">
            <v>Stapelsessel blau</v>
          </cell>
          <cell r="C242">
            <v>0</v>
          </cell>
        </row>
        <row r="243">
          <cell r="A243">
            <v>242</v>
          </cell>
          <cell r="B243" t="str">
            <v>Stapelsessel blau</v>
          </cell>
          <cell r="C243">
            <v>0</v>
          </cell>
        </row>
        <row r="244">
          <cell r="A244">
            <v>243</v>
          </cell>
          <cell r="B244" t="str">
            <v>Stapelsessel blau</v>
          </cell>
          <cell r="C244">
            <v>0</v>
          </cell>
        </row>
        <row r="245">
          <cell r="A245">
            <v>244</v>
          </cell>
          <cell r="B245" t="str">
            <v>Stapelsessel blau</v>
          </cell>
          <cell r="C245">
            <v>0</v>
          </cell>
        </row>
        <row r="246">
          <cell r="A246">
            <v>245</v>
          </cell>
          <cell r="B246" t="str">
            <v>Stapelsessel blau</v>
          </cell>
          <cell r="C246">
            <v>0</v>
          </cell>
        </row>
        <row r="247">
          <cell r="A247">
            <v>246</v>
          </cell>
          <cell r="B247" t="str">
            <v>Stapelsessel blau</v>
          </cell>
          <cell r="C247">
            <v>0</v>
          </cell>
        </row>
        <row r="248">
          <cell r="A248">
            <v>247</v>
          </cell>
          <cell r="B248" t="str">
            <v>Stapelsessel blau</v>
          </cell>
          <cell r="C248">
            <v>0</v>
          </cell>
        </row>
        <row r="249">
          <cell r="A249">
            <v>248</v>
          </cell>
          <cell r="B249" t="str">
            <v>Stapelsessel blau</v>
          </cell>
          <cell r="C249">
            <v>0</v>
          </cell>
        </row>
        <row r="250">
          <cell r="A250">
            <v>249</v>
          </cell>
          <cell r="B250" t="str">
            <v>Stapelsessel blau</v>
          </cell>
          <cell r="C250">
            <v>0</v>
          </cell>
        </row>
        <row r="251">
          <cell r="A251">
            <v>250</v>
          </cell>
          <cell r="B251" t="str">
            <v>Stapelsessel blau</v>
          </cell>
          <cell r="C251">
            <v>0</v>
          </cell>
        </row>
        <row r="252">
          <cell r="A252">
            <v>251</v>
          </cell>
          <cell r="B252" t="str">
            <v>Stapelsessel blau</v>
          </cell>
          <cell r="C252">
            <v>0</v>
          </cell>
        </row>
        <row r="253">
          <cell r="A253">
            <v>252</v>
          </cell>
          <cell r="B253" t="str">
            <v>Stapelsessel blau</v>
          </cell>
          <cell r="C253">
            <v>0</v>
          </cell>
        </row>
        <row r="254">
          <cell r="A254">
            <v>253</v>
          </cell>
          <cell r="B254" t="str">
            <v>Stapelsessel blau</v>
          </cell>
          <cell r="C254">
            <v>0</v>
          </cell>
        </row>
        <row r="255">
          <cell r="A255">
            <v>254</v>
          </cell>
          <cell r="B255" t="str">
            <v>Halogendeckfluter</v>
          </cell>
          <cell r="C255">
            <v>0</v>
          </cell>
        </row>
        <row r="256">
          <cell r="A256">
            <v>255</v>
          </cell>
          <cell r="B256" t="str">
            <v>Halogendeckfluter</v>
          </cell>
          <cell r="C256">
            <v>0</v>
          </cell>
        </row>
        <row r="257">
          <cell r="A257">
            <v>256</v>
          </cell>
          <cell r="B257" t="str">
            <v>Halogendeckfluter</v>
          </cell>
          <cell r="C257">
            <v>0</v>
          </cell>
        </row>
        <row r="258">
          <cell r="A258">
            <v>257</v>
          </cell>
          <cell r="B258" t="str">
            <v>Empfangspult</v>
          </cell>
          <cell r="C258">
            <v>0</v>
          </cell>
        </row>
        <row r="259">
          <cell r="A259">
            <v>258</v>
          </cell>
          <cell r="B259" t="str">
            <v>Gigaset 2010 Funktelefon</v>
          </cell>
          <cell r="C259">
            <v>0</v>
          </cell>
        </row>
        <row r="260">
          <cell r="A260">
            <v>259</v>
          </cell>
          <cell r="B260" t="str">
            <v>Procent Bürodrehstuhl</v>
          </cell>
          <cell r="C260">
            <v>0</v>
          </cell>
        </row>
        <row r="261">
          <cell r="A261">
            <v>260</v>
          </cell>
          <cell r="B261" t="str">
            <v>Rollcontainer</v>
          </cell>
          <cell r="C261">
            <v>0</v>
          </cell>
        </row>
        <row r="262">
          <cell r="A262">
            <v>261</v>
          </cell>
          <cell r="B262" t="str">
            <v>Balkenleuchte direkt/indirekt</v>
          </cell>
          <cell r="C262">
            <v>0</v>
          </cell>
        </row>
        <row r="263">
          <cell r="A263">
            <v>262</v>
          </cell>
          <cell r="B263" t="str">
            <v>Balkenleuchte direkt/indirekt</v>
          </cell>
          <cell r="C263">
            <v>0</v>
          </cell>
        </row>
        <row r="264">
          <cell r="A264">
            <v>263</v>
          </cell>
          <cell r="B264" t="str">
            <v>Bistrosessel</v>
          </cell>
          <cell r="C264">
            <v>0</v>
          </cell>
        </row>
        <row r="265">
          <cell r="A265">
            <v>264</v>
          </cell>
          <cell r="B265" t="str">
            <v>Bistrosessel</v>
          </cell>
          <cell r="C265">
            <v>0</v>
          </cell>
        </row>
        <row r="266">
          <cell r="A266">
            <v>265</v>
          </cell>
          <cell r="B266" t="str">
            <v>Bistrosessel</v>
          </cell>
          <cell r="C266">
            <v>0</v>
          </cell>
        </row>
        <row r="267">
          <cell r="A267">
            <v>266</v>
          </cell>
          <cell r="B267" t="str">
            <v>Whiteboard 90x60 (Wand)</v>
          </cell>
          <cell r="C267">
            <v>0</v>
          </cell>
        </row>
        <row r="268">
          <cell r="A268">
            <v>267</v>
          </cell>
          <cell r="B268" t="str">
            <v>Pinnwand 120x90</v>
          </cell>
          <cell r="C268">
            <v>0</v>
          </cell>
        </row>
        <row r="269">
          <cell r="A269">
            <v>268</v>
          </cell>
          <cell r="B269" t="str">
            <v>Bistro-Tisch groß</v>
          </cell>
          <cell r="C269">
            <v>0</v>
          </cell>
        </row>
        <row r="270">
          <cell r="A270">
            <v>269</v>
          </cell>
          <cell r="B270" t="str">
            <v>Bistro-Tisch groß</v>
          </cell>
          <cell r="C270">
            <v>0</v>
          </cell>
        </row>
        <row r="271">
          <cell r="A271">
            <v>270</v>
          </cell>
          <cell r="B271" t="str">
            <v>Bistro-Tisch groß</v>
          </cell>
          <cell r="C271">
            <v>0</v>
          </cell>
        </row>
        <row r="272">
          <cell r="A272">
            <v>271</v>
          </cell>
          <cell r="B272" t="str">
            <v>Bistro-Tisch klein</v>
          </cell>
          <cell r="C272">
            <v>0</v>
          </cell>
        </row>
        <row r="273">
          <cell r="A273">
            <v>272</v>
          </cell>
          <cell r="B273" t="str">
            <v>Bistro-Tisch klein</v>
          </cell>
          <cell r="C273">
            <v>0</v>
          </cell>
        </row>
        <row r="274">
          <cell r="A274">
            <v>273</v>
          </cell>
          <cell r="B274" t="str">
            <v>Bistro-Tisch klein</v>
          </cell>
          <cell r="C274">
            <v>0</v>
          </cell>
        </row>
        <row r="275">
          <cell r="A275">
            <v>274</v>
          </cell>
          <cell r="B275" t="str">
            <v>Bistro-Tisch klein</v>
          </cell>
          <cell r="C275">
            <v>0</v>
          </cell>
        </row>
        <row r="276">
          <cell r="A276">
            <v>275</v>
          </cell>
          <cell r="B276" t="str">
            <v>Bistrosessel</v>
          </cell>
          <cell r="C276">
            <v>0</v>
          </cell>
        </row>
        <row r="277">
          <cell r="A277">
            <v>276</v>
          </cell>
          <cell r="B277" t="str">
            <v>Bistrosessel</v>
          </cell>
          <cell r="C277">
            <v>0</v>
          </cell>
        </row>
        <row r="278">
          <cell r="A278">
            <v>277</v>
          </cell>
          <cell r="B278" t="str">
            <v>Bistrosessel</v>
          </cell>
          <cell r="C278">
            <v>0</v>
          </cell>
        </row>
        <row r="279">
          <cell r="A279">
            <v>278</v>
          </cell>
          <cell r="B279" t="str">
            <v>Bistrosessel</v>
          </cell>
          <cell r="C279">
            <v>0</v>
          </cell>
        </row>
        <row r="280">
          <cell r="A280">
            <v>279</v>
          </cell>
          <cell r="B280" t="str">
            <v>Bistrosessel</v>
          </cell>
          <cell r="C280">
            <v>0</v>
          </cell>
        </row>
        <row r="281">
          <cell r="A281">
            <v>280</v>
          </cell>
          <cell r="B281" t="str">
            <v>Bistrosessel</v>
          </cell>
          <cell r="C281">
            <v>0</v>
          </cell>
        </row>
        <row r="282">
          <cell r="A282">
            <v>281</v>
          </cell>
          <cell r="B282" t="str">
            <v>Bistrosessel</v>
          </cell>
          <cell r="C282">
            <v>0</v>
          </cell>
        </row>
        <row r="283">
          <cell r="A283">
            <v>282</v>
          </cell>
          <cell r="B283" t="str">
            <v>Bistrosessel</v>
          </cell>
          <cell r="C283">
            <v>0</v>
          </cell>
        </row>
        <row r="284">
          <cell r="A284">
            <v>283</v>
          </cell>
          <cell r="B284" t="str">
            <v>Bistrosessel</v>
          </cell>
          <cell r="C284">
            <v>0</v>
          </cell>
        </row>
        <row r="285">
          <cell r="A285">
            <v>284</v>
          </cell>
          <cell r="B285" t="str">
            <v>Bistrosessel</v>
          </cell>
          <cell r="C285">
            <v>0</v>
          </cell>
        </row>
        <row r="286">
          <cell r="A286">
            <v>285</v>
          </cell>
          <cell r="B286" t="str">
            <v>Bistrosessel</v>
          </cell>
          <cell r="C286">
            <v>0</v>
          </cell>
        </row>
        <row r="287">
          <cell r="A287">
            <v>286</v>
          </cell>
          <cell r="B287" t="str">
            <v>Bistrosessel</v>
          </cell>
          <cell r="C287">
            <v>0</v>
          </cell>
        </row>
        <row r="288">
          <cell r="A288">
            <v>287</v>
          </cell>
          <cell r="B288" t="str">
            <v>Balkenleuchte direkt/indirekt</v>
          </cell>
          <cell r="C288">
            <v>0</v>
          </cell>
        </row>
        <row r="289">
          <cell r="A289">
            <v>288</v>
          </cell>
          <cell r="B289" t="str">
            <v>Balkenleuchte direkt/indirekt</v>
          </cell>
          <cell r="C289">
            <v>0</v>
          </cell>
        </row>
        <row r="290">
          <cell r="A290">
            <v>289</v>
          </cell>
          <cell r="B290" t="str">
            <v>Balkenleuchte direkt/indirekt</v>
          </cell>
          <cell r="C290">
            <v>0</v>
          </cell>
        </row>
        <row r="291">
          <cell r="A291">
            <v>290</v>
          </cell>
          <cell r="B291" t="str">
            <v>Balkenleuchte direkt/indirekt</v>
          </cell>
          <cell r="C291">
            <v>0</v>
          </cell>
        </row>
        <row r="292">
          <cell r="A292">
            <v>291</v>
          </cell>
          <cell r="B292" t="str">
            <v>Billy 200x80</v>
          </cell>
          <cell r="C292">
            <v>0</v>
          </cell>
        </row>
        <row r="293">
          <cell r="A293">
            <v>292</v>
          </cell>
          <cell r="B293" t="str">
            <v>Wandregal</v>
          </cell>
          <cell r="C293">
            <v>0</v>
          </cell>
        </row>
        <row r="294">
          <cell r="A294">
            <v>293</v>
          </cell>
          <cell r="B294" t="str">
            <v>Wandregal</v>
          </cell>
          <cell r="C294">
            <v>0</v>
          </cell>
        </row>
        <row r="295">
          <cell r="A295">
            <v>294</v>
          </cell>
          <cell r="B295" t="str">
            <v>Whiteboard 90x60 (Wand)</v>
          </cell>
          <cell r="C295">
            <v>0</v>
          </cell>
        </row>
        <row r="296">
          <cell r="A296">
            <v>295</v>
          </cell>
          <cell r="B296" t="str">
            <v>Pinnwand 90x60 (Wand)</v>
          </cell>
          <cell r="C296">
            <v>0</v>
          </cell>
        </row>
        <row r="297">
          <cell r="A297">
            <v>296</v>
          </cell>
          <cell r="B297" t="str">
            <v>Pinnwand 90x60</v>
          </cell>
          <cell r="C297">
            <v>0</v>
          </cell>
        </row>
        <row r="298">
          <cell r="A298">
            <v>297</v>
          </cell>
          <cell r="B298" t="str">
            <v>Pinnwand 90x60</v>
          </cell>
          <cell r="C298">
            <v>0</v>
          </cell>
        </row>
        <row r="299">
          <cell r="A299">
            <v>298</v>
          </cell>
          <cell r="B299" t="str">
            <v>15" TFT Flatscreen</v>
          </cell>
          <cell r="C299" t="str">
            <v>GH15HJDRB29061Z</v>
          </cell>
        </row>
        <row r="300">
          <cell r="A300">
            <v>299</v>
          </cell>
          <cell r="B300" t="str">
            <v>15" TFT Flatscreen</v>
          </cell>
          <cell r="C300" t="str">
            <v>GH15HJDRB28893H</v>
          </cell>
        </row>
        <row r="301">
          <cell r="A301">
            <v>300</v>
          </cell>
          <cell r="B301" t="str">
            <v>Effektiv 160</v>
          </cell>
          <cell r="C301">
            <v>0</v>
          </cell>
        </row>
        <row r="302">
          <cell r="A302">
            <v>301</v>
          </cell>
          <cell r="B302" t="str">
            <v>Effektiv 160</v>
          </cell>
          <cell r="C302">
            <v>0</v>
          </cell>
        </row>
        <row r="303">
          <cell r="A303">
            <v>302</v>
          </cell>
          <cell r="B303" t="str">
            <v>Effektiv 160</v>
          </cell>
          <cell r="C303">
            <v>0</v>
          </cell>
        </row>
        <row r="304">
          <cell r="A304">
            <v>303</v>
          </cell>
          <cell r="B304" t="str">
            <v>Effektiv 160</v>
          </cell>
          <cell r="C304">
            <v>0</v>
          </cell>
        </row>
        <row r="305">
          <cell r="A305">
            <v>304</v>
          </cell>
          <cell r="B305" t="str">
            <v>Klapptisch</v>
          </cell>
          <cell r="C305">
            <v>0</v>
          </cell>
        </row>
        <row r="306">
          <cell r="A306">
            <v>305</v>
          </cell>
          <cell r="B306" t="str">
            <v>Klapptisch</v>
          </cell>
          <cell r="C306">
            <v>0</v>
          </cell>
        </row>
        <row r="307">
          <cell r="A307">
            <v>306</v>
          </cell>
          <cell r="B307" t="str">
            <v>Rollcontainer</v>
          </cell>
          <cell r="C307">
            <v>0</v>
          </cell>
        </row>
        <row r="308">
          <cell r="A308">
            <v>307</v>
          </cell>
          <cell r="B308" t="str">
            <v>Rollcontainer</v>
          </cell>
          <cell r="C308">
            <v>0</v>
          </cell>
        </row>
        <row r="309">
          <cell r="A309">
            <v>308</v>
          </cell>
          <cell r="B309" t="str">
            <v>Rollcontainer</v>
          </cell>
          <cell r="C309">
            <v>0</v>
          </cell>
        </row>
        <row r="310">
          <cell r="A310">
            <v>309</v>
          </cell>
          <cell r="B310" t="str">
            <v>Rollcontainer</v>
          </cell>
          <cell r="C310">
            <v>0</v>
          </cell>
        </row>
        <row r="311">
          <cell r="A311">
            <v>310</v>
          </cell>
          <cell r="B311" t="str">
            <v>Rollcontainer</v>
          </cell>
          <cell r="C311">
            <v>0</v>
          </cell>
        </row>
        <row r="312">
          <cell r="A312">
            <v>311</v>
          </cell>
          <cell r="B312" t="str">
            <v>Rollcontainer</v>
          </cell>
          <cell r="C312">
            <v>0</v>
          </cell>
        </row>
        <row r="313">
          <cell r="A313">
            <v>312</v>
          </cell>
          <cell r="B313" t="str">
            <v>Corras Ablagetisch</v>
          </cell>
          <cell r="C313">
            <v>0</v>
          </cell>
        </row>
        <row r="314">
          <cell r="A314">
            <v>313</v>
          </cell>
          <cell r="B314" t="str">
            <v>Procent Bürodrehstuhl</v>
          </cell>
          <cell r="C314">
            <v>0</v>
          </cell>
        </row>
        <row r="315">
          <cell r="A315">
            <v>314</v>
          </cell>
          <cell r="B315" t="str">
            <v>Maximal Bürodrehstuhl</v>
          </cell>
          <cell r="C315">
            <v>0</v>
          </cell>
        </row>
        <row r="316">
          <cell r="A316">
            <v>315</v>
          </cell>
          <cell r="B316" t="str">
            <v>Verksam Bürodrehstuhl</v>
          </cell>
          <cell r="C316">
            <v>0</v>
          </cell>
        </row>
        <row r="317">
          <cell r="A317">
            <v>316</v>
          </cell>
          <cell r="B317" t="str">
            <v>Verksam Bürodrehstuhl</v>
          </cell>
          <cell r="C317">
            <v>0</v>
          </cell>
        </row>
        <row r="318">
          <cell r="A318">
            <v>317</v>
          </cell>
          <cell r="B318" t="str">
            <v>Verksam Bürodrehstuhl</v>
          </cell>
          <cell r="C318">
            <v>0</v>
          </cell>
        </row>
        <row r="319">
          <cell r="A319">
            <v>318</v>
          </cell>
          <cell r="B319" t="str">
            <v>17" Monitor</v>
          </cell>
          <cell r="C319" t="str">
            <v>AH09100115</v>
          </cell>
        </row>
        <row r="320">
          <cell r="A320">
            <v>319</v>
          </cell>
          <cell r="B320" t="str">
            <v>MiniTower AMD</v>
          </cell>
          <cell r="C320">
            <v>0</v>
          </cell>
        </row>
        <row r="321">
          <cell r="A321">
            <v>320</v>
          </cell>
          <cell r="B321" t="str">
            <v>17" Monitor</v>
          </cell>
          <cell r="C321" t="str">
            <v>AH09100111</v>
          </cell>
        </row>
        <row r="322">
          <cell r="A322">
            <v>321</v>
          </cell>
          <cell r="B322" t="str">
            <v>MiniTower AMD</v>
          </cell>
          <cell r="C322">
            <v>0</v>
          </cell>
        </row>
        <row r="323">
          <cell r="A323">
            <v>322</v>
          </cell>
          <cell r="B323" t="str">
            <v>Gigaset 3010 Funktelefon</v>
          </cell>
          <cell r="C323">
            <v>0</v>
          </cell>
        </row>
        <row r="324">
          <cell r="A324">
            <v>323</v>
          </cell>
          <cell r="B324" t="str">
            <v>MiniTower AMD</v>
          </cell>
          <cell r="C324">
            <v>0</v>
          </cell>
        </row>
        <row r="325">
          <cell r="A325">
            <v>324</v>
          </cell>
          <cell r="B325" t="str">
            <v>MiniTower AMD</v>
          </cell>
          <cell r="C325">
            <v>0</v>
          </cell>
        </row>
        <row r="326">
          <cell r="A326">
            <v>325</v>
          </cell>
          <cell r="B326" t="str">
            <v>MiniTower AMD</v>
          </cell>
          <cell r="C326">
            <v>0</v>
          </cell>
        </row>
        <row r="327">
          <cell r="A327">
            <v>326</v>
          </cell>
          <cell r="B327" t="str">
            <v>MiniTower AMD</v>
          </cell>
          <cell r="C327">
            <v>0</v>
          </cell>
        </row>
        <row r="328">
          <cell r="A328">
            <v>327</v>
          </cell>
          <cell r="B328" t="str">
            <v>17" Monitor</v>
          </cell>
          <cell r="C328" t="str">
            <v>AH09100112</v>
          </cell>
        </row>
        <row r="329">
          <cell r="A329">
            <v>328</v>
          </cell>
          <cell r="B329" t="str">
            <v>17" Monitor</v>
          </cell>
          <cell r="C329" t="str">
            <v>AH09100109</v>
          </cell>
        </row>
        <row r="330">
          <cell r="A330">
            <v>329</v>
          </cell>
          <cell r="B330" t="str">
            <v>LaserJet 2100</v>
          </cell>
          <cell r="C330" t="str">
            <v>FRGT380826</v>
          </cell>
        </row>
        <row r="331">
          <cell r="A331">
            <v>330</v>
          </cell>
          <cell r="B331" t="str">
            <v>Jet Direkt 170X Printserver</v>
          </cell>
          <cell r="C331" t="str">
            <v>SG04249098</v>
          </cell>
        </row>
        <row r="332">
          <cell r="A332">
            <v>331</v>
          </cell>
          <cell r="B332" t="str">
            <v>Pinnwand 90x60</v>
          </cell>
          <cell r="C332">
            <v>0</v>
          </cell>
        </row>
        <row r="333">
          <cell r="A333">
            <v>332</v>
          </cell>
          <cell r="B333" t="str">
            <v>Bistro-Tisch klein</v>
          </cell>
          <cell r="C333">
            <v>0</v>
          </cell>
        </row>
        <row r="334">
          <cell r="A334">
            <v>333</v>
          </cell>
          <cell r="B334" t="str">
            <v>Bistrosessel</v>
          </cell>
          <cell r="C334">
            <v>0</v>
          </cell>
        </row>
        <row r="335">
          <cell r="A335">
            <v>334</v>
          </cell>
          <cell r="B335" t="str">
            <v>Bistrosessel</v>
          </cell>
          <cell r="C335">
            <v>0</v>
          </cell>
        </row>
        <row r="336">
          <cell r="A336">
            <v>335</v>
          </cell>
          <cell r="B336" t="str">
            <v>Bistrosessel</v>
          </cell>
          <cell r="C336">
            <v>0</v>
          </cell>
        </row>
        <row r="337">
          <cell r="A337">
            <v>336</v>
          </cell>
          <cell r="B337" t="str">
            <v>Kühlschrank</v>
          </cell>
          <cell r="C337">
            <v>0</v>
          </cell>
        </row>
        <row r="338">
          <cell r="A338">
            <v>337</v>
          </cell>
          <cell r="B338" t="str">
            <v>Balkenleuchte direkt/indirekt</v>
          </cell>
          <cell r="C338">
            <v>0</v>
          </cell>
        </row>
        <row r="339">
          <cell r="A339">
            <v>338</v>
          </cell>
          <cell r="B339" t="str">
            <v>Proscreen 4750 Beamer</v>
          </cell>
          <cell r="C339">
            <v>0</v>
          </cell>
        </row>
        <row r="340">
          <cell r="A340">
            <v>339</v>
          </cell>
          <cell r="B340" t="str">
            <v>Companion C700</v>
          </cell>
          <cell r="C340" t="str">
            <v>T3408202439</v>
          </cell>
        </row>
        <row r="341">
          <cell r="A341">
            <v>340</v>
          </cell>
          <cell r="B341" t="str">
            <v>Companion C700</v>
          </cell>
          <cell r="C341" t="str">
            <v>T3408201331</v>
          </cell>
        </row>
        <row r="342">
          <cell r="A342">
            <v>341</v>
          </cell>
          <cell r="B342" t="str">
            <v>Companion C700</v>
          </cell>
          <cell r="C342" t="str">
            <v>T3408202560</v>
          </cell>
        </row>
        <row r="343">
          <cell r="A343">
            <v>342</v>
          </cell>
          <cell r="B343" t="str">
            <v>Companion C700</v>
          </cell>
          <cell r="C343" t="str">
            <v>T3408202971</v>
          </cell>
        </row>
        <row r="344">
          <cell r="A344">
            <v>343</v>
          </cell>
          <cell r="B344" t="str">
            <v>Companion C700</v>
          </cell>
          <cell r="C344" t="str">
            <v>T3408202545</v>
          </cell>
        </row>
        <row r="345">
          <cell r="A345">
            <v>344</v>
          </cell>
          <cell r="B345" t="str">
            <v>Companion C700</v>
          </cell>
          <cell r="C345" t="str">
            <v>T3408202311</v>
          </cell>
        </row>
        <row r="346">
          <cell r="A346">
            <v>345</v>
          </cell>
          <cell r="B346" t="str">
            <v>Companion C700</v>
          </cell>
          <cell r="C346" t="str">
            <v>T3408202007</v>
          </cell>
        </row>
        <row r="347">
          <cell r="A347">
            <v>346</v>
          </cell>
          <cell r="B347" t="str">
            <v>Companion C700</v>
          </cell>
          <cell r="C347" t="str">
            <v>T3408202907</v>
          </cell>
        </row>
        <row r="348">
          <cell r="A348">
            <v>347</v>
          </cell>
          <cell r="B348" t="str">
            <v>Companion C700</v>
          </cell>
          <cell r="C348" t="str">
            <v>T3408202955</v>
          </cell>
        </row>
        <row r="349">
          <cell r="A349">
            <v>348</v>
          </cell>
          <cell r="B349" t="str">
            <v>Companion C700</v>
          </cell>
          <cell r="C349" t="str">
            <v>T3408200777</v>
          </cell>
        </row>
        <row r="350">
          <cell r="A350">
            <v>349</v>
          </cell>
          <cell r="B350" t="str">
            <v>Companion C700</v>
          </cell>
          <cell r="C350" t="str">
            <v>T3408202901</v>
          </cell>
        </row>
        <row r="351">
          <cell r="A351">
            <v>350</v>
          </cell>
          <cell r="B351" t="str">
            <v>Halogendeckfluter</v>
          </cell>
          <cell r="C351">
            <v>0</v>
          </cell>
        </row>
        <row r="352">
          <cell r="A352">
            <v>351</v>
          </cell>
          <cell r="B352" t="str">
            <v>Philips Beamer Deckenhalterung</v>
          </cell>
          <cell r="C352">
            <v>0</v>
          </cell>
        </row>
        <row r="353">
          <cell r="A353">
            <v>352</v>
          </cell>
          <cell r="B353" t="str">
            <v>Halogendeckfluter</v>
          </cell>
          <cell r="C353">
            <v>0</v>
          </cell>
        </row>
        <row r="354">
          <cell r="A354">
            <v>353</v>
          </cell>
          <cell r="B354" t="str">
            <v>LC-X984A Beamer</v>
          </cell>
          <cell r="C354" t="str">
            <v>G1804088</v>
          </cell>
        </row>
        <row r="355">
          <cell r="A355">
            <v>354</v>
          </cell>
          <cell r="B355" t="str">
            <v>EIKI Beamer Deckenhalterung</v>
          </cell>
          <cell r="C355">
            <v>0</v>
          </cell>
        </row>
        <row r="356">
          <cell r="A356">
            <v>355</v>
          </cell>
          <cell r="B356" t="str">
            <v>Billy 200x80</v>
          </cell>
          <cell r="C356">
            <v>0</v>
          </cell>
        </row>
        <row r="357">
          <cell r="A357">
            <v>356</v>
          </cell>
          <cell r="B357" t="str">
            <v>Effektiv GE mit Rollo</v>
          </cell>
          <cell r="C357">
            <v>0</v>
          </cell>
        </row>
        <row r="358">
          <cell r="A358">
            <v>357</v>
          </cell>
          <cell r="B358" t="str">
            <v>ProCurve10BT Hub 24port</v>
          </cell>
          <cell r="C358">
            <v>0</v>
          </cell>
        </row>
        <row r="359">
          <cell r="A359">
            <v>358</v>
          </cell>
          <cell r="B359" t="str">
            <v>Whiteboardtafel mit Rollen und Seitenflügeln</v>
          </cell>
          <cell r="C359">
            <v>0</v>
          </cell>
        </row>
        <row r="360">
          <cell r="A360">
            <v>359</v>
          </cell>
          <cell r="B360" t="str">
            <v>Corras Ablagetisch</v>
          </cell>
          <cell r="C360">
            <v>0</v>
          </cell>
        </row>
        <row r="361">
          <cell r="A361">
            <v>360</v>
          </cell>
          <cell r="B361" t="str">
            <v>LaserJet 1200</v>
          </cell>
          <cell r="C361" t="str">
            <v>CNCF302460</v>
          </cell>
        </row>
        <row r="362">
          <cell r="A362">
            <v>361</v>
          </cell>
          <cell r="B362" t="str">
            <v>Jet Direkt 170X Printserver</v>
          </cell>
          <cell r="C362" t="str">
            <v>SG02930797</v>
          </cell>
        </row>
        <row r="363">
          <cell r="A363">
            <v>362</v>
          </cell>
          <cell r="B363" t="str">
            <v>Flip Chart mit Rollen</v>
          </cell>
          <cell r="C363">
            <v>0</v>
          </cell>
        </row>
        <row r="364">
          <cell r="A364">
            <v>363</v>
          </cell>
          <cell r="B364" t="str">
            <v>Not Standdeckenfluter</v>
          </cell>
          <cell r="C364">
            <v>0</v>
          </cell>
        </row>
        <row r="365">
          <cell r="A365">
            <v>364</v>
          </cell>
          <cell r="B365" t="str">
            <v>Gaderobenständer auf Rollen</v>
          </cell>
          <cell r="C365">
            <v>0</v>
          </cell>
        </row>
        <row r="366">
          <cell r="A366">
            <v>365</v>
          </cell>
          <cell r="B366" t="str">
            <v>Effektiv 160</v>
          </cell>
          <cell r="C366">
            <v>0</v>
          </cell>
        </row>
        <row r="367">
          <cell r="A367">
            <v>366</v>
          </cell>
          <cell r="B367" t="str">
            <v>Effektiv Eckelement</v>
          </cell>
          <cell r="C367">
            <v>0</v>
          </cell>
        </row>
        <row r="368">
          <cell r="A368">
            <v>367</v>
          </cell>
          <cell r="B368" t="str">
            <v>Effektiv 160</v>
          </cell>
          <cell r="C368">
            <v>0</v>
          </cell>
        </row>
        <row r="369">
          <cell r="A369">
            <v>368</v>
          </cell>
          <cell r="B369" t="str">
            <v>Effektiv 160</v>
          </cell>
          <cell r="C369">
            <v>0</v>
          </cell>
        </row>
        <row r="370">
          <cell r="A370">
            <v>369</v>
          </cell>
          <cell r="B370" t="str">
            <v>Effektiv 160</v>
          </cell>
          <cell r="C370">
            <v>0</v>
          </cell>
        </row>
        <row r="371">
          <cell r="A371">
            <v>370</v>
          </cell>
          <cell r="B371" t="str">
            <v>Effektiv Eckelement</v>
          </cell>
          <cell r="C371">
            <v>0</v>
          </cell>
        </row>
        <row r="372">
          <cell r="A372">
            <v>371</v>
          </cell>
          <cell r="B372" t="str">
            <v>Effektiv 160</v>
          </cell>
          <cell r="C372">
            <v>0</v>
          </cell>
        </row>
        <row r="373">
          <cell r="A373">
            <v>372</v>
          </cell>
          <cell r="B373" t="str">
            <v>Effektiv 160</v>
          </cell>
          <cell r="C373">
            <v>0</v>
          </cell>
        </row>
        <row r="374">
          <cell r="A374">
            <v>373</v>
          </cell>
          <cell r="B374" t="str">
            <v>Procent Bürodrehstuhl</v>
          </cell>
          <cell r="C374">
            <v>0</v>
          </cell>
        </row>
        <row r="375">
          <cell r="A375">
            <v>374</v>
          </cell>
          <cell r="B375" t="str">
            <v>Procent Bürodrehstuhl</v>
          </cell>
          <cell r="C375">
            <v>0</v>
          </cell>
        </row>
        <row r="376">
          <cell r="A376">
            <v>375</v>
          </cell>
          <cell r="B376" t="str">
            <v>Procent Bürodrehstuhl</v>
          </cell>
          <cell r="C376">
            <v>0</v>
          </cell>
        </row>
        <row r="377">
          <cell r="A377">
            <v>376</v>
          </cell>
          <cell r="B377" t="str">
            <v>Procent Bürodrehstuhl</v>
          </cell>
          <cell r="C377">
            <v>0</v>
          </cell>
        </row>
        <row r="378">
          <cell r="A378">
            <v>377</v>
          </cell>
          <cell r="B378" t="str">
            <v>Procent Bürodrehstuhl</v>
          </cell>
          <cell r="C378">
            <v>0</v>
          </cell>
        </row>
        <row r="379">
          <cell r="A379">
            <v>378</v>
          </cell>
          <cell r="B379" t="str">
            <v>Procent Bürodrehstuhl</v>
          </cell>
          <cell r="C379">
            <v>0</v>
          </cell>
        </row>
        <row r="380">
          <cell r="A380">
            <v>379</v>
          </cell>
          <cell r="B380" t="str">
            <v>Procent Bürodrehstuhl</v>
          </cell>
          <cell r="C380">
            <v>0</v>
          </cell>
        </row>
        <row r="381">
          <cell r="A381">
            <v>380</v>
          </cell>
          <cell r="B381" t="str">
            <v>Procent Bürodrehstuhl</v>
          </cell>
          <cell r="C381">
            <v>0</v>
          </cell>
        </row>
        <row r="382">
          <cell r="A382">
            <v>381</v>
          </cell>
          <cell r="B382" t="str">
            <v>Procent Bürodrehstuhl</v>
          </cell>
          <cell r="C382">
            <v>0</v>
          </cell>
        </row>
        <row r="383">
          <cell r="A383">
            <v>382</v>
          </cell>
          <cell r="B383" t="str">
            <v>Procent Bürodrehstuhl</v>
          </cell>
          <cell r="C383">
            <v>0</v>
          </cell>
        </row>
        <row r="384">
          <cell r="A384">
            <v>383</v>
          </cell>
          <cell r="B384" t="str">
            <v>Procent Bürodrehstuhl</v>
          </cell>
          <cell r="C384">
            <v>0</v>
          </cell>
        </row>
        <row r="385">
          <cell r="A385">
            <v>384</v>
          </cell>
          <cell r="B385" t="str">
            <v>Companion C700</v>
          </cell>
          <cell r="C385" t="str">
            <v>T3408201152</v>
          </cell>
        </row>
        <row r="386">
          <cell r="A386">
            <v>385</v>
          </cell>
          <cell r="B386" t="str">
            <v>Acer Laptop</v>
          </cell>
          <cell r="C386" t="str">
            <v>9144G019JG110027C1T</v>
          </cell>
        </row>
        <row r="387">
          <cell r="A387">
            <v>386</v>
          </cell>
          <cell r="B387" t="str">
            <v>Acer Laptop</v>
          </cell>
          <cell r="C387" t="str">
            <v>9144G019JG1100279DT</v>
          </cell>
        </row>
        <row r="388">
          <cell r="A388">
            <v>387</v>
          </cell>
          <cell r="B388" t="str">
            <v>Acer Laptop</v>
          </cell>
          <cell r="C388" t="str">
            <v>9144G019JG10400F57T</v>
          </cell>
        </row>
        <row r="389">
          <cell r="A389">
            <v>388</v>
          </cell>
          <cell r="B389" t="str">
            <v>Acer Laptop</v>
          </cell>
          <cell r="C389" t="str">
            <v>9144G019JG1100279BT</v>
          </cell>
        </row>
        <row r="390">
          <cell r="A390">
            <v>389</v>
          </cell>
          <cell r="B390" t="str">
            <v>Acer Laptop</v>
          </cell>
          <cell r="C390" t="str">
            <v>9144G019JG1100279CT</v>
          </cell>
        </row>
        <row r="391">
          <cell r="A391">
            <v>390</v>
          </cell>
          <cell r="B391" t="str">
            <v>Acer Laptop</v>
          </cell>
          <cell r="C391" t="str">
            <v>9144G019JG10400F59T</v>
          </cell>
        </row>
        <row r="392">
          <cell r="A392">
            <v>391</v>
          </cell>
          <cell r="B392" t="str">
            <v>Acer Laptop</v>
          </cell>
          <cell r="C392" t="str">
            <v>9144G019JG10401056T</v>
          </cell>
        </row>
        <row r="393">
          <cell r="A393">
            <v>392</v>
          </cell>
          <cell r="B393" t="str">
            <v>Acer Laptop</v>
          </cell>
          <cell r="C393" t="str">
            <v>9144G019JG10401055T</v>
          </cell>
        </row>
        <row r="394">
          <cell r="A394">
            <v>393</v>
          </cell>
          <cell r="B394" t="str">
            <v>Acer Laptop</v>
          </cell>
          <cell r="C394" t="str">
            <v>9144G019JG10401058T</v>
          </cell>
        </row>
        <row r="395">
          <cell r="A395">
            <v>394</v>
          </cell>
          <cell r="B395" t="str">
            <v>Acer Laptop</v>
          </cell>
          <cell r="C395" t="str">
            <v>9144G019JG1100279ET</v>
          </cell>
        </row>
        <row r="396">
          <cell r="A396">
            <v>395</v>
          </cell>
          <cell r="B396" t="str">
            <v>Klimaanlage</v>
          </cell>
          <cell r="C396">
            <v>0</v>
          </cell>
        </row>
        <row r="397">
          <cell r="A397">
            <v>396</v>
          </cell>
          <cell r="B397" t="str">
            <v>Klimaanlage</v>
          </cell>
          <cell r="C397">
            <v>0</v>
          </cell>
        </row>
        <row r="398">
          <cell r="A398">
            <v>397</v>
          </cell>
          <cell r="B398" t="str">
            <v>Bistro-Tisch groß</v>
          </cell>
          <cell r="C398">
            <v>0</v>
          </cell>
        </row>
        <row r="399">
          <cell r="A399">
            <v>398</v>
          </cell>
          <cell r="B399" t="str">
            <v>Bistro-Tisch groß</v>
          </cell>
          <cell r="C399">
            <v>0</v>
          </cell>
        </row>
        <row r="400">
          <cell r="A400">
            <v>399</v>
          </cell>
          <cell r="B400" t="str">
            <v>Bistro-Tisch groß</v>
          </cell>
          <cell r="C400">
            <v>0</v>
          </cell>
        </row>
        <row r="401">
          <cell r="A401">
            <v>400</v>
          </cell>
          <cell r="B401" t="str">
            <v>Bistro-Tisch groß</v>
          </cell>
          <cell r="C401">
            <v>0</v>
          </cell>
        </row>
        <row r="402">
          <cell r="A402">
            <v>401</v>
          </cell>
          <cell r="B402" t="str">
            <v>Bistro-Tisch klein</v>
          </cell>
          <cell r="C402">
            <v>0</v>
          </cell>
        </row>
        <row r="403">
          <cell r="A403">
            <v>402</v>
          </cell>
          <cell r="B403" t="str">
            <v>Bistro-Tisch klein</v>
          </cell>
          <cell r="C403">
            <v>0</v>
          </cell>
        </row>
        <row r="404">
          <cell r="A404">
            <v>403</v>
          </cell>
          <cell r="B404" t="str">
            <v>Bistro-Tisch klein</v>
          </cell>
          <cell r="C404">
            <v>0</v>
          </cell>
        </row>
        <row r="405">
          <cell r="A405">
            <v>404</v>
          </cell>
          <cell r="B405" t="str">
            <v>Bistro-Tisch klein</v>
          </cell>
          <cell r="C405">
            <v>0</v>
          </cell>
        </row>
        <row r="406">
          <cell r="A406">
            <v>405</v>
          </cell>
          <cell r="B406" t="str">
            <v>Bistro-Tisch klein</v>
          </cell>
          <cell r="C406">
            <v>0</v>
          </cell>
        </row>
        <row r="407">
          <cell r="A407">
            <v>406</v>
          </cell>
          <cell r="B407" t="str">
            <v>Bistrosessel</v>
          </cell>
          <cell r="C407">
            <v>0</v>
          </cell>
        </row>
        <row r="408">
          <cell r="A408">
            <v>407</v>
          </cell>
          <cell r="B408" t="str">
            <v>Bistrosessel</v>
          </cell>
          <cell r="C408">
            <v>0</v>
          </cell>
        </row>
        <row r="409">
          <cell r="A409">
            <v>408</v>
          </cell>
          <cell r="B409" t="str">
            <v>Bistrosessel</v>
          </cell>
          <cell r="C409">
            <v>0</v>
          </cell>
        </row>
        <row r="410">
          <cell r="A410">
            <v>409</v>
          </cell>
          <cell r="B410" t="str">
            <v>Bistrosessel</v>
          </cell>
          <cell r="C410">
            <v>0</v>
          </cell>
        </row>
        <row r="411">
          <cell r="A411">
            <v>410</v>
          </cell>
          <cell r="B411" t="str">
            <v>Bistrosessel</v>
          </cell>
          <cell r="C411">
            <v>0</v>
          </cell>
        </row>
        <row r="412">
          <cell r="A412">
            <v>411</v>
          </cell>
          <cell r="B412" t="str">
            <v>Bistrosessel</v>
          </cell>
          <cell r="C412">
            <v>0</v>
          </cell>
        </row>
        <row r="413">
          <cell r="A413">
            <v>412</v>
          </cell>
          <cell r="B413" t="str">
            <v>Bistrosessel</v>
          </cell>
          <cell r="C413">
            <v>0</v>
          </cell>
        </row>
        <row r="414">
          <cell r="A414">
            <v>413</v>
          </cell>
          <cell r="B414" t="str">
            <v>Bistrosessel</v>
          </cell>
          <cell r="C414">
            <v>0</v>
          </cell>
        </row>
        <row r="415">
          <cell r="A415">
            <v>414</v>
          </cell>
          <cell r="B415" t="str">
            <v>Bistrosessel</v>
          </cell>
          <cell r="C415">
            <v>0</v>
          </cell>
        </row>
        <row r="416">
          <cell r="A416">
            <v>415</v>
          </cell>
          <cell r="B416" t="str">
            <v>Bistrosessel</v>
          </cell>
          <cell r="C416">
            <v>0</v>
          </cell>
        </row>
        <row r="417">
          <cell r="A417">
            <v>416</v>
          </cell>
          <cell r="B417" t="str">
            <v>Bistrosessel</v>
          </cell>
          <cell r="C417">
            <v>0</v>
          </cell>
        </row>
        <row r="418">
          <cell r="A418">
            <v>417</v>
          </cell>
          <cell r="B418" t="str">
            <v>Bistrosessel</v>
          </cell>
          <cell r="C418">
            <v>0</v>
          </cell>
        </row>
        <row r="419">
          <cell r="A419">
            <v>418</v>
          </cell>
          <cell r="B419" t="str">
            <v>Bistrosessel</v>
          </cell>
          <cell r="C419">
            <v>0</v>
          </cell>
        </row>
        <row r="420">
          <cell r="A420">
            <v>419</v>
          </cell>
          <cell r="B420" t="str">
            <v>Bistrosessel</v>
          </cell>
          <cell r="C420">
            <v>0</v>
          </cell>
        </row>
        <row r="421">
          <cell r="A421">
            <v>420</v>
          </cell>
          <cell r="B421" t="str">
            <v>Bistrosessel</v>
          </cell>
          <cell r="C421">
            <v>0</v>
          </cell>
        </row>
        <row r="422">
          <cell r="A422">
            <v>421</v>
          </cell>
          <cell r="B422" t="str">
            <v>Bistrosessel</v>
          </cell>
          <cell r="C422">
            <v>0</v>
          </cell>
        </row>
        <row r="423">
          <cell r="A423">
            <v>422</v>
          </cell>
          <cell r="B423" t="str">
            <v>Bistrosessel</v>
          </cell>
          <cell r="C423">
            <v>0</v>
          </cell>
        </row>
        <row r="424">
          <cell r="A424">
            <v>423</v>
          </cell>
          <cell r="B424" t="str">
            <v>Abluftventilator</v>
          </cell>
          <cell r="C424">
            <v>0</v>
          </cell>
        </row>
        <row r="425">
          <cell r="A425">
            <v>424</v>
          </cell>
          <cell r="B425" t="str">
            <v>MiniTower AMD</v>
          </cell>
          <cell r="C425">
            <v>0</v>
          </cell>
        </row>
        <row r="426">
          <cell r="A426">
            <v>425</v>
          </cell>
          <cell r="B426" t="str">
            <v>Effektiv 160</v>
          </cell>
          <cell r="C426">
            <v>0</v>
          </cell>
        </row>
        <row r="427">
          <cell r="A427">
            <v>426</v>
          </cell>
          <cell r="B427" t="str">
            <v>103015 17"</v>
          </cell>
          <cell r="C427" t="str">
            <v>AC11100554</v>
          </cell>
        </row>
        <row r="428">
          <cell r="A428">
            <v>427</v>
          </cell>
          <cell r="B428" t="str">
            <v>CanoScan N1240U</v>
          </cell>
          <cell r="C428" t="str">
            <v>UYL130210</v>
          </cell>
        </row>
        <row r="429">
          <cell r="A429">
            <v>428</v>
          </cell>
          <cell r="B429" t="str">
            <v>BJC-1000</v>
          </cell>
          <cell r="C429">
            <v>0</v>
          </cell>
        </row>
        <row r="430">
          <cell r="A430">
            <v>429</v>
          </cell>
          <cell r="B430" t="str">
            <v>Bistrosessel</v>
          </cell>
          <cell r="C430">
            <v>0</v>
          </cell>
        </row>
        <row r="431">
          <cell r="A431">
            <v>430</v>
          </cell>
          <cell r="B431" t="str">
            <v>Bistrosessel</v>
          </cell>
          <cell r="C431">
            <v>0</v>
          </cell>
        </row>
        <row r="432">
          <cell r="A432">
            <v>431</v>
          </cell>
          <cell r="B432" t="str">
            <v>Bistrosessel</v>
          </cell>
          <cell r="C432">
            <v>0</v>
          </cell>
        </row>
        <row r="433">
          <cell r="A433">
            <v>432</v>
          </cell>
          <cell r="B433" t="str">
            <v>Procent Bürodrehstuhl</v>
          </cell>
          <cell r="C433">
            <v>0</v>
          </cell>
        </row>
        <row r="434">
          <cell r="A434">
            <v>433</v>
          </cell>
          <cell r="B434" t="str">
            <v>Wankelmotortisch II</v>
          </cell>
          <cell r="C434">
            <v>0</v>
          </cell>
        </row>
        <row r="435">
          <cell r="A435">
            <v>434</v>
          </cell>
          <cell r="B435" t="str">
            <v>Billy 200x80</v>
          </cell>
          <cell r="C435">
            <v>0</v>
          </cell>
        </row>
        <row r="436">
          <cell r="A436">
            <v>435</v>
          </cell>
          <cell r="B436" t="str">
            <v>Effektiv GE mit Rollo</v>
          </cell>
          <cell r="C436">
            <v>0</v>
          </cell>
        </row>
        <row r="437">
          <cell r="A437">
            <v>436</v>
          </cell>
          <cell r="B437" t="str">
            <v>Effektiv AE mit Rollo</v>
          </cell>
          <cell r="C437">
            <v>0</v>
          </cell>
        </row>
        <row r="438">
          <cell r="A438">
            <v>437</v>
          </cell>
          <cell r="B438" t="str">
            <v>Effektiv GE mit Rollo</v>
          </cell>
          <cell r="C438">
            <v>0</v>
          </cell>
        </row>
        <row r="439">
          <cell r="A439">
            <v>438</v>
          </cell>
          <cell r="B439" t="str">
            <v>Effektiv GE mit Rollo</v>
          </cell>
          <cell r="C439">
            <v>0</v>
          </cell>
        </row>
        <row r="440">
          <cell r="A440">
            <v>439</v>
          </cell>
          <cell r="B440" t="str">
            <v>Corras Ablagetisch</v>
          </cell>
          <cell r="C440">
            <v>0</v>
          </cell>
        </row>
        <row r="441">
          <cell r="A441">
            <v>440</v>
          </cell>
          <cell r="B441" t="str">
            <v>Whiteboardtafel mit Rollen und Seitenflügeln</v>
          </cell>
          <cell r="C441">
            <v>0</v>
          </cell>
        </row>
        <row r="442">
          <cell r="A442">
            <v>441</v>
          </cell>
          <cell r="B442" t="str">
            <v>Flip Chart mit Rollen</v>
          </cell>
          <cell r="C442">
            <v>0</v>
          </cell>
        </row>
        <row r="443">
          <cell r="A443">
            <v>442</v>
          </cell>
          <cell r="B443" t="str">
            <v>Beamerleinwand 2x2m</v>
          </cell>
          <cell r="C443">
            <v>0</v>
          </cell>
        </row>
        <row r="444">
          <cell r="A444">
            <v>443</v>
          </cell>
          <cell r="B444" t="str">
            <v>Not Standdeckenfluter</v>
          </cell>
          <cell r="C444">
            <v>0</v>
          </cell>
        </row>
        <row r="445">
          <cell r="A445">
            <v>444</v>
          </cell>
          <cell r="B445" t="str">
            <v>Rollcontainer</v>
          </cell>
          <cell r="C445">
            <v>0</v>
          </cell>
        </row>
        <row r="446">
          <cell r="A446">
            <v>445</v>
          </cell>
          <cell r="B446" t="str">
            <v>Syncmaster 151S 15" TFT</v>
          </cell>
          <cell r="C446">
            <v>0</v>
          </cell>
        </row>
        <row r="447">
          <cell r="A447">
            <v>446</v>
          </cell>
          <cell r="B447" t="str">
            <v>Syncmaster 151S 15" TFT</v>
          </cell>
          <cell r="C447">
            <v>0</v>
          </cell>
        </row>
        <row r="448">
          <cell r="A448">
            <v>447</v>
          </cell>
          <cell r="B448" t="str">
            <v>Syncmaster 151S 15" TFT</v>
          </cell>
          <cell r="C448">
            <v>0</v>
          </cell>
        </row>
        <row r="449">
          <cell r="A449">
            <v>448</v>
          </cell>
          <cell r="B449" t="str">
            <v>Syncmaster 151S 15" TFT</v>
          </cell>
          <cell r="C449">
            <v>0</v>
          </cell>
        </row>
        <row r="450">
          <cell r="A450">
            <v>449</v>
          </cell>
          <cell r="B450" t="str">
            <v>Syncmaster 151S 15" TFT</v>
          </cell>
          <cell r="C450">
            <v>0</v>
          </cell>
        </row>
        <row r="451">
          <cell r="A451">
            <v>450</v>
          </cell>
          <cell r="B451" t="str">
            <v>Syncmaster 151S 15" TFT</v>
          </cell>
          <cell r="C451">
            <v>0</v>
          </cell>
        </row>
        <row r="452">
          <cell r="A452">
            <v>451</v>
          </cell>
          <cell r="B452" t="str">
            <v>Syncmaster 151S 15" TFT</v>
          </cell>
          <cell r="C452">
            <v>0</v>
          </cell>
        </row>
        <row r="453">
          <cell r="A453">
            <v>452</v>
          </cell>
          <cell r="B453" t="str">
            <v>Syncmaster 151S 15" TFT</v>
          </cell>
          <cell r="C453">
            <v>0</v>
          </cell>
        </row>
        <row r="454">
          <cell r="A454">
            <v>453</v>
          </cell>
          <cell r="B454" t="str">
            <v>Syncmaster 151S 15" TFT</v>
          </cell>
          <cell r="C454">
            <v>0</v>
          </cell>
        </row>
        <row r="455">
          <cell r="A455">
            <v>454</v>
          </cell>
          <cell r="B455" t="str">
            <v>Syncmaster 151S 15" TFT</v>
          </cell>
          <cell r="C455">
            <v>0</v>
          </cell>
        </row>
        <row r="456">
          <cell r="A456">
            <v>455</v>
          </cell>
          <cell r="B456" t="str">
            <v>Syncmaster 151S 15" TFT</v>
          </cell>
          <cell r="C456">
            <v>0</v>
          </cell>
        </row>
        <row r="457">
          <cell r="A457">
            <v>456</v>
          </cell>
          <cell r="B457" t="str">
            <v>Syncmaster 151S 15" TFT</v>
          </cell>
          <cell r="C457">
            <v>0</v>
          </cell>
        </row>
        <row r="458">
          <cell r="A458">
            <v>457</v>
          </cell>
          <cell r="B458" t="str">
            <v>Syncmaster 151S 15" TFT</v>
          </cell>
          <cell r="C458">
            <v>0</v>
          </cell>
        </row>
        <row r="459">
          <cell r="A459">
            <v>458</v>
          </cell>
          <cell r="B459" t="str">
            <v>MiniTower AMD</v>
          </cell>
          <cell r="C459">
            <v>0</v>
          </cell>
        </row>
        <row r="460">
          <cell r="A460">
            <v>459</v>
          </cell>
          <cell r="B460" t="str">
            <v>MiniTower AMD</v>
          </cell>
          <cell r="C460">
            <v>0</v>
          </cell>
        </row>
        <row r="461">
          <cell r="A461">
            <v>460</v>
          </cell>
          <cell r="B461" t="str">
            <v>MiniTower AMD</v>
          </cell>
          <cell r="C461">
            <v>0</v>
          </cell>
        </row>
        <row r="462">
          <cell r="A462">
            <v>461</v>
          </cell>
          <cell r="B462" t="str">
            <v>MiniTower AMD</v>
          </cell>
          <cell r="C462">
            <v>0</v>
          </cell>
        </row>
        <row r="463">
          <cell r="A463">
            <v>462</v>
          </cell>
          <cell r="B463" t="str">
            <v>MiniTower AMD</v>
          </cell>
          <cell r="C463">
            <v>0</v>
          </cell>
        </row>
        <row r="464">
          <cell r="A464">
            <v>463</v>
          </cell>
          <cell r="B464" t="str">
            <v>MiniTower AMD</v>
          </cell>
          <cell r="C464">
            <v>0</v>
          </cell>
        </row>
        <row r="465">
          <cell r="A465">
            <v>464</v>
          </cell>
          <cell r="B465" t="str">
            <v>MiniTower AMD</v>
          </cell>
          <cell r="C465">
            <v>0</v>
          </cell>
        </row>
        <row r="466">
          <cell r="A466">
            <v>465</v>
          </cell>
          <cell r="B466" t="str">
            <v>MiniTower AMD</v>
          </cell>
          <cell r="C466">
            <v>0</v>
          </cell>
        </row>
        <row r="467">
          <cell r="A467">
            <v>466</v>
          </cell>
          <cell r="B467" t="str">
            <v>MiniTower AMD</v>
          </cell>
          <cell r="C467">
            <v>0</v>
          </cell>
        </row>
        <row r="468">
          <cell r="A468">
            <v>467</v>
          </cell>
          <cell r="B468" t="str">
            <v>MiniTower AMD</v>
          </cell>
          <cell r="C468">
            <v>0</v>
          </cell>
        </row>
        <row r="469">
          <cell r="A469">
            <v>468</v>
          </cell>
          <cell r="B469" t="str">
            <v>MiniTower AMD</v>
          </cell>
          <cell r="C469">
            <v>0</v>
          </cell>
        </row>
        <row r="470">
          <cell r="A470">
            <v>469</v>
          </cell>
          <cell r="B470" t="str">
            <v>MiniTower AMD</v>
          </cell>
          <cell r="C470">
            <v>0</v>
          </cell>
        </row>
        <row r="471">
          <cell r="A471">
            <v>470</v>
          </cell>
          <cell r="B471" t="str">
            <v>MiniTower AMD</v>
          </cell>
          <cell r="C471">
            <v>0</v>
          </cell>
        </row>
        <row r="472">
          <cell r="A472">
            <v>471</v>
          </cell>
          <cell r="B472" t="str">
            <v>LaserJet 1100</v>
          </cell>
          <cell r="C472" t="str">
            <v>FRHR75552</v>
          </cell>
        </row>
        <row r="473">
          <cell r="A473">
            <v>472</v>
          </cell>
          <cell r="B473" t="str">
            <v>Corras Ablagetisch</v>
          </cell>
          <cell r="C473">
            <v>0</v>
          </cell>
        </row>
        <row r="474">
          <cell r="A474">
            <v>473</v>
          </cell>
          <cell r="B474" t="str">
            <v>Jet Direkt 170X Printserver</v>
          </cell>
          <cell r="C474" t="str">
            <v>SG04440144</v>
          </cell>
        </row>
        <row r="475">
          <cell r="A475">
            <v>474</v>
          </cell>
          <cell r="B475" t="str">
            <v>Pinnwand 90x60 (Wand)</v>
          </cell>
          <cell r="C475">
            <v>0</v>
          </cell>
        </row>
        <row r="476">
          <cell r="A476">
            <v>475</v>
          </cell>
          <cell r="B476" t="str">
            <v>Procent Bürodrehstuhl</v>
          </cell>
          <cell r="C476">
            <v>0</v>
          </cell>
        </row>
        <row r="477">
          <cell r="A477">
            <v>476</v>
          </cell>
          <cell r="B477" t="str">
            <v>Procent Bürodrehstuhl</v>
          </cell>
          <cell r="C477">
            <v>0</v>
          </cell>
        </row>
        <row r="478">
          <cell r="A478">
            <v>477</v>
          </cell>
          <cell r="B478" t="str">
            <v>Procent Bürodrehstuhl</v>
          </cell>
          <cell r="C478">
            <v>0</v>
          </cell>
        </row>
        <row r="479">
          <cell r="A479">
            <v>478</v>
          </cell>
          <cell r="B479" t="str">
            <v>Procent Bürodrehstuhl</v>
          </cell>
          <cell r="C479">
            <v>0</v>
          </cell>
        </row>
        <row r="480">
          <cell r="A480">
            <v>479</v>
          </cell>
          <cell r="B480" t="str">
            <v>Procent Bürodrehstuhl</v>
          </cell>
          <cell r="C480">
            <v>0</v>
          </cell>
        </row>
        <row r="481">
          <cell r="A481">
            <v>480</v>
          </cell>
          <cell r="B481" t="str">
            <v>Procent Bürodrehstuhl</v>
          </cell>
          <cell r="C481">
            <v>0</v>
          </cell>
        </row>
        <row r="482">
          <cell r="A482">
            <v>481</v>
          </cell>
          <cell r="B482" t="str">
            <v>Procent Bürodrehstuhl</v>
          </cell>
          <cell r="C482">
            <v>0</v>
          </cell>
        </row>
        <row r="483">
          <cell r="A483">
            <v>482</v>
          </cell>
          <cell r="B483" t="str">
            <v>Procent Bürodrehstuhl</v>
          </cell>
          <cell r="C483">
            <v>0</v>
          </cell>
        </row>
        <row r="484">
          <cell r="A484">
            <v>483</v>
          </cell>
          <cell r="B484" t="str">
            <v>Procent Bürodrehstuhl</v>
          </cell>
          <cell r="C484">
            <v>0</v>
          </cell>
        </row>
        <row r="485">
          <cell r="A485">
            <v>484</v>
          </cell>
          <cell r="B485" t="str">
            <v>Procent Bürodrehstuhl</v>
          </cell>
          <cell r="C485">
            <v>0</v>
          </cell>
        </row>
        <row r="486">
          <cell r="A486">
            <v>485</v>
          </cell>
          <cell r="B486" t="str">
            <v>Procent Bürodrehstuhl</v>
          </cell>
          <cell r="C486">
            <v>0</v>
          </cell>
        </row>
        <row r="487">
          <cell r="A487">
            <v>486</v>
          </cell>
          <cell r="B487" t="str">
            <v>Procent Bürodrehstuhl</v>
          </cell>
          <cell r="C487">
            <v>0</v>
          </cell>
        </row>
        <row r="488">
          <cell r="A488">
            <v>487</v>
          </cell>
          <cell r="B488" t="str">
            <v>Procent Bürodrehstuhl</v>
          </cell>
          <cell r="C488">
            <v>0</v>
          </cell>
        </row>
        <row r="489">
          <cell r="A489">
            <v>488</v>
          </cell>
          <cell r="B489" t="str">
            <v>Induktionshöranlage</v>
          </cell>
          <cell r="C489">
            <v>0</v>
          </cell>
        </row>
        <row r="490">
          <cell r="A490">
            <v>489</v>
          </cell>
          <cell r="B490" t="str">
            <v>Klimaanlage</v>
          </cell>
          <cell r="C490">
            <v>0</v>
          </cell>
        </row>
        <row r="491">
          <cell r="A491">
            <v>490</v>
          </cell>
          <cell r="B491" t="str">
            <v>Halogendeckfluter</v>
          </cell>
          <cell r="C491">
            <v>0</v>
          </cell>
        </row>
        <row r="492">
          <cell r="A492">
            <v>491</v>
          </cell>
          <cell r="B492" t="str">
            <v>LC-XNB4M Beamer</v>
          </cell>
          <cell r="C492" t="str">
            <v>G31A3201</v>
          </cell>
        </row>
        <row r="493">
          <cell r="A493">
            <v>492</v>
          </cell>
          <cell r="B493" t="str">
            <v>EIKI Beamer Deckenhalterung</v>
          </cell>
          <cell r="C493">
            <v>0</v>
          </cell>
        </row>
        <row r="494">
          <cell r="A494">
            <v>493</v>
          </cell>
          <cell r="B494" t="str">
            <v>Standpinnwand</v>
          </cell>
          <cell r="C494">
            <v>0</v>
          </cell>
        </row>
        <row r="495">
          <cell r="A495">
            <v>494</v>
          </cell>
          <cell r="B495" t="str">
            <v>Projektionsleinwand mit Standfuß</v>
          </cell>
          <cell r="C495">
            <v>0</v>
          </cell>
        </row>
        <row r="496">
          <cell r="A496">
            <v>495</v>
          </cell>
          <cell r="B496" t="str">
            <v>Procent Bürodrehstuhl</v>
          </cell>
          <cell r="C496">
            <v>0</v>
          </cell>
        </row>
        <row r="497">
          <cell r="A497">
            <v>496</v>
          </cell>
          <cell r="B497" t="str">
            <v>Procent Bürodrehstuhl</v>
          </cell>
          <cell r="C497">
            <v>0</v>
          </cell>
        </row>
        <row r="498">
          <cell r="A498">
            <v>497</v>
          </cell>
          <cell r="B498" t="str">
            <v>Stapelsessel blau</v>
          </cell>
          <cell r="C498">
            <v>0</v>
          </cell>
        </row>
        <row r="499">
          <cell r="A499">
            <v>498</v>
          </cell>
          <cell r="B499" t="str">
            <v>Stapelsessel blau</v>
          </cell>
          <cell r="C499">
            <v>0</v>
          </cell>
        </row>
        <row r="500">
          <cell r="A500">
            <v>499</v>
          </cell>
          <cell r="B500" t="str">
            <v>Stapelsessel blau</v>
          </cell>
          <cell r="C500">
            <v>0</v>
          </cell>
        </row>
        <row r="501">
          <cell r="A501">
            <v>500</v>
          </cell>
          <cell r="B501" t="str">
            <v>Stapelsessel blau</v>
          </cell>
          <cell r="C501">
            <v>0</v>
          </cell>
        </row>
        <row r="502">
          <cell r="A502">
            <v>501</v>
          </cell>
          <cell r="B502" t="str">
            <v>Stapelsessel blau</v>
          </cell>
          <cell r="C502">
            <v>0</v>
          </cell>
        </row>
        <row r="503">
          <cell r="A503">
            <v>502</v>
          </cell>
          <cell r="B503" t="str">
            <v>Stapelsessel blau</v>
          </cell>
          <cell r="C503">
            <v>0</v>
          </cell>
        </row>
        <row r="504">
          <cell r="A504">
            <v>503</v>
          </cell>
          <cell r="B504" t="str">
            <v>Stapelsessel blau</v>
          </cell>
          <cell r="C504">
            <v>0</v>
          </cell>
        </row>
        <row r="505">
          <cell r="A505">
            <v>504</v>
          </cell>
          <cell r="B505" t="str">
            <v>Stapelsessel blau</v>
          </cell>
          <cell r="C505">
            <v>0</v>
          </cell>
        </row>
        <row r="506">
          <cell r="A506">
            <v>505</v>
          </cell>
          <cell r="B506" t="str">
            <v>Stapelsessel blau</v>
          </cell>
          <cell r="C506">
            <v>0</v>
          </cell>
        </row>
        <row r="507">
          <cell r="A507">
            <v>506</v>
          </cell>
          <cell r="B507" t="str">
            <v>Stapelsessel blau</v>
          </cell>
          <cell r="C507">
            <v>0</v>
          </cell>
        </row>
        <row r="508">
          <cell r="A508">
            <v>507</v>
          </cell>
          <cell r="B508" t="str">
            <v>Stapelsessel blau</v>
          </cell>
          <cell r="C508">
            <v>0</v>
          </cell>
        </row>
        <row r="509">
          <cell r="A509">
            <v>508</v>
          </cell>
          <cell r="B509" t="str">
            <v>Not Standdeckenfluter</v>
          </cell>
          <cell r="C509">
            <v>0</v>
          </cell>
        </row>
        <row r="510">
          <cell r="A510">
            <v>509</v>
          </cell>
          <cell r="B510" t="str">
            <v>Klapptisch</v>
          </cell>
          <cell r="C510">
            <v>0</v>
          </cell>
        </row>
        <row r="511">
          <cell r="A511">
            <v>510</v>
          </cell>
          <cell r="B511" t="str">
            <v>Klapptisch</v>
          </cell>
          <cell r="C511">
            <v>0</v>
          </cell>
        </row>
        <row r="512">
          <cell r="A512">
            <v>511</v>
          </cell>
          <cell r="B512" t="str">
            <v>Klapptisch</v>
          </cell>
          <cell r="C512">
            <v>0</v>
          </cell>
        </row>
        <row r="513">
          <cell r="A513">
            <v>512</v>
          </cell>
          <cell r="B513" t="str">
            <v>Klapptisch</v>
          </cell>
          <cell r="C513">
            <v>0</v>
          </cell>
        </row>
        <row r="514">
          <cell r="A514">
            <v>513</v>
          </cell>
          <cell r="B514" t="str">
            <v>Klapptisch</v>
          </cell>
          <cell r="C514">
            <v>0</v>
          </cell>
        </row>
        <row r="515">
          <cell r="A515">
            <v>514</v>
          </cell>
          <cell r="B515" t="str">
            <v>Klapptisch</v>
          </cell>
          <cell r="C515">
            <v>0</v>
          </cell>
        </row>
        <row r="516">
          <cell r="A516">
            <v>515</v>
          </cell>
          <cell r="B516" t="str">
            <v>Klapptisch</v>
          </cell>
          <cell r="C516">
            <v>0</v>
          </cell>
        </row>
        <row r="517">
          <cell r="A517">
            <v>516</v>
          </cell>
          <cell r="B517" t="str">
            <v>Klapptisch</v>
          </cell>
          <cell r="C517">
            <v>0</v>
          </cell>
        </row>
        <row r="518">
          <cell r="A518">
            <v>517</v>
          </cell>
          <cell r="B518" t="str">
            <v>Klapptisch</v>
          </cell>
          <cell r="C518">
            <v>0</v>
          </cell>
        </row>
        <row r="519">
          <cell r="A519">
            <v>518</v>
          </cell>
          <cell r="B519" t="str">
            <v>Klapptisch</v>
          </cell>
          <cell r="C519">
            <v>0</v>
          </cell>
        </row>
        <row r="520">
          <cell r="A520">
            <v>519</v>
          </cell>
          <cell r="B520" t="str">
            <v>Klapptisch</v>
          </cell>
          <cell r="C520">
            <v>0</v>
          </cell>
        </row>
        <row r="521">
          <cell r="A521">
            <v>520</v>
          </cell>
          <cell r="B521" t="str">
            <v>9050 OH-Projektor</v>
          </cell>
          <cell r="C521">
            <v>0</v>
          </cell>
        </row>
        <row r="522">
          <cell r="A522">
            <v>521</v>
          </cell>
          <cell r="B522" t="str">
            <v>Not Standdeckenfluter</v>
          </cell>
          <cell r="C522">
            <v>0</v>
          </cell>
        </row>
        <row r="523">
          <cell r="A523">
            <v>522</v>
          </cell>
          <cell r="B523" t="str">
            <v>MiniTower AMD</v>
          </cell>
          <cell r="C523">
            <v>0</v>
          </cell>
        </row>
        <row r="524">
          <cell r="A524">
            <v>523</v>
          </cell>
          <cell r="B524" t="str">
            <v>103015 17"</v>
          </cell>
          <cell r="C524" t="str">
            <v>AC14102042</v>
          </cell>
        </row>
        <row r="525">
          <cell r="A525">
            <v>524</v>
          </cell>
          <cell r="B525" t="str">
            <v>Computertisch mit Rollen</v>
          </cell>
          <cell r="C525">
            <v>0</v>
          </cell>
        </row>
        <row r="526">
          <cell r="A526">
            <v>525</v>
          </cell>
          <cell r="B526" t="str">
            <v>Effektiv 160</v>
          </cell>
          <cell r="C526">
            <v>0</v>
          </cell>
        </row>
        <row r="527">
          <cell r="A527">
            <v>526</v>
          </cell>
          <cell r="B527" t="str">
            <v>Effektiv 160</v>
          </cell>
          <cell r="C527">
            <v>0</v>
          </cell>
        </row>
        <row r="528">
          <cell r="A528">
            <v>527</v>
          </cell>
          <cell r="B528" t="str">
            <v>Standpinnwand</v>
          </cell>
          <cell r="C528">
            <v>0</v>
          </cell>
        </row>
        <row r="529">
          <cell r="A529">
            <v>528</v>
          </cell>
          <cell r="B529" t="str">
            <v>Flip Chart mit Rollen</v>
          </cell>
          <cell r="C529">
            <v>0</v>
          </cell>
        </row>
        <row r="530">
          <cell r="A530">
            <v>529</v>
          </cell>
          <cell r="B530" t="str">
            <v>Besprechungstisch</v>
          </cell>
          <cell r="C530">
            <v>0</v>
          </cell>
        </row>
        <row r="531">
          <cell r="A531">
            <v>530</v>
          </cell>
          <cell r="B531" t="str">
            <v>Effektiv 80</v>
          </cell>
          <cell r="C531">
            <v>0</v>
          </cell>
        </row>
        <row r="532">
          <cell r="A532">
            <v>531</v>
          </cell>
          <cell r="B532" t="str">
            <v>Stapelsessel rot</v>
          </cell>
          <cell r="C532">
            <v>0</v>
          </cell>
        </row>
        <row r="533">
          <cell r="A533">
            <v>532</v>
          </cell>
          <cell r="B533" t="str">
            <v>Stapelsessel rot</v>
          </cell>
          <cell r="C533">
            <v>0</v>
          </cell>
        </row>
        <row r="534">
          <cell r="A534">
            <v>533</v>
          </cell>
          <cell r="B534" t="str">
            <v>Stapelsessel rot</v>
          </cell>
          <cell r="C534">
            <v>0</v>
          </cell>
        </row>
        <row r="535">
          <cell r="A535">
            <v>534</v>
          </cell>
          <cell r="B535" t="str">
            <v>Stapelsessel rot</v>
          </cell>
          <cell r="C535">
            <v>0</v>
          </cell>
        </row>
        <row r="536">
          <cell r="A536">
            <v>535</v>
          </cell>
          <cell r="B536" t="str">
            <v>Stapelsessel rot</v>
          </cell>
          <cell r="C536">
            <v>0</v>
          </cell>
        </row>
        <row r="537">
          <cell r="A537">
            <v>536</v>
          </cell>
          <cell r="B537" t="str">
            <v>Stapelsessel rot</v>
          </cell>
          <cell r="C537">
            <v>0</v>
          </cell>
        </row>
        <row r="538">
          <cell r="A538">
            <v>537</v>
          </cell>
          <cell r="B538" t="str">
            <v>Stapelsessel rot</v>
          </cell>
          <cell r="C538">
            <v>0</v>
          </cell>
        </row>
        <row r="539">
          <cell r="A539">
            <v>538</v>
          </cell>
          <cell r="B539" t="str">
            <v>Stapelsessel rot</v>
          </cell>
          <cell r="C539">
            <v>0</v>
          </cell>
        </row>
        <row r="540">
          <cell r="A540">
            <v>539</v>
          </cell>
          <cell r="B540" t="str">
            <v>Stapelsessel rot</v>
          </cell>
          <cell r="C540">
            <v>0</v>
          </cell>
        </row>
        <row r="541">
          <cell r="A541">
            <v>540</v>
          </cell>
          <cell r="B541" t="str">
            <v>Stapelsessel rot</v>
          </cell>
          <cell r="C541">
            <v>0</v>
          </cell>
        </row>
        <row r="542">
          <cell r="A542">
            <v>541</v>
          </cell>
          <cell r="B542" t="str">
            <v>Stapelsessel rot</v>
          </cell>
          <cell r="C542">
            <v>0</v>
          </cell>
        </row>
        <row r="543">
          <cell r="A543">
            <v>542</v>
          </cell>
          <cell r="B543" t="str">
            <v>Stapelsessel rot</v>
          </cell>
          <cell r="C543">
            <v>0</v>
          </cell>
        </row>
        <row r="544">
          <cell r="A544">
            <v>543</v>
          </cell>
          <cell r="B544" t="str">
            <v>Stapelsessel rot</v>
          </cell>
          <cell r="C544">
            <v>0</v>
          </cell>
        </row>
        <row r="545">
          <cell r="A545">
            <v>544</v>
          </cell>
          <cell r="B545" t="str">
            <v>Stapelsessel rot</v>
          </cell>
          <cell r="C545">
            <v>0</v>
          </cell>
        </row>
        <row r="546">
          <cell r="A546">
            <v>545</v>
          </cell>
          <cell r="B546" t="str">
            <v>Stapelsessel rot</v>
          </cell>
          <cell r="C546">
            <v>0</v>
          </cell>
        </row>
        <row r="547">
          <cell r="A547">
            <v>546</v>
          </cell>
          <cell r="B547" t="str">
            <v>Stapelsessel rot</v>
          </cell>
          <cell r="C547">
            <v>0</v>
          </cell>
        </row>
        <row r="548">
          <cell r="A548">
            <v>547</v>
          </cell>
          <cell r="B548" t="str">
            <v>Stapelsessel rot</v>
          </cell>
          <cell r="C548">
            <v>0</v>
          </cell>
        </row>
        <row r="549">
          <cell r="A549">
            <v>548</v>
          </cell>
          <cell r="B549" t="str">
            <v>Stapelsessel rot</v>
          </cell>
          <cell r="C549">
            <v>0</v>
          </cell>
        </row>
        <row r="550">
          <cell r="A550">
            <v>549</v>
          </cell>
          <cell r="B550" t="str">
            <v>Stapelsessel rot</v>
          </cell>
          <cell r="C550">
            <v>0</v>
          </cell>
        </row>
        <row r="551">
          <cell r="A551">
            <v>550</v>
          </cell>
          <cell r="B551" t="str">
            <v>Stapelsessel rot</v>
          </cell>
          <cell r="C551">
            <v>0</v>
          </cell>
        </row>
        <row r="552">
          <cell r="A552">
            <v>551</v>
          </cell>
          <cell r="B552" t="str">
            <v>Stapelsessel rot</v>
          </cell>
          <cell r="C552">
            <v>0</v>
          </cell>
        </row>
        <row r="553">
          <cell r="A553">
            <v>552</v>
          </cell>
          <cell r="B553" t="str">
            <v>Stapelsessel rot</v>
          </cell>
          <cell r="C553">
            <v>0</v>
          </cell>
        </row>
        <row r="554">
          <cell r="A554">
            <v>553</v>
          </cell>
          <cell r="B554" t="str">
            <v>Stapelsessel rot</v>
          </cell>
          <cell r="C554">
            <v>0</v>
          </cell>
        </row>
        <row r="555">
          <cell r="A555">
            <v>554</v>
          </cell>
          <cell r="B555" t="str">
            <v>Stapelsessel rot</v>
          </cell>
          <cell r="C555">
            <v>0</v>
          </cell>
        </row>
        <row r="556">
          <cell r="A556">
            <v>555</v>
          </cell>
          <cell r="B556" t="str">
            <v>Stapelsessel rot</v>
          </cell>
          <cell r="C556">
            <v>0</v>
          </cell>
        </row>
        <row r="557">
          <cell r="A557">
            <v>556</v>
          </cell>
          <cell r="B557" t="str">
            <v>Stapelsessel rot</v>
          </cell>
          <cell r="C557">
            <v>0</v>
          </cell>
        </row>
        <row r="558">
          <cell r="A558">
            <v>557</v>
          </cell>
          <cell r="B558" t="str">
            <v>Stapelsessel rot</v>
          </cell>
          <cell r="C558">
            <v>0</v>
          </cell>
        </row>
        <row r="559">
          <cell r="A559">
            <v>558</v>
          </cell>
          <cell r="B559" t="str">
            <v>Stapelsessel rot</v>
          </cell>
          <cell r="C559">
            <v>0</v>
          </cell>
        </row>
        <row r="560">
          <cell r="A560">
            <v>559</v>
          </cell>
          <cell r="B560" t="str">
            <v>Stapelsessel rot</v>
          </cell>
          <cell r="C560">
            <v>0</v>
          </cell>
        </row>
        <row r="561">
          <cell r="A561">
            <v>560</v>
          </cell>
          <cell r="B561" t="str">
            <v>Stapelsessel rot</v>
          </cell>
          <cell r="C561">
            <v>0</v>
          </cell>
        </row>
        <row r="562">
          <cell r="A562">
            <v>561</v>
          </cell>
          <cell r="B562" t="str">
            <v>Stapelsessel rot</v>
          </cell>
          <cell r="C562">
            <v>0</v>
          </cell>
        </row>
        <row r="563">
          <cell r="A563">
            <v>562</v>
          </cell>
          <cell r="B563" t="str">
            <v>Stapelsessel rot</v>
          </cell>
          <cell r="C563">
            <v>0</v>
          </cell>
        </row>
        <row r="564">
          <cell r="A564">
            <v>563</v>
          </cell>
          <cell r="B564" t="str">
            <v>Stapelsessel rot</v>
          </cell>
          <cell r="C564">
            <v>0</v>
          </cell>
        </row>
        <row r="565">
          <cell r="A565">
            <v>564</v>
          </cell>
          <cell r="B565" t="str">
            <v>Stapelsessel rot</v>
          </cell>
          <cell r="C565">
            <v>0</v>
          </cell>
        </row>
        <row r="566">
          <cell r="A566">
            <v>565</v>
          </cell>
          <cell r="B566" t="str">
            <v>Halogendeckfluter</v>
          </cell>
          <cell r="C566">
            <v>0</v>
          </cell>
        </row>
        <row r="567">
          <cell r="A567">
            <v>566</v>
          </cell>
          <cell r="B567" t="str">
            <v>Halogendeckfluter</v>
          </cell>
          <cell r="C567">
            <v>0</v>
          </cell>
        </row>
        <row r="568">
          <cell r="A568">
            <v>567</v>
          </cell>
          <cell r="B568" t="str">
            <v>Halogendeckfluter</v>
          </cell>
          <cell r="C568">
            <v>0</v>
          </cell>
        </row>
        <row r="569">
          <cell r="A569">
            <v>568</v>
          </cell>
          <cell r="B569" t="str">
            <v>DL X10 Beamer</v>
          </cell>
          <cell r="C569" t="str">
            <v>76509ZABE01369</v>
          </cell>
        </row>
        <row r="570">
          <cell r="A570">
            <v>569</v>
          </cell>
          <cell r="B570" t="str">
            <v>Abluftventilator</v>
          </cell>
          <cell r="C570">
            <v>0</v>
          </cell>
        </row>
        <row r="571">
          <cell r="A571">
            <v>570</v>
          </cell>
          <cell r="B571" t="str">
            <v>Billy 200x80</v>
          </cell>
          <cell r="C571">
            <v>0</v>
          </cell>
        </row>
        <row r="572">
          <cell r="A572">
            <v>571</v>
          </cell>
          <cell r="B572" t="str">
            <v>Billy 200x80</v>
          </cell>
          <cell r="C572">
            <v>0</v>
          </cell>
        </row>
        <row r="573">
          <cell r="A573">
            <v>572</v>
          </cell>
          <cell r="B573" t="str">
            <v>Billy 106x80</v>
          </cell>
          <cell r="C573">
            <v>0</v>
          </cell>
        </row>
        <row r="574">
          <cell r="A574">
            <v>573</v>
          </cell>
          <cell r="B574" t="str">
            <v>Wandregal</v>
          </cell>
          <cell r="C574">
            <v>0</v>
          </cell>
        </row>
        <row r="575">
          <cell r="A575">
            <v>574</v>
          </cell>
          <cell r="B575" t="str">
            <v>Wandregal</v>
          </cell>
          <cell r="C575">
            <v>0</v>
          </cell>
        </row>
        <row r="576">
          <cell r="A576">
            <v>575</v>
          </cell>
          <cell r="B576" t="str">
            <v>Wandregal</v>
          </cell>
          <cell r="C576">
            <v>0</v>
          </cell>
        </row>
        <row r="577">
          <cell r="A577">
            <v>576</v>
          </cell>
          <cell r="B577" t="str">
            <v>Effektiv GE mit Rollo</v>
          </cell>
          <cell r="C577">
            <v>0</v>
          </cell>
        </row>
        <row r="578">
          <cell r="A578">
            <v>577</v>
          </cell>
          <cell r="B578" t="str">
            <v>Effektiv AE mit Rollo</v>
          </cell>
          <cell r="C578">
            <v>0</v>
          </cell>
        </row>
        <row r="579">
          <cell r="A579">
            <v>578</v>
          </cell>
          <cell r="B579" t="str">
            <v>Atlanta Stahlschrank</v>
          </cell>
          <cell r="C579">
            <v>0</v>
          </cell>
        </row>
        <row r="580">
          <cell r="A580">
            <v>579</v>
          </cell>
          <cell r="B580" t="str">
            <v>Whiteboard 90x60 (Wand)</v>
          </cell>
          <cell r="C580">
            <v>0</v>
          </cell>
        </row>
        <row r="581">
          <cell r="A581">
            <v>580</v>
          </cell>
          <cell r="B581" t="str">
            <v>Pinnwand 90x60 (Wand)</v>
          </cell>
          <cell r="C581">
            <v>0</v>
          </cell>
        </row>
        <row r="582">
          <cell r="A582">
            <v>581</v>
          </cell>
          <cell r="B582" t="str">
            <v>Pinnwand 90x60 (Wand)</v>
          </cell>
          <cell r="C582">
            <v>0</v>
          </cell>
        </row>
        <row r="583">
          <cell r="A583">
            <v>582</v>
          </cell>
          <cell r="B583" t="str">
            <v>Effektiv 160</v>
          </cell>
          <cell r="C583">
            <v>0</v>
          </cell>
        </row>
        <row r="584">
          <cell r="A584">
            <v>583</v>
          </cell>
          <cell r="B584" t="str">
            <v>Effektiv 160</v>
          </cell>
          <cell r="C584">
            <v>0</v>
          </cell>
        </row>
        <row r="585">
          <cell r="A585">
            <v>584</v>
          </cell>
          <cell r="B585" t="str">
            <v>Rollcontainer</v>
          </cell>
          <cell r="C585">
            <v>0</v>
          </cell>
        </row>
        <row r="586">
          <cell r="A586">
            <v>585</v>
          </cell>
          <cell r="B586" t="str">
            <v>Rollcontainer</v>
          </cell>
          <cell r="C586">
            <v>0</v>
          </cell>
        </row>
        <row r="587">
          <cell r="A587">
            <v>586</v>
          </cell>
          <cell r="B587" t="str">
            <v>Rollcontainer</v>
          </cell>
          <cell r="C587">
            <v>0</v>
          </cell>
        </row>
        <row r="588">
          <cell r="A588">
            <v>587</v>
          </cell>
          <cell r="B588" t="str">
            <v>Rollcontainer</v>
          </cell>
          <cell r="C588">
            <v>0</v>
          </cell>
        </row>
        <row r="589">
          <cell r="A589">
            <v>588</v>
          </cell>
          <cell r="B589" t="str">
            <v>Schreibtischlampe</v>
          </cell>
          <cell r="C589">
            <v>0</v>
          </cell>
        </row>
        <row r="590">
          <cell r="A590">
            <v>589</v>
          </cell>
          <cell r="B590" t="str">
            <v>Schreibtischlampe</v>
          </cell>
          <cell r="C590">
            <v>0</v>
          </cell>
        </row>
        <row r="591">
          <cell r="A591">
            <v>590</v>
          </cell>
          <cell r="B591" t="str">
            <v>Verksam Bürodrehstuhl</v>
          </cell>
          <cell r="C591">
            <v>0</v>
          </cell>
        </row>
        <row r="592">
          <cell r="A592">
            <v>591</v>
          </cell>
          <cell r="B592" t="str">
            <v>Maximal Bürodrehstuhl</v>
          </cell>
          <cell r="C592">
            <v>0</v>
          </cell>
        </row>
        <row r="593">
          <cell r="A593">
            <v>592</v>
          </cell>
          <cell r="B593" t="str">
            <v>Bistrosessel</v>
          </cell>
          <cell r="C593">
            <v>0</v>
          </cell>
        </row>
        <row r="594">
          <cell r="A594">
            <v>593</v>
          </cell>
          <cell r="B594" t="str">
            <v>Bistrosessel</v>
          </cell>
          <cell r="C594">
            <v>0</v>
          </cell>
        </row>
        <row r="595">
          <cell r="A595">
            <v>594</v>
          </cell>
          <cell r="B595" t="str">
            <v>Bistro-Tisch klein</v>
          </cell>
          <cell r="C595">
            <v>0</v>
          </cell>
        </row>
        <row r="596">
          <cell r="A596">
            <v>595</v>
          </cell>
          <cell r="B596" t="str">
            <v>LaserJet 1200</v>
          </cell>
          <cell r="C596" t="str">
            <v>CNC2725853</v>
          </cell>
        </row>
        <row r="597">
          <cell r="A597">
            <v>596</v>
          </cell>
          <cell r="B597" t="str">
            <v>Jet Direkt 170X Printserver</v>
          </cell>
          <cell r="C597" t="str">
            <v>SG04440151</v>
          </cell>
        </row>
        <row r="598">
          <cell r="A598">
            <v>597</v>
          </cell>
          <cell r="B598" t="str">
            <v>17" Monitor</v>
          </cell>
          <cell r="C598" t="str">
            <v>AH09100512</v>
          </cell>
        </row>
        <row r="599">
          <cell r="A599">
            <v>598</v>
          </cell>
          <cell r="B599" t="str">
            <v>17" Monitor</v>
          </cell>
          <cell r="C599" t="str">
            <v>AH09100119</v>
          </cell>
        </row>
        <row r="600">
          <cell r="A600">
            <v>599</v>
          </cell>
          <cell r="B600" t="str">
            <v>MiniTower AMD</v>
          </cell>
          <cell r="C600">
            <v>0</v>
          </cell>
        </row>
        <row r="601">
          <cell r="A601">
            <v>600</v>
          </cell>
          <cell r="B601" t="str">
            <v>MiniTower AMD</v>
          </cell>
          <cell r="C601">
            <v>0</v>
          </cell>
        </row>
        <row r="602">
          <cell r="A602">
            <v>601</v>
          </cell>
          <cell r="B602" t="str">
            <v>Aura 1 Telefon</v>
          </cell>
          <cell r="C602">
            <v>0</v>
          </cell>
        </row>
        <row r="603">
          <cell r="A603">
            <v>602</v>
          </cell>
          <cell r="B603" t="str">
            <v>Balkenleuchte direkt/indirekt</v>
          </cell>
          <cell r="C603">
            <v>0</v>
          </cell>
        </row>
        <row r="604">
          <cell r="A604">
            <v>603</v>
          </cell>
          <cell r="B604" t="str">
            <v>Balkenleuchte direkt/indirekt</v>
          </cell>
          <cell r="C604">
            <v>0</v>
          </cell>
        </row>
        <row r="605">
          <cell r="A605">
            <v>604</v>
          </cell>
          <cell r="B605" t="str">
            <v>Balkenleuchte direkt/indirekt</v>
          </cell>
          <cell r="C605">
            <v>0</v>
          </cell>
        </row>
        <row r="606">
          <cell r="A606">
            <v>605</v>
          </cell>
          <cell r="B606" t="str">
            <v>Effektiv 160</v>
          </cell>
          <cell r="C606">
            <v>0</v>
          </cell>
        </row>
        <row r="607">
          <cell r="A607">
            <v>606</v>
          </cell>
          <cell r="B607" t="str">
            <v>Effektiv 160</v>
          </cell>
          <cell r="C607">
            <v>0</v>
          </cell>
        </row>
        <row r="608">
          <cell r="A608">
            <v>607</v>
          </cell>
          <cell r="B608" t="str">
            <v>Flip Chart mit Rollen</v>
          </cell>
          <cell r="C608">
            <v>0</v>
          </cell>
        </row>
        <row r="609">
          <cell r="A609">
            <v>608</v>
          </cell>
          <cell r="B609" t="str">
            <v>Procent Bürodrehstuhl</v>
          </cell>
          <cell r="C609">
            <v>0</v>
          </cell>
        </row>
        <row r="610">
          <cell r="A610">
            <v>609</v>
          </cell>
          <cell r="B610" t="str">
            <v>Procent Bürodrehstuhl</v>
          </cell>
          <cell r="C610">
            <v>0</v>
          </cell>
        </row>
        <row r="611">
          <cell r="A611">
            <v>610</v>
          </cell>
          <cell r="B611" t="str">
            <v>Procent Bürodrehstuhl</v>
          </cell>
          <cell r="C611">
            <v>0</v>
          </cell>
        </row>
        <row r="612">
          <cell r="A612">
            <v>611</v>
          </cell>
          <cell r="B612" t="str">
            <v>Procent Bürodrehstuhl</v>
          </cell>
          <cell r="C612">
            <v>0</v>
          </cell>
        </row>
        <row r="613">
          <cell r="A613">
            <v>612</v>
          </cell>
          <cell r="B613" t="str">
            <v>Procent Bürodrehstuhl</v>
          </cell>
          <cell r="C613">
            <v>0</v>
          </cell>
        </row>
        <row r="614">
          <cell r="A614">
            <v>613</v>
          </cell>
          <cell r="B614" t="str">
            <v>Stapelsessel blau</v>
          </cell>
          <cell r="C614">
            <v>0</v>
          </cell>
        </row>
        <row r="615">
          <cell r="A615">
            <v>614</v>
          </cell>
          <cell r="B615" t="str">
            <v>Stapelsessel blau</v>
          </cell>
          <cell r="C615">
            <v>0</v>
          </cell>
        </row>
        <row r="616">
          <cell r="A616">
            <v>615</v>
          </cell>
          <cell r="B616" t="str">
            <v>Stapelsessel blau</v>
          </cell>
          <cell r="C616">
            <v>0</v>
          </cell>
        </row>
        <row r="617">
          <cell r="A617">
            <v>616</v>
          </cell>
          <cell r="B617" t="str">
            <v>Stapelsessel blau</v>
          </cell>
          <cell r="C617">
            <v>0</v>
          </cell>
        </row>
        <row r="618">
          <cell r="A618">
            <v>617</v>
          </cell>
          <cell r="B618" t="str">
            <v>Stapelsessel blau</v>
          </cell>
          <cell r="C618">
            <v>0</v>
          </cell>
        </row>
        <row r="619">
          <cell r="A619">
            <v>618</v>
          </cell>
          <cell r="B619" t="str">
            <v>Stapelsessel blau</v>
          </cell>
          <cell r="C619">
            <v>0</v>
          </cell>
        </row>
        <row r="620">
          <cell r="A620">
            <v>619</v>
          </cell>
          <cell r="B620" t="str">
            <v>Stapelsessel blau</v>
          </cell>
          <cell r="C620">
            <v>0</v>
          </cell>
        </row>
        <row r="621">
          <cell r="A621">
            <v>620</v>
          </cell>
          <cell r="B621" t="str">
            <v>Stapelsessel blau</v>
          </cell>
          <cell r="C621">
            <v>0</v>
          </cell>
        </row>
        <row r="622">
          <cell r="A622">
            <v>621</v>
          </cell>
          <cell r="B622" t="str">
            <v>Stapelsessel blau</v>
          </cell>
          <cell r="C622">
            <v>0</v>
          </cell>
        </row>
        <row r="623">
          <cell r="A623">
            <v>622</v>
          </cell>
          <cell r="B623" t="str">
            <v>Stapelsessel blau</v>
          </cell>
          <cell r="C623">
            <v>0</v>
          </cell>
        </row>
        <row r="624">
          <cell r="A624">
            <v>623</v>
          </cell>
          <cell r="B624" t="str">
            <v>Stapelsessel blau</v>
          </cell>
          <cell r="C624">
            <v>0</v>
          </cell>
        </row>
        <row r="625">
          <cell r="A625">
            <v>624</v>
          </cell>
          <cell r="B625" t="str">
            <v>Stapelsessel blau</v>
          </cell>
          <cell r="C625">
            <v>0</v>
          </cell>
        </row>
        <row r="626">
          <cell r="A626">
            <v>625</v>
          </cell>
          <cell r="B626" t="str">
            <v>Regal mit Rollen</v>
          </cell>
          <cell r="C626">
            <v>0</v>
          </cell>
        </row>
        <row r="627">
          <cell r="A627">
            <v>626</v>
          </cell>
          <cell r="B627" t="str">
            <v>Schrank 2türig versperrbar</v>
          </cell>
          <cell r="C627">
            <v>0</v>
          </cell>
        </row>
        <row r="628">
          <cell r="A628">
            <v>627</v>
          </cell>
          <cell r="B628" t="str">
            <v>Schrank 2türig versperrbar</v>
          </cell>
          <cell r="C628">
            <v>0</v>
          </cell>
        </row>
        <row r="629">
          <cell r="A629">
            <v>628</v>
          </cell>
          <cell r="B629" t="str">
            <v>Standventilator</v>
          </cell>
          <cell r="C629">
            <v>0</v>
          </cell>
        </row>
        <row r="630">
          <cell r="A630">
            <v>629</v>
          </cell>
          <cell r="B630" t="str">
            <v>Deckbeleuchtung Neonröhren</v>
          </cell>
          <cell r="C630">
            <v>0</v>
          </cell>
        </row>
        <row r="631">
          <cell r="A631">
            <v>630</v>
          </cell>
          <cell r="B631" t="str">
            <v>Kühlschrank</v>
          </cell>
          <cell r="C631">
            <v>0</v>
          </cell>
        </row>
        <row r="632">
          <cell r="A632">
            <v>631</v>
          </cell>
          <cell r="B632" t="str">
            <v>Geschirrspüler ADP905</v>
          </cell>
          <cell r="C632">
            <v>0</v>
          </cell>
        </row>
        <row r="633">
          <cell r="A633">
            <v>632</v>
          </cell>
          <cell r="B633" t="str">
            <v>Regal 150x60 4fachig</v>
          </cell>
          <cell r="C633">
            <v>0</v>
          </cell>
        </row>
        <row r="634">
          <cell r="A634">
            <v>633</v>
          </cell>
          <cell r="B634" t="str">
            <v>Standventilator</v>
          </cell>
          <cell r="C634">
            <v>0</v>
          </cell>
        </row>
        <row r="635">
          <cell r="A635">
            <v>634</v>
          </cell>
          <cell r="B635" t="str">
            <v>Stapelsessel blau</v>
          </cell>
          <cell r="C635">
            <v>0</v>
          </cell>
        </row>
        <row r="636">
          <cell r="A636">
            <v>635</v>
          </cell>
          <cell r="B636" t="str">
            <v>Bistro-Tisch klein</v>
          </cell>
          <cell r="C636">
            <v>0</v>
          </cell>
        </row>
        <row r="637">
          <cell r="A637">
            <v>636</v>
          </cell>
          <cell r="B637" t="str">
            <v>Bistro-Tisch klein</v>
          </cell>
          <cell r="C637">
            <v>0</v>
          </cell>
        </row>
        <row r="638">
          <cell r="A638">
            <v>637</v>
          </cell>
          <cell r="B638" t="str">
            <v>Bistro-Tisch klein</v>
          </cell>
          <cell r="C638">
            <v>0</v>
          </cell>
        </row>
        <row r="639">
          <cell r="A639">
            <v>638</v>
          </cell>
          <cell r="B639" t="str">
            <v>Bistro-Tisch klein</v>
          </cell>
          <cell r="C639">
            <v>0</v>
          </cell>
        </row>
        <row r="640">
          <cell r="A640">
            <v>639</v>
          </cell>
          <cell r="B640" t="str">
            <v>Bistrosessel</v>
          </cell>
          <cell r="C640">
            <v>0</v>
          </cell>
        </row>
        <row r="641">
          <cell r="A641">
            <v>640</v>
          </cell>
          <cell r="B641" t="str">
            <v>Bistrosessel</v>
          </cell>
          <cell r="C641">
            <v>0</v>
          </cell>
        </row>
        <row r="642">
          <cell r="A642">
            <v>641</v>
          </cell>
          <cell r="B642" t="str">
            <v>Bistrosessel</v>
          </cell>
          <cell r="C642">
            <v>0</v>
          </cell>
        </row>
        <row r="643">
          <cell r="A643">
            <v>642</v>
          </cell>
          <cell r="B643" t="str">
            <v>Bistrosessel</v>
          </cell>
          <cell r="C643">
            <v>0</v>
          </cell>
        </row>
        <row r="644">
          <cell r="A644">
            <v>643</v>
          </cell>
          <cell r="B644" t="str">
            <v>Bistrosessel</v>
          </cell>
          <cell r="C644">
            <v>0</v>
          </cell>
        </row>
        <row r="645">
          <cell r="A645">
            <v>644</v>
          </cell>
          <cell r="B645" t="str">
            <v>Bistrosessel</v>
          </cell>
          <cell r="C645">
            <v>0</v>
          </cell>
        </row>
        <row r="646">
          <cell r="A646">
            <v>645</v>
          </cell>
          <cell r="B646" t="str">
            <v>Bistrosessel</v>
          </cell>
          <cell r="C646">
            <v>0</v>
          </cell>
        </row>
        <row r="647">
          <cell r="A647">
            <v>646</v>
          </cell>
          <cell r="B647" t="str">
            <v>Bistrosessel</v>
          </cell>
          <cell r="C647">
            <v>0</v>
          </cell>
        </row>
        <row r="648">
          <cell r="A648">
            <v>647</v>
          </cell>
          <cell r="B648" t="str">
            <v>Corras Ablagetisch</v>
          </cell>
          <cell r="C648">
            <v>0</v>
          </cell>
        </row>
        <row r="649">
          <cell r="A649">
            <v>648</v>
          </cell>
          <cell r="B649" t="str">
            <v>Bistrosessel</v>
          </cell>
          <cell r="C649">
            <v>0</v>
          </cell>
        </row>
        <row r="650">
          <cell r="A650">
            <v>649</v>
          </cell>
          <cell r="B650" t="str">
            <v>MiniTower AMD</v>
          </cell>
          <cell r="C650">
            <v>0</v>
          </cell>
        </row>
        <row r="651">
          <cell r="A651">
            <v>650</v>
          </cell>
          <cell r="B651" t="str">
            <v>MiniTower AMD</v>
          </cell>
          <cell r="C651">
            <v>0</v>
          </cell>
        </row>
        <row r="652">
          <cell r="A652">
            <v>651</v>
          </cell>
          <cell r="B652" t="str">
            <v>AS40 Telefonanlage</v>
          </cell>
          <cell r="C652">
            <v>0</v>
          </cell>
        </row>
        <row r="653">
          <cell r="A653">
            <v>652</v>
          </cell>
          <cell r="B653" t="str">
            <v>15" Monitor</v>
          </cell>
          <cell r="C653" t="str">
            <v>AC37300188</v>
          </cell>
        </row>
        <row r="654">
          <cell r="A654">
            <v>653</v>
          </cell>
          <cell r="B654" t="str">
            <v>ST20 Systemtelefon</v>
          </cell>
          <cell r="C654" t="str">
            <v>166929</v>
          </cell>
        </row>
        <row r="655">
          <cell r="A655">
            <v>654</v>
          </cell>
          <cell r="B655" t="str">
            <v>Switch EP-816DX-A 16port</v>
          </cell>
          <cell r="C655">
            <v>0</v>
          </cell>
        </row>
        <row r="656">
          <cell r="A656">
            <v>655</v>
          </cell>
          <cell r="B656" t="str">
            <v>Gerätewandschrank 19" 6HE</v>
          </cell>
          <cell r="C656">
            <v>0</v>
          </cell>
        </row>
        <row r="657">
          <cell r="A657">
            <v>656</v>
          </cell>
          <cell r="B657" t="str">
            <v>Bistro-Tisch groß</v>
          </cell>
          <cell r="C657">
            <v>0</v>
          </cell>
        </row>
        <row r="658">
          <cell r="A658">
            <v>657</v>
          </cell>
          <cell r="B658" t="str">
            <v>Bistro-Tisch groß</v>
          </cell>
          <cell r="C658">
            <v>0</v>
          </cell>
        </row>
        <row r="659">
          <cell r="A659">
            <v>658</v>
          </cell>
          <cell r="B659" t="str">
            <v>Effektiv 160</v>
          </cell>
          <cell r="C659">
            <v>0</v>
          </cell>
        </row>
        <row r="660">
          <cell r="A660">
            <v>659</v>
          </cell>
          <cell r="B660" t="str">
            <v>Aura 1 Telefon</v>
          </cell>
          <cell r="C660">
            <v>0</v>
          </cell>
        </row>
        <row r="661">
          <cell r="A661">
            <v>660</v>
          </cell>
          <cell r="B661" t="str">
            <v>17" Monitor</v>
          </cell>
          <cell r="C661" t="str">
            <v>AH01101410</v>
          </cell>
        </row>
        <row r="662">
          <cell r="A662">
            <v>661</v>
          </cell>
          <cell r="B662" t="str">
            <v>MiniTower AMD</v>
          </cell>
          <cell r="C662">
            <v>0</v>
          </cell>
        </row>
        <row r="663">
          <cell r="A663">
            <v>662</v>
          </cell>
          <cell r="B663" t="str">
            <v>Procent Bürodrehstuhl</v>
          </cell>
          <cell r="C663">
            <v>0</v>
          </cell>
        </row>
        <row r="664">
          <cell r="A664">
            <v>663</v>
          </cell>
          <cell r="B664" t="str">
            <v>Empfangspult</v>
          </cell>
          <cell r="C664">
            <v>0</v>
          </cell>
        </row>
        <row r="665">
          <cell r="A665">
            <v>664</v>
          </cell>
          <cell r="B665" t="str">
            <v>Standard 120x80</v>
          </cell>
          <cell r="C665">
            <v>0</v>
          </cell>
        </row>
        <row r="666">
          <cell r="A666">
            <v>665</v>
          </cell>
          <cell r="B666" t="str">
            <v>L-11 Wireless Accesspoint</v>
          </cell>
          <cell r="C666">
            <v>0</v>
          </cell>
        </row>
        <row r="667">
          <cell r="A667">
            <v>666</v>
          </cell>
          <cell r="B667" t="str">
            <v>Balkenlampe Neonröhre</v>
          </cell>
          <cell r="C667">
            <v>0</v>
          </cell>
        </row>
        <row r="668">
          <cell r="A668">
            <v>667</v>
          </cell>
          <cell r="B668" t="str">
            <v>Deckleuchte "Sonne"</v>
          </cell>
          <cell r="C668">
            <v>0</v>
          </cell>
        </row>
        <row r="669">
          <cell r="A669">
            <v>668</v>
          </cell>
          <cell r="B669" t="str">
            <v>Billy 200x80</v>
          </cell>
          <cell r="C669">
            <v>0</v>
          </cell>
        </row>
        <row r="670">
          <cell r="A670">
            <v>669</v>
          </cell>
          <cell r="B670" t="str">
            <v>Billy 200x80</v>
          </cell>
          <cell r="C670">
            <v>0</v>
          </cell>
        </row>
        <row r="671">
          <cell r="A671">
            <v>670</v>
          </cell>
          <cell r="B671" t="str">
            <v>Billy 200x80</v>
          </cell>
          <cell r="C671">
            <v>0</v>
          </cell>
        </row>
        <row r="672">
          <cell r="A672">
            <v>671</v>
          </cell>
          <cell r="B672" t="str">
            <v>Billy 106x80</v>
          </cell>
          <cell r="C672">
            <v>0</v>
          </cell>
        </row>
        <row r="673">
          <cell r="A673">
            <v>672</v>
          </cell>
          <cell r="B673" t="str">
            <v>Billy 106x80</v>
          </cell>
          <cell r="C673">
            <v>0</v>
          </cell>
        </row>
        <row r="674">
          <cell r="A674">
            <v>673</v>
          </cell>
          <cell r="B674" t="str">
            <v>Effektiv GE mit Rollo</v>
          </cell>
          <cell r="C674">
            <v>0</v>
          </cell>
        </row>
        <row r="675">
          <cell r="A675">
            <v>674</v>
          </cell>
          <cell r="B675" t="str">
            <v>Effektiv AE mit Rollo</v>
          </cell>
          <cell r="C675">
            <v>0</v>
          </cell>
        </row>
        <row r="676">
          <cell r="A676">
            <v>675</v>
          </cell>
          <cell r="B676" t="str">
            <v>Corras Ablagetisch</v>
          </cell>
          <cell r="C676">
            <v>0</v>
          </cell>
        </row>
        <row r="677">
          <cell r="A677">
            <v>676</v>
          </cell>
          <cell r="B677" t="str">
            <v>Effektiv 80</v>
          </cell>
          <cell r="C677">
            <v>0</v>
          </cell>
        </row>
        <row r="678">
          <cell r="A678">
            <v>677</v>
          </cell>
          <cell r="B678" t="str">
            <v>Bistrosessel</v>
          </cell>
          <cell r="C678">
            <v>0</v>
          </cell>
        </row>
        <row r="679">
          <cell r="A679">
            <v>678</v>
          </cell>
          <cell r="B679" t="str">
            <v>Bistrosessel</v>
          </cell>
          <cell r="C679">
            <v>0</v>
          </cell>
        </row>
        <row r="680">
          <cell r="A680">
            <v>679</v>
          </cell>
          <cell r="B680" t="str">
            <v>Bistrosessel</v>
          </cell>
          <cell r="C680">
            <v>0</v>
          </cell>
        </row>
        <row r="681">
          <cell r="A681">
            <v>680</v>
          </cell>
          <cell r="B681" t="str">
            <v>LaserJet 2100</v>
          </cell>
          <cell r="C681" t="str">
            <v>FRGT425601</v>
          </cell>
        </row>
        <row r="682">
          <cell r="A682">
            <v>681</v>
          </cell>
          <cell r="B682" t="str">
            <v>Office Jet K80 Fax</v>
          </cell>
          <cell r="C682">
            <v>0</v>
          </cell>
        </row>
        <row r="683">
          <cell r="A683">
            <v>682</v>
          </cell>
          <cell r="B683" t="str">
            <v>FC224 Tischkopierer</v>
          </cell>
          <cell r="C683" t="str">
            <v>UUH22876</v>
          </cell>
        </row>
        <row r="684">
          <cell r="A684">
            <v>683</v>
          </cell>
          <cell r="B684" t="str">
            <v>Jet Direkt 170X Printserver</v>
          </cell>
          <cell r="C684" t="str">
            <v>SG84851425</v>
          </cell>
        </row>
        <row r="685">
          <cell r="A685">
            <v>684</v>
          </cell>
          <cell r="B685" t="str">
            <v>Gigaset 4010 Funktelefon</v>
          </cell>
          <cell r="C685">
            <v>0</v>
          </cell>
        </row>
        <row r="686">
          <cell r="A686">
            <v>685</v>
          </cell>
          <cell r="B686" t="str">
            <v>Schreibtischlampe</v>
          </cell>
          <cell r="C686">
            <v>0</v>
          </cell>
        </row>
        <row r="687">
          <cell r="A687">
            <v>686</v>
          </cell>
          <cell r="B687" t="str">
            <v>Schreibtischlampe</v>
          </cell>
          <cell r="C687">
            <v>0</v>
          </cell>
        </row>
        <row r="688">
          <cell r="A688">
            <v>687</v>
          </cell>
          <cell r="B688" t="str">
            <v>Schreibtischlampe</v>
          </cell>
          <cell r="C688">
            <v>0</v>
          </cell>
        </row>
        <row r="689">
          <cell r="A689">
            <v>688</v>
          </cell>
          <cell r="B689" t="str">
            <v>Schreibtischlampe</v>
          </cell>
          <cell r="C689">
            <v>0</v>
          </cell>
        </row>
        <row r="690">
          <cell r="A690">
            <v>689</v>
          </cell>
          <cell r="B690" t="str">
            <v>Pinnwand 90x60 (Wand)</v>
          </cell>
          <cell r="C690">
            <v>0</v>
          </cell>
        </row>
        <row r="691">
          <cell r="A691">
            <v>690</v>
          </cell>
          <cell r="B691" t="str">
            <v>Pinnwand 90x60 (Wand)</v>
          </cell>
          <cell r="C691">
            <v>0</v>
          </cell>
        </row>
        <row r="692">
          <cell r="A692">
            <v>691</v>
          </cell>
          <cell r="B692" t="str">
            <v>Standpinnwand</v>
          </cell>
          <cell r="C692">
            <v>0</v>
          </cell>
        </row>
        <row r="693">
          <cell r="A693">
            <v>692</v>
          </cell>
          <cell r="B693" t="str">
            <v>Effektiv 160</v>
          </cell>
          <cell r="C693">
            <v>0</v>
          </cell>
        </row>
        <row r="694">
          <cell r="A694">
            <v>693</v>
          </cell>
          <cell r="B694" t="str">
            <v>Effektiv 160</v>
          </cell>
          <cell r="C694">
            <v>0</v>
          </cell>
        </row>
        <row r="695">
          <cell r="A695">
            <v>694</v>
          </cell>
          <cell r="B695" t="str">
            <v>Effektiv 160</v>
          </cell>
          <cell r="C695">
            <v>0</v>
          </cell>
        </row>
        <row r="696">
          <cell r="A696">
            <v>695</v>
          </cell>
          <cell r="B696" t="str">
            <v>Effektiv 160</v>
          </cell>
          <cell r="C696">
            <v>0</v>
          </cell>
        </row>
        <row r="697">
          <cell r="A697">
            <v>696</v>
          </cell>
          <cell r="B697" t="str">
            <v>17" Monitor</v>
          </cell>
          <cell r="C697" t="str">
            <v>AH01101407</v>
          </cell>
        </row>
        <row r="698">
          <cell r="A698">
            <v>697</v>
          </cell>
          <cell r="B698" t="str">
            <v>17" Monitor</v>
          </cell>
          <cell r="C698" t="str">
            <v>AC10404752</v>
          </cell>
        </row>
        <row r="699">
          <cell r="A699">
            <v>698</v>
          </cell>
          <cell r="B699" t="str">
            <v>103035 17"</v>
          </cell>
          <cell r="C699" t="str">
            <v>AC10404745</v>
          </cell>
        </row>
        <row r="700">
          <cell r="A700">
            <v>699</v>
          </cell>
          <cell r="B700" t="str">
            <v>103035 17"</v>
          </cell>
          <cell r="C700" t="str">
            <v>AC10404753</v>
          </cell>
        </row>
        <row r="701">
          <cell r="A701">
            <v>700</v>
          </cell>
          <cell r="B701" t="str">
            <v>MiniTower AMD</v>
          </cell>
          <cell r="C701">
            <v>0</v>
          </cell>
        </row>
        <row r="702">
          <cell r="A702">
            <v>701</v>
          </cell>
          <cell r="B702" t="str">
            <v>MiniTower AMD</v>
          </cell>
          <cell r="C702">
            <v>0</v>
          </cell>
        </row>
        <row r="703">
          <cell r="A703">
            <v>702</v>
          </cell>
          <cell r="B703" t="str">
            <v>MiniTower AMD</v>
          </cell>
          <cell r="C703">
            <v>0</v>
          </cell>
        </row>
        <row r="704">
          <cell r="A704">
            <v>703</v>
          </cell>
          <cell r="B704" t="str">
            <v>MiniTower AMD</v>
          </cell>
          <cell r="C704">
            <v>0</v>
          </cell>
        </row>
        <row r="705">
          <cell r="A705">
            <v>704</v>
          </cell>
          <cell r="B705" t="str">
            <v>Rollcontainer</v>
          </cell>
          <cell r="C705">
            <v>0</v>
          </cell>
        </row>
        <row r="706">
          <cell r="A706">
            <v>705</v>
          </cell>
          <cell r="B706" t="str">
            <v>Rollcontainer</v>
          </cell>
          <cell r="C706">
            <v>0</v>
          </cell>
        </row>
        <row r="707">
          <cell r="A707">
            <v>706</v>
          </cell>
          <cell r="B707" t="str">
            <v>Rollcontainer</v>
          </cell>
          <cell r="C707">
            <v>0</v>
          </cell>
        </row>
        <row r="708">
          <cell r="A708">
            <v>707</v>
          </cell>
          <cell r="B708" t="str">
            <v>Rollcontainer</v>
          </cell>
          <cell r="C708">
            <v>0</v>
          </cell>
        </row>
        <row r="709">
          <cell r="A709">
            <v>708</v>
          </cell>
          <cell r="B709" t="str">
            <v>Procent Bürodrehstuhl</v>
          </cell>
          <cell r="C709">
            <v>0</v>
          </cell>
        </row>
        <row r="710">
          <cell r="A710">
            <v>709</v>
          </cell>
          <cell r="B710" t="str">
            <v>Procent Bürodrehstuhl</v>
          </cell>
          <cell r="C710">
            <v>0</v>
          </cell>
        </row>
        <row r="711">
          <cell r="A711">
            <v>710</v>
          </cell>
          <cell r="B711" t="str">
            <v>Procent Bürodrehstuhl</v>
          </cell>
          <cell r="C711">
            <v>0</v>
          </cell>
        </row>
        <row r="712">
          <cell r="A712">
            <v>711</v>
          </cell>
          <cell r="B712" t="str">
            <v>Verksam Bürodrehstuhl</v>
          </cell>
          <cell r="C712">
            <v>0</v>
          </cell>
        </row>
        <row r="713">
          <cell r="A713">
            <v>712</v>
          </cell>
          <cell r="B713" t="str">
            <v>Whiteboard 120x90 (Wand)</v>
          </cell>
          <cell r="C713">
            <v>0</v>
          </cell>
        </row>
        <row r="714">
          <cell r="A714">
            <v>713</v>
          </cell>
          <cell r="B714" t="str">
            <v>Billy 200x80</v>
          </cell>
          <cell r="C714">
            <v>0</v>
          </cell>
        </row>
        <row r="715">
          <cell r="A715">
            <v>714</v>
          </cell>
          <cell r="B715" t="str">
            <v>Flip Chart mit Rollen</v>
          </cell>
          <cell r="C715">
            <v>0</v>
          </cell>
        </row>
        <row r="716">
          <cell r="A716">
            <v>715</v>
          </cell>
          <cell r="B716" t="str">
            <v>Flip Chart mit Rollen</v>
          </cell>
          <cell r="C716">
            <v>0</v>
          </cell>
        </row>
        <row r="717">
          <cell r="A717">
            <v>716</v>
          </cell>
          <cell r="B717" t="str">
            <v>Corras Ablagetisch</v>
          </cell>
          <cell r="C717">
            <v>0</v>
          </cell>
        </row>
        <row r="718">
          <cell r="A718">
            <v>717</v>
          </cell>
          <cell r="B718" t="str">
            <v>LaserJet 1100</v>
          </cell>
          <cell r="C718" t="str">
            <v>FRHR562673</v>
          </cell>
        </row>
        <row r="719">
          <cell r="A719">
            <v>718</v>
          </cell>
          <cell r="B719" t="str">
            <v>Jet Direkt 170X Printserver</v>
          </cell>
          <cell r="C719" t="str">
            <v>SG04551445</v>
          </cell>
        </row>
        <row r="720">
          <cell r="A720">
            <v>719</v>
          </cell>
          <cell r="B720" t="str">
            <v>Whiteboardtafel mit Rollen</v>
          </cell>
          <cell r="C720">
            <v>0</v>
          </cell>
        </row>
        <row r="721">
          <cell r="A721">
            <v>720</v>
          </cell>
          <cell r="B721" t="str">
            <v>Balkenleuchte direkt/indirekt</v>
          </cell>
          <cell r="C721">
            <v>0</v>
          </cell>
        </row>
        <row r="722">
          <cell r="A722">
            <v>721</v>
          </cell>
          <cell r="B722" t="str">
            <v>Balkenleuchte direkt/indirekt</v>
          </cell>
          <cell r="C722">
            <v>0</v>
          </cell>
        </row>
        <row r="723">
          <cell r="A723">
            <v>722</v>
          </cell>
          <cell r="B723" t="str">
            <v>Balkenleuchte direkt/indirekt</v>
          </cell>
          <cell r="C723">
            <v>0</v>
          </cell>
        </row>
        <row r="724">
          <cell r="A724">
            <v>723</v>
          </cell>
          <cell r="B724" t="str">
            <v>DL X10 Beamer</v>
          </cell>
          <cell r="C724">
            <v>0</v>
          </cell>
        </row>
        <row r="725">
          <cell r="A725">
            <v>724</v>
          </cell>
          <cell r="B725" t="str">
            <v>Balkenleuchte direkt/indirekt</v>
          </cell>
          <cell r="C725">
            <v>0</v>
          </cell>
        </row>
        <row r="726">
          <cell r="A726">
            <v>725</v>
          </cell>
          <cell r="B726" t="str">
            <v>Balkenleuchte direkt/indirekt</v>
          </cell>
          <cell r="C726">
            <v>0</v>
          </cell>
        </row>
        <row r="727">
          <cell r="A727">
            <v>726</v>
          </cell>
          <cell r="B727" t="str">
            <v>Balkenleuchte direkt/indirekt</v>
          </cell>
          <cell r="C727">
            <v>0</v>
          </cell>
        </row>
        <row r="728">
          <cell r="A728">
            <v>727</v>
          </cell>
          <cell r="B728" t="str">
            <v>Effektiv 160</v>
          </cell>
          <cell r="C728">
            <v>0</v>
          </cell>
        </row>
        <row r="729">
          <cell r="A729">
            <v>728</v>
          </cell>
          <cell r="B729" t="str">
            <v>Effektiv 160</v>
          </cell>
          <cell r="C729">
            <v>0</v>
          </cell>
        </row>
        <row r="730">
          <cell r="A730">
            <v>729</v>
          </cell>
          <cell r="B730" t="str">
            <v>Effektiv 160</v>
          </cell>
          <cell r="C730">
            <v>0</v>
          </cell>
        </row>
        <row r="731">
          <cell r="A731">
            <v>730</v>
          </cell>
          <cell r="B731" t="str">
            <v>Effektiv 160</v>
          </cell>
          <cell r="C731">
            <v>0</v>
          </cell>
        </row>
        <row r="732">
          <cell r="A732">
            <v>731</v>
          </cell>
          <cell r="B732" t="str">
            <v>Effektiv 160</v>
          </cell>
          <cell r="C732">
            <v>0</v>
          </cell>
        </row>
        <row r="733">
          <cell r="A733">
            <v>732</v>
          </cell>
          <cell r="B733" t="str">
            <v>Effektiv 160</v>
          </cell>
          <cell r="C733">
            <v>0</v>
          </cell>
        </row>
        <row r="734">
          <cell r="A734">
            <v>733</v>
          </cell>
          <cell r="B734" t="str">
            <v>Effektiv 160</v>
          </cell>
          <cell r="C734">
            <v>0</v>
          </cell>
        </row>
        <row r="735">
          <cell r="A735">
            <v>734</v>
          </cell>
          <cell r="B735" t="str">
            <v>MiniTower AMD</v>
          </cell>
          <cell r="C735">
            <v>0</v>
          </cell>
        </row>
        <row r="736">
          <cell r="A736">
            <v>735</v>
          </cell>
          <cell r="B736" t="str">
            <v>MiniTower AMD</v>
          </cell>
          <cell r="C736">
            <v>0</v>
          </cell>
        </row>
        <row r="737">
          <cell r="A737">
            <v>736</v>
          </cell>
          <cell r="B737" t="str">
            <v>MiniTower AMD</v>
          </cell>
          <cell r="C737">
            <v>0</v>
          </cell>
        </row>
        <row r="738">
          <cell r="A738">
            <v>737</v>
          </cell>
          <cell r="B738" t="str">
            <v>MiniTower AMD</v>
          </cell>
          <cell r="C738">
            <v>0</v>
          </cell>
        </row>
        <row r="739">
          <cell r="A739">
            <v>738</v>
          </cell>
          <cell r="B739" t="str">
            <v>MiniTower AMD</v>
          </cell>
          <cell r="C739">
            <v>0</v>
          </cell>
        </row>
        <row r="740">
          <cell r="A740">
            <v>739</v>
          </cell>
          <cell r="B740" t="str">
            <v>MiniTower AMD</v>
          </cell>
          <cell r="C740">
            <v>0</v>
          </cell>
        </row>
        <row r="741">
          <cell r="A741">
            <v>740</v>
          </cell>
          <cell r="B741" t="str">
            <v>MiniTower AMD</v>
          </cell>
          <cell r="C741">
            <v>0</v>
          </cell>
        </row>
        <row r="742">
          <cell r="A742">
            <v>741</v>
          </cell>
          <cell r="B742" t="str">
            <v>MiniTower AMD</v>
          </cell>
          <cell r="C742">
            <v>0</v>
          </cell>
        </row>
        <row r="743">
          <cell r="A743">
            <v>742</v>
          </cell>
          <cell r="B743" t="str">
            <v>MiniTower AMD</v>
          </cell>
          <cell r="C743">
            <v>0</v>
          </cell>
        </row>
        <row r="744">
          <cell r="A744">
            <v>743</v>
          </cell>
          <cell r="B744" t="str">
            <v>MiniTower AMD</v>
          </cell>
          <cell r="C744">
            <v>0</v>
          </cell>
        </row>
        <row r="745">
          <cell r="A745">
            <v>744</v>
          </cell>
          <cell r="B745" t="str">
            <v>MiniTower AMD</v>
          </cell>
          <cell r="C745">
            <v>0</v>
          </cell>
        </row>
        <row r="746">
          <cell r="A746">
            <v>745</v>
          </cell>
          <cell r="B746" t="str">
            <v>MiniTower AMD</v>
          </cell>
          <cell r="C746">
            <v>0</v>
          </cell>
        </row>
        <row r="747">
          <cell r="A747">
            <v>746</v>
          </cell>
          <cell r="B747" t="str">
            <v>MiniTower AMD</v>
          </cell>
          <cell r="C747">
            <v>0</v>
          </cell>
        </row>
        <row r="748">
          <cell r="A748">
            <v>747</v>
          </cell>
          <cell r="B748" t="str">
            <v>17" Monitor</v>
          </cell>
          <cell r="C748" t="str">
            <v>AH09100534</v>
          </cell>
        </row>
        <row r="749">
          <cell r="A749">
            <v>748</v>
          </cell>
          <cell r="B749" t="str">
            <v>17" Monitor</v>
          </cell>
          <cell r="C749" t="str">
            <v>AH09100605</v>
          </cell>
        </row>
        <row r="750">
          <cell r="A750">
            <v>749</v>
          </cell>
          <cell r="B750" t="str">
            <v>103035 17"</v>
          </cell>
          <cell r="C750" t="str">
            <v>AC10404749</v>
          </cell>
        </row>
        <row r="751">
          <cell r="A751">
            <v>750</v>
          </cell>
          <cell r="B751" t="str">
            <v>17" Monitor</v>
          </cell>
          <cell r="C751" t="str">
            <v>AH09100527</v>
          </cell>
        </row>
        <row r="752">
          <cell r="A752">
            <v>751</v>
          </cell>
          <cell r="B752" t="str">
            <v>17" Monitor</v>
          </cell>
          <cell r="C752" t="str">
            <v>AH09100519</v>
          </cell>
        </row>
        <row r="753">
          <cell r="A753">
            <v>752</v>
          </cell>
          <cell r="B753" t="str">
            <v>17" Monitor</v>
          </cell>
          <cell r="C753" t="str">
            <v>AH09100532</v>
          </cell>
        </row>
        <row r="754">
          <cell r="A754">
            <v>753</v>
          </cell>
          <cell r="B754" t="str">
            <v>17" Monitor</v>
          </cell>
          <cell r="C754" t="str">
            <v>AH09100536</v>
          </cell>
        </row>
        <row r="755">
          <cell r="A755">
            <v>754</v>
          </cell>
          <cell r="B755" t="str">
            <v>17" Monitor</v>
          </cell>
          <cell r="C755" t="str">
            <v>AH09100535</v>
          </cell>
        </row>
        <row r="756">
          <cell r="A756">
            <v>755</v>
          </cell>
          <cell r="B756" t="str">
            <v>17" Monitor</v>
          </cell>
          <cell r="C756" t="str">
            <v>AH09100537</v>
          </cell>
        </row>
        <row r="757">
          <cell r="A757">
            <v>756</v>
          </cell>
          <cell r="B757" t="str">
            <v>17" Monitor</v>
          </cell>
          <cell r="C757" t="str">
            <v>AH09100538</v>
          </cell>
        </row>
        <row r="758">
          <cell r="A758">
            <v>757</v>
          </cell>
          <cell r="B758" t="str">
            <v>17" Monitor</v>
          </cell>
          <cell r="C758" t="str">
            <v>AH09100533</v>
          </cell>
        </row>
        <row r="759">
          <cell r="A759">
            <v>758</v>
          </cell>
          <cell r="B759" t="str">
            <v>17" Monitor</v>
          </cell>
          <cell r="C759" t="str">
            <v>AH09100531</v>
          </cell>
        </row>
        <row r="760">
          <cell r="A760">
            <v>759</v>
          </cell>
          <cell r="B760" t="str">
            <v>103035 17"</v>
          </cell>
          <cell r="C760" t="str">
            <v>AC10404748</v>
          </cell>
        </row>
        <row r="761">
          <cell r="A761">
            <v>760</v>
          </cell>
          <cell r="B761" t="str">
            <v>Bistrosessel</v>
          </cell>
          <cell r="C761">
            <v>0</v>
          </cell>
        </row>
        <row r="762">
          <cell r="A762">
            <v>761</v>
          </cell>
          <cell r="B762" t="str">
            <v>Gaderobenständer auf Rollen</v>
          </cell>
          <cell r="C762">
            <v>0</v>
          </cell>
        </row>
        <row r="763">
          <cell r="A763">
            <v>762</v>
          </cell>
          <cell r="B763" t="str">
            <v>Procent Bürodrehstuhl</v>
          </cell>
          <cell r="C763">
            <v>0</v>
          </cell>
        </row>
        <row r="764">
          <cell r="A764">
            <v>763</v>
          </cell>
          <cell r="B764" t="str">
            <v>Procent Bürodrehstuhl</v>
          </cell>
          <cell r="C764">
            <v>0</v>
          </cell>
        </row>
        <row r="765">
          <cell r="A765">
            <v>764</v>
          </cell>
          <cell r="B765" t="str">
            <v>Procent Bürodrehstuhl</v>
          </cell>
          <cell r="C765">
            <v>0</v>
          </cell>
        </row>
        <row r="766">
          <cell r="A766">
            <v>765</v>
          </cell>
          <cell r="B766" t="str">
            <v>Procent Bürodrehstuhl</v>
          </cell>
          <cell r="C766">
            <v>0</v>
          </cell>
        </row>
        <row r="767">
          <cell r="A767">
            <v>766</v>
          </cell>
          <cell r="B767" t="str">
            <v>Procent Bürodrehstuhl</v>
          </cell>
          <cell r="C767">
            <v>0</v>
          </cell>
        </row>
        <row r="768">
          <cell r="A768">
            <v>767</v>
          </cell>
          <cell r="B768" t="str">
            <v>Procent Bürodrehstuhl</v>
          </cell>
          <cell r="C768">
            <v>0</v>
          </cell>
        </row>
        <row r="769">
          <cell r="A769">
            <v>768</v>
          </cell>
          <cell r="B769" t="str">
            <v>Procent Bürodrehstuhl</v>
          </cell>
          <cell r="C769">
            <v>0</v>
          </cell>
        </row>
        <row r="770">
          <cell r="A770">
            <v>769</v>
          </cell>
          <cell r="B770" t="str">
            <v>Procent Bürodrehstuhl</v>
          </cell>
          <cell r="C770">
            <v>0</v>
          </cell>
        </row>
        <row r="771">
          <cell r="A771">
            <v>770</v>
          </cell>
          <cell r="B771" t="str">
            <v>Procent Bürodrehstuhl</v>
          </cell>
          <cell r="C771">
            <v>0</v>
          </cell>
        </row>
        <row r="772">
          <cell r="A772">
            <v>771</v>
          </cell>
          <cell r="B772" t="str">
            <v>Procent Bürodrehstuhl</v>
          </cell>
          <cell r="C772">
            <v>0</v>
          </cell>
        </row>
        <row r="773">
          <cell r="A773">
            <v>772</v>
          </cell>
          <cell r="B773" t="str">
            <v>Procent Bürodrehstuhl</v>
          </cell>
          <cell r="C773">
            <v>0</v>
          </cell>
        </row>
        <row r="774">
          <cell r="A774">
            <v>773</v>
          </cell>
          <cell r="B774" t="str">
            <v>Procent Bürodrehstuhl</v>
          </cell>
          <cell r="C774">
            <v>0</v>
          </cell>
        </row>
        <row r="775">
          <cell r="A775">
            <v>774</v>
          </cell>
          <cell r="B775" t="str">
            <v>Procent Bürodrehstuhl</v>
          </cell>
          <cell r="C775">
            <v>0</v>
          </cell>
        </row>
        <row r="776">
          <cell r="A776">
            <v>775</v>
          </cell>
          <cell r="B776" t="str">
            <v>Procent Bürodrehstuhl</v>
          </cell>
          <cell r="C776">
            <v>0</v>
          </cell>
        </row>
        <row r="777">
          <cell r="A777">
            <v>776</v>
          </cell>
          <cell r="B777" t="str">
            <v>Effektiv 80</v>
          </cell>
          <cell r="C777">
            <v>0</v>
          </cell>
        </row>
        <row r="778">
          <cell r="A778">
            <v>777</v>
          </cell>
          <cell r="B778" t="str">
            <v>Effektiv 160</v>
          </cell>
          <cell r="C778">
            <v>0</v>
          </cell>
        </row>
        <row r="779">
          <cell r="A779">
            <v>778</v>
          </cell>
          <cell r="B779" t="str">
            <v>Effektiv 160</v>
          </cell>
          <cell r="C779">
            <v>0</v>
          </cell>
        </row>
        <row r="780">
          <cell r="A780">
            <v>779</v>
          </cell>
          <cell r="B780" t="str">
            <v>Effektiv 80</v>
          </cell>
          <cell r="C780">
            <v>0</v>
          </cell>
        </row>
        <row r="781">
          <cell r="A781">
            <v>780</v>
          </cell>
          <cell r="B781" t="str">
            <v>Effektiv 80</v>
          </cell>
          <cell r="C781">
            <v>0</v>
          </cell>
        </row>
        <row r="782">
          <cell r="A782">
            <v>781</v>
          </cell>
          <cell r="B782" t="str">
            <v>Effektiv Eckelement</v>
          </cell>
          <cell r="C782">
            <v>0</v>
          </cell>
        </row>
        <row r="783">
          <cell r="A783">
            <v>782</v>
          </cell>
          <cell r="B783" t="str">
            <v>Rollcontainer</v>
          </cell>
          <cell r="C783">
            <v>0</v>
          </cell>
        </row>
        <row r="784">
          <cell r="A784">
            <v>783</v>
          </cell>
          <cell r="B784" t="str">
            <v>Verksam Bürodrehstuhl</v>
          </cell>
          <cell r="C784">
            <v>0</v>
          </cell>
        </row>
        <row r="785">
          <cell r="A785">
            <v>784</v>
          </cell>
          <cell r="B785" t="str">
            <v>Procent Bürodrehstuhl</v>
          </cell>
          <cell r="C785">
            <v>0</v>
          </cell>
        </row>
        <row r="786">
          <cell r="A786">
            <v>785</v>
          </cell>
          <cell r="B786" t="str">
            <v>Not Standdeckenfluter</v>
          </cell>
          <cell r="C786">
            <v>0</v>
          </cell>
        </row>
        <row r="787">
          <cell r="A787">
            <v>786</v>
          </cell>
          <cell r="B787" t="str">
            <v>Pinnwand 90x60</v>
          </cell>
          <cell r="C787">
            <v>0</v>
          </cell>
        </row>
        <row r="788">
          <cell r="A788">
            <v>787</v>
          </cell>
          <cell r="B788" t="str">
            <v>Flip Chart 3bein</v>
          </cell>
          <cell r="C788">
            <v>0</v>
          </cell>
        </row>
        <row r="789">
          <cell r="A789">
            <v>788</v>
          </cell>
          <cell r="B789" t="str">
            <v>Standventilator</v>
          </cell>
          <cell r="C789">
            <v>0</v>
          </cell>
        </row>
        <row r="790">
          <cell r="A790">
            <v>789</v>
          </cell>
          <cell r="B790" t="str">
            <v>Not Standdeckenfluter</v>
          </cell>
          <cell r="C790">
            <v>0</v>
          </cell>
        </row>
        <row r="791">
          <cell r="A791">
            <v>790</v>
          </cell>
          <cell r="B791" t="str">
            <v>Halogenstanddeckenfluter</v>
          </cell>
          <cell r="C791">
            <v>0</v>
          </cell>
        </row>
        <row r="792">
          <cell r="A792">
            <v>791</v>
          </cell>
          <cell r="B792" t="str">
            <v>17" Monitor</v>
          </cell>
          <cell r="C792" t="str">
            <v>AH01101391</v>
          </cell>
        </row>
        <row r="793">
          <cell r="A793">
            <v>792</v>
          </cell>
          <cell r="B793" t="str">
            <v>17" Monitor</v>
          </cell>
          <cell r="C793" t="str">
            <v>AH01101405</v>
          </cell>
        </row>
        <row r="794">
          <cell r="A794">
            <v>793</v>
          </cell>
          <cell r="B794" t="str">
            <v>17" Monitor</v>
          </cell>
          <cell r="C794" t="str">
            <v>AH01101406</v>
          </cell>
        </row>
        <row r="795">
          <cell r="A795">
            <v>794</v>
          </cell>
          <cell r="B795" t="str">
            <v>17" Monitor</v>
          </cell>
          <cell r="C795" t="str">
            <v>AM12101244</v>
          </cell>
        </row>
        <row r="796">
          <cell r="A796">
            <v>795</v>
          </cell>
          <cell r="B796" t="str">
            <v>Multiscan 200ES</v>
          </cell>
          <cell r="C796" t="str">
            <v>4571597</v>
          </cell>
        </row>
        <row r="797">
          <cell r="A797">
            <v>796</v>
          </cell>
          <cell r="B797" t="str">
            <v>LaserJet 6L</v>
          </cell>
          <cell r="C797">
            <v>0</v>
          </cell>
        </row>
        <row r="798">
          <cell r="A798">
            <v>797</v>
          </cell>
          <cell r="B798" t="str">
            <v>Hub Officeconnect Dual Speed 8port</v>
          </cell>
          <cell r="C798">
            <v>0</v>
          </cell>
        </row>
        <row r="799">
          <cell r="A799">
            <v>798</v>
          </cell>
          <cell r="B799" t="str">
            <v>MiniTower AMD</v>
          </cell>
          <cell r="C799">
            <v>0</v>
          </cell>
        </row>
        <row r="800">
          <cell r="A800">
            <v>799</v>
          </cell>
          <cell r="B800" t="str">
            <v>MiniTower AMD</v>
          </cell>
          <cell r="C800">
            <v>0</v>
          </cell>
        </row>
        <row r="801">
          <cell r="A801">
            <v>800</v>
          </cell>
          <cell r="B801" t="str">
            <v>MiniTower AMD</v>
          </cell>
          <cell r="C801">
            <v>0</v>
          </cell>
        </row>
        <row r="802">
          <cell r="A802">
            <v>801</v>
          </cell>
          <cell r="B802" t="str">
            <v>MiniTower AMD</v>
          </cell>
          <cell r="C802">
            <v>0</v>
          </cell>
        </row>
        <row r="803">
          <cell r="A803">
            <v>802</v>
          </cell>
          <cell r="B803" t="str">
            <v>MiniTower AMD</v>
          </cell>
          <cell r="C803">
            <v>0</v>
          </cell>
        </row>
        <row r="804">
          <cell r="A804">
            <v>803</v>
          </cell>
          <cell r="B804" t="str">
            <v>MiniTower AMD</v>
          </cell>
          <cell r="C804">
            <v>0</v>
          </cell>
        </row>
        <row r="805">
          <cell r="A805">
            <v>804</v>
          </cell>
          <cell r="B805" t="str">
            <v>EIKI Beamer</v>
          </cell>
          <cell r="C805" t="str">
            <v>G31A3037</v>
          </cell>
        </row>
        <row r="806">
          <cell r="A806">
            <v>805</v>
          </cell>
          <cell r="B806" t="str">
            <v>LC-XNB4M Beamer</v>
          </cell>
          <cell r="C806" t="str">
            <v>G31A3000</v>
          </cell>
        </row>
        <row r="807">
          <cell r="A807">
            <v>806</v>
          </cell>
          <cell r="B807" t="str">
            <v>Companion C700</v>
          </cell>
          <cell r="C807" t="str">
            <v>T3408202716</v>
          </cell>
        </row>
        <row r="808">
          <cell r="A808">
            <v>807</v>
          </cell>
          <cell r="B808" t="str">
            <v>Videokamara DR515E</v>
          </cell>
          <cell r="C808">
            <v>0</v>
          </cell>
        </row>
        <row r="809">
          <cell r="A809">
            <v>808</v>
          </cell>
          <cell r="B809" t="str">
            <v>Videostativ</v>
          </cell>
          <cell r="C809">
            <v>0</v>
          </cell>
        </row>
        <row r="810">
          <cell r="A810">
            <v>809</v>
          </cell>
          <cell r="B810" t="str">
            <v>CanoScan N1240U</v>
          </cell>
          <cell r="C810" t="str">
            <v>UYC122765</v>
          </cell>
        </row>
        <row r="811">
          <cell r="A811">
            <v>810</v>
          </cell>
          <cell r="B811" t="str">
            <v>Acer Laptop</v>
          </cell>
          <cell r="C811" t="str">
            <v>JG110027C4T</v>
          </cell>
        </row>
        <row r="812">
          <cell r="A812">
            <v>811</v>
          </cell>
          <cell r="B812" t="str">
            <v>Companion C700</v>
          </cell>
          <cell r="C812" t="str">
            <v>T3408202880</v>
          </cell>
        </row>
        <row r="813">
          <cell r="A813">
            <v>812</v>
          </cell>
          <cell r="B813" t="str">
            <v>Companion C700</v>
          </cell>
          <cell r="C813" t="str">
            <v>T3408202995</v>
          </cell>
        </row>
        <row r="814">
          <cell r="A814">
            <v>813</v>
          </cell>
          <cell r="B814" t="str">
            <v>Companion C700</v>
          </cell>
          <cell r="C814" t="str">
            <v>T3408202827</v>
          </cell>
        </row>
        <row r="815">
          <cell r="A815">
            <v>814</v>
          </cell>
          <cell r="B815" t="str">
            <v>Companion C700</v>
          </cell>
          <cell r="C815" t="str">
            <v>T3408200931</v>
          </cell>
        </row>
        <row r="816">
          <cell r="A816">
            <v>815</v>
          </cell>
          <cell r="B816" t="str">
            <v>Companion C700</v>
          </cell>
          <cell r="C816" t="str">
            <v>T3408202317</v>
          </cell>
        </row>
        <row r="817">
          <cell r="A817">
            <v>816</v>
          </cell>
          <cell r="B817" t="str">
            <v>Companion C700</v>
          </cell>
          <cell r="C817" t="str">
            <v>T3408202976</v>
          </cell>
        </row>
        <row r="818">
          <cell r="A818">
            <v>817</v>
          </cell>
          <cell r="B818" t="str">
            <v>Companion C700</v>
          </cell>
          <cell r="C818" t="str">
            <v>T3408202921</v>
          </cell>
        </row>
        <row r="819">
          <cell r="A819">
            <v>818</v>
          </cell>
          <cell r="B819" t="str">
            <v>Companion C700</v>
          </cell>
          <cell r="C819" t="str">
            <v>T3408201486</v>
          </cell>
        </row>
        <row r="820">
          <cell r="A820">
            <v>819</v>
          </cell>
          <cell r="B820" t="str">
            <v>Companion C700</v>
          </cell>
          <cell r="C820" t="str">
            <v>T3408201373</v>
          </cell>
        </row>
        <row r="821">
          <cell r="A821">
            <v>820</v>
          </cell>
          <cell r="B821" t="str">
            <v>Companion C700</v>
          </cell>
          <cell r="C821" t="str">
            <v>T3408201216</v>
          </cell>
        </row>
        <row r="822">
          <cell r="A822">
            <v>821</v>
          </cell>
          <cell r="B822" t="str">
            <v>Companion C700</v>
          </cell>
          <cell r="C822" t="str">
            <v>T3408202707</v>
          </cell>
        </row>
        <row r="823">
          <cell r="A823">
            <v>822</v>
          </cell>
          <cell r="B823" t="str">
            <v>Companion C700</v>
          </cell>
          <cell r="C823" t="str">
            <v>T3408201230</v>
          </cell>
        </row>
        <row r="824">
          <cell r="A824">
            <v>823</v>
          </cell>
          <cell r="B824" t="str">
            <v>Companion C700</v>
          </cell>
          <cell r="C824" t="str">
            <v>T3408201283</v>
          </cell>
        </row>
        <row r="825">
          <cell r="A825">
            <v>824</v>
          </cell>
          <cell r="B825" t="str">
            <v>Companion C700</v>
          </cell>
          <cell r="C825" t="str">
            <v>T3408202015</v>
          </cell>
        </row>
        <row r="826">
          <cell r="A826">
            <v>825</v>
          </cell>
          <cell r="B826" t="str">
            <v>Companion C700</v>
          </cell>
          <cell r="C826" t="str">
            <v>T3408202469</v>
          </cell>
        </row>
        <row r="827">
          <cell r="A827">
            <v>826</v>
          </cell>
          <cell r="B827" t="str">
            <v>Whiteboardtafel mit Rollen</v>
          </cell>
          <cell r="C827">
            <v>0</v>
          </cell>
        </row>
        <row r="828">
          <cell r="A828">
            <v>827</v>
          </cell>
          <cell r="B828" t="str">
            <v>Corras Ablagetisch</v>
          </cell>
          <cell r="C828">
            <v>0</v>
          </cell>
        </row>
        <row r="829">
          <cell r="A829">
            <v>828</v>
          </cell>
          <cell r="B829" t="str">
            <v>Switch 100 Mbit 16port</v>
          </cell>
          <cell r="C829">
            <v>0</v>
          </cell>
        </row>
        <row r="830">
          <cell r="A830">
            <v>829</v>
          </cell>
          <cell r="B830" t="str">
            <v>LaserJet 1200</v>
          </cell>
          <cell r="C830" t="str">
            <v>CNC2709882</v>
          </cell>
        </row>
        <row r="831">
          <cell r="A831">
            <v>830</v>
          </cell>
          <cell r="B831" t="str">
            <v>Jet Direkt 170X Printserver</v>
          </cell>
          <cell r="C831" t="str">
            <v>SG03933244</v>
          </cell>
        </row>
        <row r="832">
          <cell r="A832">
            <v>831</v>
          </cell>
          <cell r="B832" t="str">
            <v>Flip Chart mit Rollen</v>
          </cell>
          <cell r="C832">
            <v>0</v>
          </cell>
        </row>
        <row r="833">
          <cell r="A833">
            <v>832</v>
          </cell>
          <cell r="B833" t="str">
            <v>Standventilator</v>
          </cell>
          <cell r="C833">
            <v>0</v>
          </cell>
        </row>
        <row r="834">
          <cell r="A834">
            <v>833</v>
          </cell>
          <cell r="B834" t="str">
            <v>Gaderobenständer auf Rollen</v>
          </cell>
          <cell r="C834">
            <v>0</v>
          </cell>
        </row>
        <row r="835">
          <cell r="A835">
            <v>834</v>
          </cell>
          <cell r="B835" t="str">
            <v>Effektiv 160</v>
          </cell>
          <cell r="C835">
            <v>0</v>
          </cell>
        </row>
        <row r="836">
          <cell r="A836">
            <v>835</v>
          </cell>
          <cell r="B836" t="str">
            <v>Effektiv 80</v>
          </cell>
          <cell r="C836">
            <v>0</v>
          </cell>
        </row>
        <row r="837">
          <cell r="A837">
            <v>836</v>
          </cell>
          <cell r="B837" t="str">
            <v>Effektiv 160</v>
          </cell>
          <cell r="C837">
            <v>0</v>
          </cell>
        </row>
        <row r="838">
          <cell r="A838">
            <v>837</v>
          </cell>
          <cell r="B838" t="str">
            <v>Effektiv 160</v>
          </cell>
          <cell r="C838">
            <v>0</v>
          </cell>
        </row>
        <row r="839">
          <cell r="A839">
            <v>838</v>
          </cell>
          <cell r="B839" t="str">
            <v>Effektiv 160</v>
          </cell>
          <cell r="C839">
            <v>0</v>
          </cell>
        </row>
        <row r="840">
          <cell r="A840">
            <v>839</v>
          </cell>
          <cell r="B840" t="str">
            <v>Effektiv 160</v>
          </cell>
          <cell r="C840">
            <v>0</v>
          </cell>
        </row>
        <row r="841">
          <cell r="A841">
            <v>840</v>
          </cell>
          <cell r="B841" t="str">
            <v>Effektiv 80</v>
          </cell>
          <cell r="C841">
            <v>0</v>
          </cell>
        </row>
        <row r="842">
          <cell r="A842">
            <v>841</v>
          </cell>
          <cell r="B842" t="str">
            <v>MiniTower AMD</v>
          </cell>
          <cell r="C842">
            <v>0</v>
          </cell>
        </row>
        <row r="843">
          <cell r="A843">
            <v>842</v>
          </cell>
          <cell r="B843" t="str">
            <v>MiniTower AMD</v>
          </cell>
          <cell r="C843">
            <v>0</v>
          </cell>
        </row>
        <row r="844">
          <cell r="A844">
            <v>843</v>
          </cell>
          <cell r="B844" t="str">
            <v>MiniTower AMD</v>
          </cell>
          <cell r="C844">
            <v>0</v>
          </cell>
        </row>
        <row r="845">
          <cell r="A845">
            <v>844</v>
          </cell>
          <cell r="B845" t="str">
            <v>MiniTower AMD</v>
          </cell>
          <cell r="C845">
            <v>0</v>
          </cell>
        </row>
        <row r="846">
          <cell r="A846">
            <v>845</v>
          </cell>
          <cell r="B846" t="str">
            <v>MiniTower AMD</v>
          </cell>
          <cell r="C846">
            <v>0</v>
          </cell>
        </row>
        <row r="847">
          <cell r="A847">
            <v>846</v>
          </cell>
          <cell r="B847" t="str">
            <v>MiniTower AMD</v>
          </cell>
          <cell r="C847">
            <v>0</v>
          </cell>
        </row>
        <row r="848">
          <cell r="A848">
            <v>847</v>
          </cell>
          <cell r="B848" t="str">
            <v>MiniTower AMD</v>
          </cell>
          <cell r="C848">
            <v>0</v>
          </cell>
        </row>
        <row r="849">
          <cell r="A849">
            <v>848</v>
          </cell>
          <cell r="B849" t="str">
            <v>MiniTower AMD</v>
          </cell>
          <cell r="C849">
            <v>0</v>
          </cell>
        </row>
        <row r="850">
          <cell r="A850">
            <v>849</v>
          </cell>
          <cell r="B850" t="str">
            <v>MiniTower AMD</v>
          </cell>
          <cell r="C850">
            <v>0</v>
          </cell>
        </row>
        <row r="851">
          <cell r="A851">
            <v>850</v>
          </cell>
          <cell r="B851" t="str">
            <v>MiniTower AMD</v>
          </cell>
          <cell r="C851">
            <v>0</v>
          </cell>
        </row>
        <row r="852">
          <cell r="A852">
            <v>851</v>
          </cell>
          <cell r="B852" t="str">
            <v>MiniTower AMD</v>
          </cell>
          <cell r="C852">
            <v>0</v>
          </cell>
        </row>
        <row r="853">
          <cell r="A853">
            <v>852</v>
          </cell>
          <cell r="B853" t="str">
            <v>17" Monitor</v>
          </cell>
          <cell r="C853" t="str">
            <v>AC10100048</v>
          </cell>
        </row>
        <row r="854">
          <cell r="A854">
            <v>853</v>
          </cell>
          <cell r="B854" t="str">
            <v>17" Monitor</v>
          </cell>
          <cell r="C854" t="str">
            <v>AC11100551</v>
          </cell>
        </row>
        <row r="855">
          <cell r="A855">
            <v>854</v>
          </cell>
          <cell r="B855" t="str">
            <v>17" Monitor</v>
          </cell>
          <cell r="C855" t="str">
            <v>AH01101365</v>
          </cell>
        </row>
        <row r="856">
          <cell r="A856">
            <v>855</v>
          </cell>
          <cell r="B856" t="str">
            <v>17" Monitor</v>
          </cell>
          <cell r="C856" t="str">
            <v>AL19401928</v>
          </cell>
        </row>
        <row r="857">
          <cell r="A857">
            <v>856</v>
          </cell>
          <cell r="B857" t="str">
            <v>17" Monitor</v>
          </cell>
          <cell r="C857" t="str">
            <v>AL19401924</v>
          </cell>
        </row>
        <row r="858">
          <cell r="A858">
            <v>857</v>
          </cell>
          <cell r="B858" t="str">
            <v>17" Monitor</v>
          </cell>
          <cell r="C858" t="str">
            <v>AH01101526</v>
          </cell>
        </row>
        <row r="859">
          <cell r="A859">
            <v>858</v>
          </cell>
          <cell r="B859" t="str">
            <v>17" Monitor</v>
          </cell>
          <cell r="C859" t="str">
            <v>AC11100700</v>
          </cell>
        </row>
        <row r="860">
          <cell r="A860">
            <v>859</v>
          </cell>
          <cell r="B860" t="str">
            <v>17" Monitor</v>
          </cell>
          <cell r="C860" t="str">
            <v>AC11100550</v>
          </cell>
        </row>
        <row r="861">
          <cell r="A861">
            <v>860</v>
          </cell>
          <cell r="B861" t="str">
            <v>17" Monitor</v>
          </cell>
          <cell r="C861" t="str">
            <v>AC10100044</v>
          </cell>
        </row>
        <row r="862">
          <cell r="A862">
            <v>861</v>
          </cell>
          <cell r="B862" t="str">
            <v>17" Monitor</v>
          </cell>
          <cell r="C862" t="str">
            <v>AC10100047</v>
          </cell>
        </row>
        <row r="863">
          <cell r="A863">
            <v>862</v>
          </cell>
          <cell r="B863" t="str">
            <v>17" Monitor</v>
          </cell>
          <cell r="C863" t="str">
            <v>AC11100698</v>
          </cell>
        </row>
        <row r="864">
          <cell r="A864">
            <v>863</v>
          </cell>
          <cell r="B864" t="str">
            <v>Procent Bürodrehstuhl</v>
          </cell>
          <cell r="C864">
            <v>0</v>
          </cell>
        </row>
        <row r="865">
          <cell r="A865">
            <v>864</v>
          </cell>
          <cell r="B865" t="str">
            <v>Procent Bürodrehstuhl</v>
          </cell>
          <cell r="C865">
            <v>0</v>
          </cell>
        </row>
        <row r="866">
          <cell r="A866">
            <v>865</v>
          </cell>
          <cell r="B866" t="str">
            <v>Procent Bürodrehstuhl</v>
          </cell>
          <cell r="C866">
            <v>0</v>
          </cell>
        </row>
        <row r="867">
          <cell r="A867">
            <v>866</v>
          </cell>
          <cell r="B867" t="str">
            <v>Procent Bürodrehstuhl</v>
          </cell>
          <cell r="C867">
            <v>0</v>
          </cell>
        </row>
        <row r="868">
          <cell r="A868">
            <v>867</v>
          </cell>
          <cell r="B868" t="str">
            <v>Procent Bürodrehstuhl</v>
          </cell>
          <cell r="C868">
            <v>0</v>
          </cell>
        </row>
        <row r="869">
          <cell r="A869">
            <v>868</v>
          </cell>
          <cell r="B869" t="str">
            <v>Procent Bürodrehstuhl</v>
          </cell>
          <cell r="C869">
            <v>0</v>
          </cell>
        </row>
        <row r="870">
          <cell r="A870">
            <v>869</v>
          </cell>
          <cell r="B870" t="str">
            <v>Procent Bürodrehstuhl</v>
          </cell>
          <cell r="C870">
            <v>0</v>
          </cell>
        </row>
        <row r="871">
          <cell r="A871">
            <v>870</v>
          </cell>
          <cell r="B871" t="str">
            <v>Procent Bürodrehstuhl</v>
          </cell>
          <cell r="C871">
            <v>0</v>
          </cell>
        </row>
        <row r="872">
          <cell r="A872">
            <v>871</v>
          </cell>
          <cell r="B872" t="str">
            <v>Procent Bürodrehstuhl</v>
          </cell>
          <cell r="C872">
            <v>0</v>
          </cell>
        </row>
        <row r="873">
          <cell r="A873">
            <v>872</v>
          </cell>
          <cell r="B873" t="str">
            <v>Procent Bürodrehstuhl</v>
          </cell>
          <cell r="C873">
            <v>0</v>
          </cell>
        </row>
        <row r="874">
          <cell r="A874">
            <v>873</v>
          </cell>
          <cell r="B874" t="str">
            <v>Procent Bürodrehstuhl</v>
          </cell>
          <cell r="C874">
            <v>0</v>
          </cell>
        </row>
        <row r="875">
          <cell r="A875">
            <v>874</v>
          </cell>
          <cell r="B875" t="str">
            <v>Halogendeckfluter</v>
          </cell>
          <cell r="C875">
            <v>0</v>
          </cell>
        </row>
        <row r="876">
          <cell r="A876">
            <v>875</v>
          </cell>
          <cell r="B876" t="str">
            <v>DL X10 Beamer</v>
          </cell>
          <cell r="C876">
            <v>0</v>
          </cell>
        </row>
        <row r="877">
          <cell r="A877">
            <v>876</v>
          </cell>
          <cell r="B877" t="str">
            <v>Davis Beamer Deckenhalterung</v>
          </cell>
          <cell r="C877">
            <v>0</v>
          </cell>
        </row>
        <row r="878">
          <cell r="A878">
            <v>877</v>
          </cell>
          <cell r="B878" t="str">
            <v>Schrank 2türig versperrbar</v>
          </cell>
          <cell r="C878">
            <v>0</v>
          </cell>
        </row>
        <row r="879">
          <cell r="A879">
            <v>878</v>
          </cell>
          <cell r="B879" t="str">
            <v>Schrank 2türig versperrbar</v>
          </cell>
          <cell r="C879">
            <v>0</v>
          </cell>
        </row>
        <row r="880">
          <cell r="A880">
            <v>879</v>
          </cell>
          <cell r="B880" t="str">
            <v>Flip Chart mit Rollen</v>
          </cell>
          <cell r="C880">
            <v>0</v>
          </cell>
        </row>
        <row r="881">
          <cell r="A881">
            <v>880</v>
          </cell>
          <cell r="B881" t="str">
            <v>Standventilator</v>
          </cell>
          <cell r="C881">
            <v>0</v>
          </cell>
        </row>
        <row r="882">
          <cell r="A882">
            <v>881</v>
          </cell>
          <cell r="B882" t="str">
            <v>Whiteboardtafel mit Rollen</v>
          </cell>
          <cell r="C882">
            <v>0</v>
          </cell>
        </row>
        <row r="883">
          <cell r="A883">
            <v>882</v>
          </cell>
          <cell r="B883" t="str">
            <v>Corras Ablagetisch</v>
          </cell>
          <cell r="C883">
            <v>0</v>
          </cell>
        </row>
        <row r="884">
          <cell r="A884">
            <v>883</v>
          </cell>
          <cell r="B884" t="str">
            <v>Hub Officeconnect 16C</v>
          </cell>
          <cell r="C884">
            <v>0</v>
          </cell>
        </row>
        <row r="885">
          <cell r="A885">
            <v>884</v>
          </cell>
          <cell r="B885" t="str">
            <v>Klapptisch</v>
          </cell>
          <cell r="C885">
            <v>0</v>
          </cell>
        </row>
        <row r="886">
          <cell r="A886">
            <v>885</v>
          </cell>
          <cell r="B886" t="str">
            <v>Beamerleinwand 2x2m</v>
          </cell>
          <cell r="C886">
            <v>0</v>
          </cell>
        </row>
        <row r="887">
          <cell r="A887">
            <v>886</v>
          </cell>
          <cell r="B887" t="str">
            <v>Rollcontainer</v>
          </cell>
          <cell r="C887">
            <v>0</v>
          </cell>
        </row>
        <row r="888">
          <cell r="A888">
            <v>887</v>
          </cell>
          <cell r="B888" t="str">
            <v>LaserJet 1200</v>
          </cell>
          <cell r="C888" t="str">
            <v>CNBF554950</v>
          </cell>
        </row>
        <row r="889">
          <cell r="A889">
            <v>888</v>
          </cell>
          <cell r="B889" t="str">
            <v>Jet Direkt 170X Printserver</v>
          </cell>
          <cell r="C889" t="str">
            <v>SG02930811</v>
          </cell>
        </row>
        <row r="890">
          <cell r="A890">
            <v>889</v>
          </cell>
          <cell r="B890" t="str">
            <v>Effektiv 160</v>
          </cell>
          <cell r="C890">
            <v>0</v>
          </cell>
        </row>
        <row r="891">
          <cell r="A891">
            <v>890</v>
          </cell>
          <cell r="B891" t="str">
            <v>Effektiv 80</v>
          </cell>
          <cell r="C891">
            <v>0</v>
          </cell>
        </row>
        <row r="892">
          <cell r="A892">
            <v>891</v>
          </cell>
          <cell r="B892" t="str">
            <v>Effektiv 80</v>
          </cell>
          <cell r="C892">
            <v>0</v>
          </cell>
        </row>
        <row r="893">
          <cell r="A893">
            <v>892</v>
          </cell>
          <cell r="B893" t="str">
            <v>Effektiv 160</v>
          </cell>
          <cell r="C893">
            <v>0</v>
          </cell>
        </row>
        <row r="894">
          <cell r="A894">
            <v>893</v>
          </cell>
          <cell r="B894" t="str">
            <v>Effektiv 160</v>
          </cell>
          <cell r="C894">
            <v>0</v>
          </cell>
        </row>
        <row r="895">
          <cell r="A895">
            <v>894</v>
          </cell>
          <cell r="B895" t="str">
            <v>Effektiv 160</v>
          </cell>
          <cell r="C895">
            <v>0</v>
          </cell>
        </row>
        <row r="896">
          <cell r="A896">
            <v>895</v>
          </cell>
          <cell r="B896" t="str">
            <v>Effektiv 160</v>
          </cell>
          <cell r="C896">
            <v>0</v>
          </cell>
        </row>
        <row r="897">
          <cell r="A897">
            <v>896</v>
          </cell>
          <cell r="B897" t="str">
            <v>Effektiv 80</v>
          </cell>
          <cell r="C897">
            <v>0</v>
          </cell>
        </row>
        <row r="898">
          <cell r="A898">
            <v>897</v>
          </cell>
          <cell r="B898" t="str">
            <v>Klapptisch</v>
          </cell>
          <cell r="C898">
            <v>0</v>
          </cell>
        </row>
        <row r="899">
          <cell r="A899">
            <v>898</v>
          </cell>
          <cell r="B899" t="str">
            <v>Effektiv 160</v>
          </cell>
          <cell r="C899">
            <v>0</v>
          </cell>
        </row>
        <row r="900">
          <cell r="A900">
            <v>899</v>
          </cell>
          <cell r="B900" t="str">
            <v>Effektiv 160</v>
          </cell>
          <cell r="C900">
            <v>0</v>
          </cell>
        </row>
        <row r="901">
          <cell r="A901">
            <v>900</v>
          </cell>
          <cell r="B901" t="str">
            <v>Effektiv 160</v>
          </cell>
          <cell r="C901">
            <v>0</v>
          </cell>
        </row>
        <row r="902">
          <cell r="A902">
            <v>901</v>
          </cell>
          <cell r="B902" t="str">
            <v>Effektiv 160</v>
          </cell>
          <cell r="C902">
            <v>0</v>
          </cell>
        </row>
        <row r="903">
          <cell r="A903">
            <v>902</v>
          </cell>
          <cell r="B903" t="str">
            <v>Standard 120x80</v>
          </cell>
          <cell r="C903">
            <v>0</v>
          </cell>
        </row>
        <row r="904">
          <cell r="A904">
            <v>903</v>
          </cell>
          <cell r="B904" t="str">
            <v>Standard 80x80</v>
          </cell>
          <cell r="C904">
            <v>0</v>
          </cell>
        </row>
        <row r="905">
          <cell r="A905">
            <v>904</v>
          </cell>
          <cell r="B905" t="str">
            <v>MiniTower AMD</v>
          </cell>
          <cell r="C905">
            <v>0</v>
          </cell>
        </row>
        <row r="906">
          <cell r="A906">
            <v>905</v>
          </cell>
          <cell r="B906" t="str">
            <v>MiniTower AMD</v>
          </cell>
          <cell r="C906">
            <v>0</v>
          </cell>
        </row>
        <row r="907">
          <cell r="A907">
            <v>906</v>
          </cell>
          <cell r="B907" t="str">
            <v>MiniTower AMD</v>
          </cell>
          <cell r="C907">
            <v>0</v>
          </cell>
        </row>
        <row r="908">
          <cell r="A908">
            <v>907</v>
          </cell>
          <cell r="B908" t="str">
            <v>MiniTower AMD</v>
          </cell>
          <cell r="C908">
            <v>0</v>
          </cell>
        </row>
        <row r="909">
          <cell r="A909">
            <v>908</v>
          </cell>
          <cell r="B909" t="str">
            <v>MiniTower AMD</v>
          </cell>
          <cell r="C909">
            <v>0</v>
          </cell>
        </row>
        <row r="910">
          <cell r="A910">
            <v>909</v>
          </cell>
          <cell r="B910" t="str">
            <v>MiniTower AMD</v>
          </cell>
          <cell r="C910">
            <v>0</v>
          </cell>
        </row>
        <row r="911">
          <cell r="A911">
            <v>910</v>
          </cell>
          <cell r="B911" t="str">
            <v>MiniTower AMD</v>
          </cell>
          <cell r="C911">
            <v>0</v>
          </cell>
        </row>
        <row r="912">
          <cell r="A912">
            <v>911</v>
          </cell>
          <cell r="B912" t="str">
            <v>MiniTower AMD</v>
          </cell>
          <cell r="C912">
            <v>0</v>
          </cell>
        </row>
        <row r="913">
          <cell r="A913">
            <v>912</v>
          </cell>
          <cell r="B913" t="str">
            <v>MiniTower AMD</v>
          </cell>
          <cell r="C913">
            <v>0</v>
          </cell>
        </row>
        <row r="914">
          <cell r="A914">
            <v>913</v>
          </cell>
          <cell r="B914" t="str">
            <v>MiniTower AMD</v>
          </cell>
          <cell r="C914">
            <v>0</v>
          </cell>
        </row>
        <row r="915">
          <cell r="A915">
            <v>914</v>
          </cell>
          <cell r="B915" t="str">
            <v>MiniTower AMD</v>
          </cell>
          <cell r="C915">
            <v>0</v>
          </cell>
        </row>
        <row r="916">
          <cell r="A916">
            <v>915</v>
          </cell>
          <cell r="B916" t="str">
            <v>17" Monitor</v>
          </cell>
          <cell r="C916" t="str">
            <v>AL28400017</v>
          </cell>
        </row>
        <row r="917">
          <cell r="A917">
            <v>916</v>
          </cell>
          <cell r="B917" t="str">
            <v>17" Monitor</v>
          </cell>
          <cell r="C917" t="str">
            <v>AL16401557</v>
          </cell>
        </row>
        <row r="918">
          <cell r="A918">
            <v>917</v>
          </cell>
          <cell r="B918" t="str">
            <v>17" Monitor</v>
          </cell>
          <cell r="C918" t="str">
            <v>AL19401925</v>
          </cell>
        </row>
        <row r="919">
          <cell r="A919">
            <v>918</v>
          </cell>
          <cell r="B919" t="str">
            <v>17" Monitor</v>
          </cell>
          <cell r="C919" t="str">
            <v>AC17103704</v>
          </cell>
        </row>
        <row r="920">
          <cell r="A920">
            <v>919</v>
          </cell>
          <cell r="B920" t="str">
            <v>17" Monitor</v>
          </cell>
          <cell r="C920" t="str">
            <v>AC11100555</v>
          </cell>
        </row>
        <row r="921">
          <cell r="A921">
            <v>920</v>
          </cell>
          <cell r="B921" t="str">
            <v>17" Monitor</v>
          </cell>
          <cell r="C921" t="str">
            <v>AH09100528</v>
          </cell>
        </row>
        <row r="922">
          <cell r="A922">
            <v>921</v>
          </cell>
          <cell r="B922" t="str">
            <v>15" Monitor</v>
          </cell>
          <cell r="C922" t="str">
            <v>AC11100545</v>
          </cell>
        </row>
        <row r="923">
          <cell r="A923">
            <v>922</v>
          </cell>
          <cell r="B923" t="str">
            <v>17" Monitor</v>
          </cell>
          <cell r="C923" t="str">
            <v>AL11401194</v>
          </cell>
        </row>
        <row r="924">
          <cell r="A924">
            <v>923</v>
          </cell>
          <cell r="B924" t="str">
            <v>17" Monitor</v>
          </cell>
          <cell r="C924" t="str">
            <v>AC11100695</v>
          </cell>
        </row>
        <row r="925">
          <cell r="A925">
            <v>924</v>
          </cell>
          <cell r="B925" t="str">
            <v>17" Monitor</v>
          </cell>
          <cell r="C925" t="str">
            <v>AL19401921</v>
          </cell>
        </row>
        <row r="926">
          <cell r="A926">
            <v>925</v>
          </cell>
          <cell r="B926" t="str">
            <v>17" Monitor</v>
          </cell>
          <cell r="C926" t="str">
            <v>AL20411328</v>
          </cell>
        </row>
        <row r="927">
          <cell r="A927">
            <v>926</v>
          </cell>
          <cell r="B927" t="str">
            <v>Halogendeckfluter</v>
          </cell>
          <cell r="C927">
            <v>0</v>
          </cell>
        </row>
        <row r="928">
          <cell r="A928">
            <v>927</v>
          </cell>
          <cell r="B928" t="str">
            <v>DL X10 Beamer</v>
          </cell>
          <cell r="C928">
            <v>0</v>
          </cell>
        </row>
        <row r="929">
          <cell r="A929">
            <v>928</v>
          </cell>
          <cell r="B929" t="str">
            <v>Davis Beamer Deckenhalterung</v>
          </cell>
          <cell r="C929">
            <v>0</v>
          </cell>
        </row>
        <row r="930">
          <cell r="A930">
            <v>929</v>
          </cell>
          <cell r="B930" t="str">
            <v>Verksam Bürodrehstuhl</v>
          </cell>
          <cell r="C930">
            <v>0</v>
          </cell>
        </row>
        <row r="931">
          <cell r="A931">
            <v>930</v>
          </cell>
          <cell r="B931" t="str">
            <v>Procent Bürodrehstuhl</v>
          </cell>
          <cell r="C931">
            <v>0</v>
          </cell>
        </row>
        <row r="932">
          <cell r="A932">
            <v>931</v>
          </cell>
          <cell r="B932" t="str">
            <v>Procent Bürodrehstuhl</v>
          </cell>
          <cell r="C932">
            <v>0</v>
          </cell>
        </row>
        <row r="933">
          <cell r="A933">
            <v>932</v>
          </cell>
          <cell r="B933" t="str">
            <v>Procent Bürodrehstuhl</v>
          </cell>
          <cell r="C933">
            <v>0</v>
          </cell>
        </row>
        <row r="934">
          <cell r="A934">
            <v>933</v>
          </cell>
          <cell r="B934" t="str">
            <v>Procent Bürodrehstuhl</v>
          </cell>
          <cell r="C934">
            <v>0</v>
          </cell>
        </row>
        <row r="935">
          <cell r="A935">
            <v>934</v>
          </cell>
          <cell r="B935" t="str">
            <v>Procent Bürodrehstuhl</v>
          </cell>
          <cell r="C935">
            <v>0</v>
          </cell>
        </row>
        <row r="936">
          <cell r="A936">
            <v>935</v>
          </cell>
          <cell r="B936" t="str">
            <v>Procent Bürodrehstuhl</v>
          </cell>
          <cell r="C936">
            <v>0</v>
          </cell>
        </row>
        <row r="937">
          <cell r="A937">
            <v>936</v>
          </cell>
          <cell r="B937" t="str">
            <v>Procent Bürodrehstuhl</v>
          </cell>
          <cell r="C937">
            <v>0</v>
          </cell>
        </row>
        <row r="938">
          <cell r="A938">
            <v>937</v>
          </cell>
          <cell r="B938" t="str">
            <v>Procent Bürodrehstuhl</v>
          </cell>
          <cell r="C938">
            <v>0</v>
          </cell>
        </row>
        <row r="939">
          <cell r="A939">
            <v>938</v>
          </cell>
          <cell r="B939" t="str">
            <v>Procent Bürodrehstuhl</v>
          </cell>
          <cell r="C939">
            <v>0</v>
          </cell>
        </row>
        <row r="940">
          <cell r="A940">
            <v>939</v>
          </cell>
          <cell r="B940" t="str">
            <v>Procent Bürodrehstuhl</v>
          </cell>
          <cell r="C940">
            <v>0</v>
          </cell>
        </row>
        <row r="941">
          <cell r="A941">
            <v>940</v>
          </cell>
          <cell r="B941" t="str">
            <v>Procent Bürodrehstuhl</v>
          </cell>
          <cell r="C941">
            <v>0</v>
          </cell>
        </row>
        <row r="942">
          <cell r="A942">
            <v>941</v>
          </cell>
          <cell r="B942" t="str">
            <v>Procent Bürodrehstuhl</v>
          </cell>
          <cell r="C942">
            <v>0</v>
          </cell>
        </row>
        <row r="943">
          <cell r="A943">
            <v>942</v>
          </cell>
          <cell r="B943" t="str">
            <v>Procent Bürodrehstuhl</v>
          </cell>
          <cell r="C943">
            <v>0</v>
          </cell>
        </row>
        <row r="944">
          <cell r="A944">
            <v>943</v>
          </cell>
          <cell r="B944" t="str">
            <v>Procent Bürodrehstuhl</v>
          </cell>
          <cell r="C944">
            <v>0</v>
          </cell>
        </row>
        <row r="945">
          <cell r="A945">
            <v>944</v>
          </cell>
          <cell r="B945" t="str">
            <v>Procent Bürodrehstuhl</v>
          </cell>
          <cell r="C945">
            <v>0</v>
          </cell>
        </row>
        <row r="946">
          <cell r="A946">
            <v>945</v>
          </cell>
          <cell r="B946" t="str">
            <v>Billy 200x80</v>
          </cell>
          <cell r="C946">
            <v>0</v>
          </cell>
        </row>
        <row r="947">
          <cell r="A947">
            <v>946</v>
          </cell>
          <cell r="B947" t="str">
            <v>Billy 200x80</v>
          </cell>
          <cell r="C947">
            <v>0</v>
          </cell>
        </row>
        <row r="948">
          <cell r="A948">
            <v>947</v>
          </cell>
          <cell r="B948" t="str">
            <v>Rollcontainer</v>
          </cell>
          <cell r="C948">
            <v>0</v>
          </cell>
        </row>
        <row r="949">
          <cell r="A949">
            <v>948</v>
          </cell>
          <cell r="B949" t="str">
            <v>Rollcontainer</v>
          </cell>
          <cell r="C949">
            <v>0</v>
          </cell>
        </row>
        <row r="950">
          <cell r="A950">
            <v>949</v>
          </cell>
          <cell r="B950" t="str">
            <v>Effektiv 160</v>
          </cell>
          <cell r="C950">
            <v>0</v>
          </cell>
        </row>
        <row r="951">
          <cell r="A951">
            <v>950</v>
          </cell>
          <cell r="B951" t="str">
            <v>Effektiv 160</v>
          </cell>
          <cell r="C951">
            <v>0</v>
          </cell>
        </row>
        <row r="952">
          <cell r="A952">
            <v>951</v>
          </cell>
          <cell r="B952" t="str">
            <v>Pinnwand 90x60 (Wand)</v>
          </cell>
          <cell r="C952">
            <v>0</v>
          </cell>
        </row>
        <row r="953">
          <cell r="A953">
            <v>952</v>
          </cell>
          <cell r="B953" t="str">
            <v>Pinnwand 90x60 (Wand)</v>
          </cell>
          <cell r="C953">
            <v>0</v>
          </cell>
        </row>
        <row r="954">
          <cell r="A954">
            <v>953</v>
          </cell>
          <cell r="B954" t="str">
            <v>15" TFT Flatscreen</v>
          </cell>
          <cell r="C954" t="str">
            <v>GH15H4KRA19299K</v>
          </cell>
        </row>
        <row r="955">
          <cell r="A955">
            <v>954</v>
          </cell>
          <cell r="B955" t="str">
            <v>ST20 Systemtelefon</v>
          </cell>
          <cell r="C955" t="str">
            <v>179282</v>
          </cell>
        </row>
        <row r="956">
          <cell r="A956">
            <v>955</v>
          </cell>
          <cell r="B956" t="str">
            <v>Gigaset 4010 Funktelefon</v>
          </cell>
          <cell r="C956">
            <v>0</v>
          </cell>
        </row>
        <row r="957">
          <cell r="A957">
            <v>956</v>
          </cell>
          <cell r="B957" t="str">
            <v>A3 Anrufbeantworter</v>
          </cell>
          <cell r="C957">
            <v>0</v>
          </cell>
        </row>
        <row r="958">
          <cell r="A958">
            <v>957</v>
          </cell>
          <cell r="B958" t="str">
            <v>DeskTop Intell</v>
          </cell>
          <cell r="C958">
            <v>0</v>
          </cell>
        </row>
        <row r="959">
          <cell r="A959">
            <v>958</v>
          </cell>
          <cell r="B959" t="str">
            <v>DeskTop Intell</v>
          </cell>
          <cell r="C959">
            <v>0</v>
          </cell>
        </row>
        <row r="960">
          <cell r="A960">
            <v>959</v>
          </cell>
          <cell r="B960" t="str">
            <v>17" Monitor</v>
          </cell>
          <cell r="C960" t="str">
            <v>AC12100560</v>
          </cell>
        </row>
        <row r="961">
          <cell r="A961">
            <v>960</v>
          </cell>
          <cell r="B961" t="str">
            <v>L-11 Wireless Accesspoint</v>
          </cell>
          <cell r="C961" t="str">
            <v>8059403508</v>
          </cell>
        </row>
        <row r="962">
          <cell r="A962">
            <v>961</v>
          </cell>
          <cell r="B962" t="str">
            <v>Procent Bürodrehstuhl</v>
          </cell>
          <cell r="C962">
            <v>0</v>
          </cell>
        </row>
        <row r="963">
          <cell r="A963">
            <v>962</v>
          </cell>
          <cell r="B963" t="str">
            <v>Procent Bürodrehstuhl</v>
          </cell>
          <cell r="C963">
            <v>0</v>
          </cell>
        </row>
        <row r="964">
          <cell r="A964">
            <v>963</v>
          </cell>
          <cell r="B964" t="str">
            <v>DeskTop Intell</v>
          </cell>
          <cell r="C964">
            <v>0</v>
          </cell>
        </row>
        <row r="965">
          <cell r="A965">
            <v>964</v>
          </cell>
          <cell r="B965" t="str">
            <v>DeskTop Intell</v>
          </cell>
          <cell r="C965">
            <v>0</v>
          </cell>
        </row>
        <row r="966">
          <cell r="A966">
            <v>965</v>
          </cell>
          <cell r="B966" t="str">
            <v>DeskTop Intell</v>
          </cell>
          <cell r="C966">
            <v>0</v>
          </cell>
        </row>
        <row r="967">
          <cell r="A967">
            <v>966</v>
          </cell>
          <cell r="B967" t="str">
            <v>17" Monitor</v>
          </cell>
          <cell r="C967" t="str">
            <v>AL28401101</v>
          </cell>
        </row>
        <row r="968">
          <cell r="A968">
            <v>967</v>
          </cell>
          <cell r="B968" t="str">
            <v>CanoScan N1240U</v>
          </cell>
          <cell r="C968" t="str">
            <v>UYL129950</v>
          </cell>
        </row>
        <row r="969">
          <cell r="A969">
            <v>968</v>
          </cell>
          <cell r="B969" t="str">
            <v>15" TFT Flatscreen</v>
          </cell>
          <cell r="C969" t="str">
            <v>GH15H4KRA19463L</v>
          </cell>
        </row>
        <row r="970">
          <cell r="A970">
            <v>969</v>
          </cell>
          <cell r="B970" t="str">
            <v>15" TFT Flatscreen</v>
          </cell>
          <cell r="C970" t="str">
            <v>GH15H4KRA19304K</v>
          </cell>
        </row>
        <row r="971">
          <cell r="A971">
            <v>970</v>
          </cell>
          <cell r="B971" t="str">
            <v>15" TFT Flatscreen</v>
          </cell>
          <cell r="C971" t="str">
            <v>19296L</v>
          </cell>
        </row>
        <row r="972">
          <cell r="A972">
            <v>971</v>
          </cell>
          <cell r="B972" t="str">
            <v>15" TFT Flatscreen</v>
          </cell>
          <cell r="C972" t="str">
            <v>19321R</v>
          </cell>
        </row>
        <row r="973">
          <cell r="A973">
            <v>972</v>
          </cell>
          <cell r="B973" t="str">
            <v>Webcam TU-Fun</v>
          </cell>
          <cell r="C973">
            <v>0</v>
          </cell>
        </row>
        <row r="974">
          <cell r="A974">
            <v>973</v>
          </cell>
          <cell r="B974" t="str">
            <v>Webcam TU-Fun</v>
          </cell>
          <cell r="C974">
            <v>0</v>
          </cell>
        </row>
        <row r="975">
          <cell r="A975">
            <v>974</v>
          </cell>
          <cell r="B975" t="str">
            <v>DeskTop Intell</v>
          </cell>
          <cell r="C975">
            <v>0</v>
          </cell>
        </row>
        <row r="976">
          <cell r="A976">
            <v>975</v>
          </cell>
          <cell r="B976" t="str">
            <v>DeskTop Intell</v>
          </cell>
          <cell r="C976">
            <v>0</v>
          </cell>
        </row>
        <row r="977">
          <cell r="A977">
            <v>976</v>
          </cell>
          <cell r="B977" t="str">
            <v>DeskTop Intell</v>
          </cell>
          <cell r="C977">
            <v>0</v>
          </cell>
        </row>
        <row r="978">
          <cell r="A978">
            <v>977</v>
          </cell>
          <cell r="B978" t="str">
            <v>Procent Bürodrehstuhl</v>
          </cell>
          <cell r="C978">
            <v>0</v>
          </cell>
        </row>
        <row r="979">
          <cell r="A979">
            <v>978</v>
          </cell>
          <cell r="B979" t="str">
            <v>Procent Bürodrehstuhl</v>
          </cell>
          <cell r="C979">
            <v>0</v>
          </cell>
        </row>
        <row r="980">
          <cell r="A980">
            <v>979</v>
          </cell>
          <cell r="B980" t="str">
            <v>Procent Bürodrehstuhl</v>
          </cell>
          <cell r="C980">
            <v>0</v>
          </cell>
        </row>
        <row r="981">
          <cell r="A981">
            <v>980</v>
          </cell>
          <cell r="B981" t="str">
            <v>Procent Bürodrehstuhl</v>
          </cell>
          <cell r="C981">
            <v>0</v>
          </cell>
        </row>
        <row r="982">
          <cell r="A982">
            <v>981</v>
          </cell>
          <cell r="B982" t="str">
            <v>Kleeblatt-Tisch</v>
          </cell>
          <cell r="C982">
            <v>0</v>
          </cell>
        </row>
        <row r="983">
          <cell r="A983">
            <v>982</v>
          </cell>
          <cell r="B983" t="str">
            <v>Kleeblatt-Tisch</v>
          </cell>
          <cell r="C983">
            <v>0</v>
          </cell>
        </row>
        <row r="984">
          <cell r="A984">
            <v>983</v>
          </cell>
          <cell r="B984" t="str">
            <v>DeskTop Intell</v>
          </cell>
          <cell r="C984">
            <v>0</v>
          </cell>
        </row>
        <row r="985">
          <cell r="A985">
            <v>984</v>
          </cell>
          <cell r="B985" t="str">
            <v>DeskTop Intell</v>
          </cell>
          <cell r="C985">
            <v>0</v>
          </cell>
        </row>
        <row r="986">
          <cell r="A986">
            <v>985</v>
          </cell>
          <cell r="B986" t="str">
            <v>DeskTop Intell</v>
          </cell>
          <cell r="C986">
            <v>0</v>
          </cell>
        </row>
        <row r="987">
          <cell r="A987">
            <v>986</v>
          </cell>
          <cell r="B987" t="str">
            <v>DeskTop Intell</v>
          </cell>
          <cell r="C987">
            <v>0</v>
          </cell>
        </row>
        <row r="988">
          <cell r="A988">
            <v>987</v>
          </cell>
          <cell r="B988" t="str">
            <v>15" TFT Flatscreen</v>
          </cell>
          <cell r="C988" t="str">
            <v>19329B</v>
          </cell>
        </row>
        <row r="989">
          <cell r="A989">
            <v>988</v>
          </cell>
          <cell r="B989" t="str">
            <v>15" TFT Flatscreen</v>
          </cell>
          <cell r="C989" t="str">
            <v>19311M</v>
          </cell>
        </row>
        <row r="990">
          <cell r="A990">
            <v>989</v>
          </cell>
          <cell r="B990" t="str">
            <v>15" TFT Flatscreen</v>
          </cell>
          <cell r="C990" t="str">
            <v>19314L</v>
          </cell>
        </row>
        <row r="991">
          <cell r="A991">
            <v>990</v>
          </cell>
          <cell r="B991" t="str">
            <v>15" TFT Flatscreen</v>
          </cell>
          <cell r="C991" t="str">
            <v>19315T</v>
          </cell>
        </row>
        <row r="992">
          <cell r="A992">
            <v>991</v>
          </cell>
          <cell r="B992" t="str">
            <v>Webcam TU-Fun</v>
          </cell>
          <cell r="C992">
            <v>0</v>
          </cell>
        </row>
        <row r="993">
          <cell r="A993">
            <v>992</v>
          </cell>
          <cell r="B993" t="str">
            <v>Webcam TU-Fun</v>
          </cell>
          <cell r="C993">
            <v>0</v>
          </cell>
        </row>
        <row r="994">
          <cell r="A994">
            <v>993</v>
          </cell>
          <cell r="B994" t="str">
            <v>Webcam TU-Fun</v>
          </cell>
          <cell r="C994">
            <v>0</v>
          </cell>
        </row>
        <row r="995">
          <cell r="A995">
            <v>994</v>
          </cell>
          <cell r="B995" t="str">
            <v>Webcam TU-Fun</v>
          </cell>
          <cell r="C995">
            <v>0</v>
          </cell>
        </row>
        <row r="996">
          <cell r="A996">
            <v>995</v>
          </cell>
          <cell r="B996" t="str">
            <v>Procent Bürodrehstuhl</v>
          </cell>
          <cell r="C996">
            <v>0</v>
          </cell>
        </row>
        <row r="997">
          <cell r="A997">
            <v>996</v>
          </cell>
          <cell r="B997" t="str">
            <v>Procent Bürodrehstuhl</v>
          </cell>
          <cell r="C997">
            <v>0</v>
          </cell>
        </row>
        <row r="998">
          <cell r="A998">
            <v>997</v>
          </cell>
          <cell r="B998" t="str">
            <v>Procent Bürodrehstuhl</v>
          </cell>
          <cell r="C998">
            <v>0</v>
          </cell>
        </row>
        <row r="999">
          <cell r="A999">
            <v>998</v>
          </cell>
          <cell r="B999" t="str">
            <v>Procent Bürodrehstuhl</v>
          </cell>
          <cell r="C999">
            <v>0</v>
          </cell>
        </row>
        <row r="1000">
          <cell r="A1000">
            <v>999</v>
          </cell>
          <cell r="B1000" t="str">
            <v>Kleeblatt-Tisch</v>
          </cell>
          <cell r="C1000">
            <v>0</v>
          </cell>
        </row>
        <row r="1001">
          <cell r="A1001">
            <v>1000</v>
          </cell>
          <cell r="B1001" t="str">
            <v>DeskTop Intell</v>
          </cell>
          <cell r="C1001">
            <v>0</v>
          </cell>
        </row>
        <row r="1002">
          <cell r="A1002">
            <v>1001</v>
          </cell>
          <cell r="B1002" t="str">
            <v>DeskTop Intell</v>
          </cell>
          <cell r="C1002">
            <v>0</v>
          </cell>
        </row>
        <row r="1003">
          <cell r="A1003">
            <v>1002</v>
          </cell>
          <cell r="B1003" t="str">
            <v>DeskTop Intell</v>
          </cell>
          <cell r="C1003">
            <v>0</v>
          </cell>
        </row>
        <row r="1004">
          <cell r="A1004">
            <v>1003</v>
          </cell>
          <cell r="B1004" t="str">
            <v>DeskTop Intell</v>
          </cell>
          <cell r="C1004">
            <v>0</v>
          </cell>
        </row>
        <row r="1005">
          <cell r="A1005">
            <v>1004</v>
          </cell>
          <cell r="B1005" t="str">
            <v>15" TFT Flatscreen</v>
          </cell>
          <cell r="C1005" t="str">
            <v>19324M</v>
          </cell>
        </row>
        <row r="1006">
          <cell r="A1006">
            <v>1005</v>
          </cell>
          <cell r="B1006" t="str">
            <v>15" TFT Flatscreen</v>
          </cell>
          <cell r="C1006" t="str">
            <v>19300U</v>
          </cell>
        </row>
        <row r="1007">
          <cell r="A1007">
            <v>1006</v>
          </cell>
          <cell r="B1007" t="str">
            <v>15" TFT Flatscreen</v>
          </cell>
          <cell r="C1007" t="str">
            <v>19301L</v>
          </cell>
        </row>
        <row r="1008">
          <cell r="A1008">
            <v>1007</v>
          </cell>
          <cell r="B1008" t="str">
            <v>15" TFT Flatscreen</v>
          </cell>
          <cell r="C1008" t="str">
            <v>19310J</v>
          </cell>
        </row>
        <row r="1009">
          <cell r="A1009">
            <v>1008</v>
          </cell>
          <cell r="B1009" t="str">
            <v>Webcam TU-Fun</v>
          </cell>
          <cell r="C1009">
            <v>0</v>
          </cell>
        </row>
        <row r="1010">
          <cell r="A1010">
            <v>1009</v>
          </cell>
          <cell r="B1010" t="str">
            <v>Webcam TU-Fun</v>
          </cell>
          <cell r="C1010">
            <v>0</v>
          </cell>
        </row>
        <row r="1011">
          <cell r="A1011">
            <v>1010</v>
          </cell>
          <cell r="B1011" t="str">
            <v>Webcam TU-Fun</v>
          </cell>
          <cell r="C1011">
            <v>0</v>
          </cell>
        </row>
        <row r="1012">
          <cell r="A1012">
            <v>1011</v>
          </cell>
          <cell r="B1012" t="str">
            <v>Webcam TU-Fun</v>
          </cell>
          <cell r="C1012">
            <v>0</v>
          </cell>
        </row>
        <row r="1013">
          <cell r="A1013">
            <v>1012</v>
          </cell>
          <cell r="B1013" t="str">
            <v>Procent Bürodrehstuhl</v>
          </cell>
          <cell r="C1013">
            <v>0</v>
          </cell>
        </row>
        <row r="1014">
          <cell r="A1014">
            <v>1013</v>
          </cell>
          <cell r="B1014" t="str">
            <v>Procent Bürodrehstuhl</v>
          </cell>
          <cell r="C1014">
            <v>0</v>
          </cell>
        </row>
        <row r="1015">
          <cell r="A1015">
            <v>1014</v>
          </cell>
          <cell r="B1015" t="str">
            <v>Procent Bürodrehstuhl</v>
          </cell>
          <cell r="C1015">
            <v>0</v>
          </cell>
        </row>
        <row r="1016">
          <cell r="A1016">
            <v>1015</v>
          </cell>
          <cell r="B1016" t="str">
            <v>Procent Bürodrehstuhl</v>
          </cell>
          <cell r="C1016">
            <v>0</v>
          </cell>
        </row>
        <row r="1017">
          <cell r="A1017">
            <v>1016</v>
          </cell>
          <cell r="B1017" t="str">
            <v>Kleeblatt-Tisch</v>
          </cell>
          <cell r="C1017">
            <v>0</v>
          </cell>
        </row>
        <row r="1018">
          <cell r="A1018">
            <v>1017</v>
          </cell>
          <cell r="B1018" t="str">
            <v>15" TFT Flatscreen</v>
          </cell>
          <cell r="C1018" t="str">
            <v>19330X</v>
          </cell>
        </row>
        <row r="1019">
          <cell r="A1019">
            <v>1018</v>
          </cell>
          <cell r="B1019" t="str">
            <v>15" TFT Flatscreen</v>
          </cell>
          <cell r="C1019" t="str">
            <v>19295U</v>
          </cell>
        </row>
        <row r="1020">
          <cell r="A1020">
            <v>1019</v>
          </cell>
          <cell r="B1020" t="str">
            <v>15" TFT Flatscreen</v>
          </cell>
          <cell r="C1020" t="str">
            <v>19309D</v>
          </cell>
        </row>
        <row r="1021">
          <cell r="A1021">
            <v>1020</v>
          </cell>
          <cell r="B1021" t="str">
            <v>15" TFT Flatscreen</v>
          </cell>
          <cell r="C1021" t="str">
            <v>19919Y</v>
          </cell>
        </row>
        <row r="1022">
          <cell r="A1022">
            <v>1021</v>
          </cell>
          <cell r="B1022" t="str">
            <v>Webcam TU-Fun</v>
          </cell>
          <cell r="C1022">
            <v>0</v>
          </cell>
        </row>
        <row r="1023">
          <cell r="A1023">
            <v>1022</v>
          </cell>
          <cell r="B1023" t="str">
            <v>Webcam TU-Fun</v>
          </cell>
          <cell r="C1023">
            <v>0</v>
          </cell>
        </row>
        <row r="1024">
          <cell r="A1024">
            <v>1023</v>
          </cell>
          <cell r="B1024" t="str">
            <v>Webcam TU-Fun</v>
          </cell>
          <cell r="C1024">
            <v>0</v>
          </cell>
        </row>
        <row r="1025">
          <cell r="A1025">
            <v>1024</v>
          </cell>
          <cell r="B1025" t="str">
            <v>Webcam TU-Fun</v>
          </cell>
          <cell r="C1025">
            <v>0</v>
          </cell>
        </row>
        <row r="1026">
          <cell r="A1026">
            <v>1025</v>
          </cell>
          <cell r="B1026" t="str">
            <v>DeskTop Intell</v>
          </cell>
          <cell r="C1026">
            <v>0</v>
          </cell>
        </row>
        <row r="1027">
          <cell r="A1027">
            <v>1026</v>
          </cell>
          <cell r="B1027" t="str">
            <v>DeskTop Intell</v>
          </cell>
          <cell r="C1027">
            <v>0</v>
          </cell>
        </row>
        <row r="1028">
          <cell r="A1028">
            <v>1027</v>
          </cell>
          <cell r="B1028" t="str">
            <v>DeskTop Intell</v>
          </cell>
          <cell r="C1028">
            <v>0</v>
          </cell>
        </row>
        <row r="1029">
          <cell r="A1029">
            <v>1028</v>
          </cell>
          <cell r="B1029" t="str">
            <v>DeskTop Intell</v>
          </cell>
          <cell r="C1029">
            <v>0</v>
          </cell>
        </row>
        <row r="1030">
          <cell r="A1030">
            <v>1029</v>
          </cell>
          <cell r="B1030" t="str">
            <v>Procent Bürodrehstuhl</v>
          </cell>
          <cell r="C1030">
            <v>0</v>
          </cell>
        </row>
        <row r="1031">
          <cell r="A1031">
            <v>1030</v>
          </cell>
          <cell r="B1031" t="str">
            <v>Procent Bürodrehstuhl</v>
          </cell>
          <cell r="C1031">
            <v>0</v>
          </cell>
        </row>
        <row r="1032">
          <cell r="A1032">
            <v>1031</v>
          </cell>
          <cell r="B1032" t="str">
            <v>Procent Bürodrehstuhl</v>
          </cell>
          <cell r="C1032">
            <v>0</v>
          </cell>
        </row>
        <row r="1033">
          <cell r="A1033">
            <v>1032</v>
          </cell>
          <cell r="B1033" t="str">
            <v>Procent Bürodrehstuhl</v>
          </cell>
          <cell r="C1033">
            <v>0</v>
          </cell>
        </row>
        <row r="1034">
          <cell r="A1034">
            <v>1033</v>
          </cell>
          <cell r="B1034" t="str">
            <v>Kleeblatt-Tisch</v>
          </cell>
          <cell r="C1034">
            <v>0</v>
          </cell>
        </row>
        <row r="1035">
          <cell r="A1035">
            <v>1034</v>
          </cell>
          <cell r="B1035" t="str">
            <v>15" TFT Flatscreen</v>
          </cell>
          <cell r="C1035" t="str">
            <v>19306X</v>
          </cell>
        </row>
        <row r="1036">
          <cell r="A1036">
            <v>1035</v>
          </cell>
          <cell r="B1036" t="str">
            <v>15" TFT Flatscreen</v>
          </cell>
          <cell r="C1036" t="str">
            <v>19305Z</v>
          </cell>
        </row>
        <row r="1037">
          <cell r="A1037">
            <v>1036</v>
          </cell>
          <cell r="B1037" t="str">
            <v>15" TFT Flatscreen</v>
          </cell>
          <cell r="C1037" t="str">
            <v>19320F</v>
          </cell>
        </row>
        <row r="1038">
          <cell r="A1038">
            <v>1037</v>
          </cell>
          <cell r="B1038" t="str">
            <v>15" TFT Flatscreen</v>
          </cell>
          <cell r="C1038" t="str">
            <v>19294W</v>
          </cell>
        </row>
        <row r="1039">
          <cell r="A1039">
            <v>1038</v>
          </cell>
          <cell r="B1039" t="str">
            <v>Webcam TU-Fun</v>
          </cell>
          <cell r="C1039">
            <v>0</v>
          </cell>
        </row>
        <row r="1040">
          <cell r="A1040">
            <v>1039</v>
          </cell>
          <cell r="B1040" t="str">
            <v>Webcam TU-Fun</v>
          </cell>
          <cell r="C1040">
            <v>0</v>
          </cell>
        </row>
        <row r="1041">
          <cell r="A1041">
            <v>1040</v>
          </cell>
          <cell r="B1041" t="str">
            <v>Webcam TU-Fun</v>
          </cell>
          <cell r="C1041">
            <v>0</v>
          </cell>
        </row>
        <row r="1042">
          <cell r="A1042">
            <v>1041</v>
          </cell>
          <cell r="B1042" t="str">
            <v>Webcam TU-Fun</v>
          </cell>
          <cell r="C1042">
            <v>0</v>
          </cell>
        </row>
        <row r="1043">
          <cell r="A1043">
            <v>1042</v>
          </cell>
          <cell r="B1043" t="str">
            <v>DeskTop Intell</v>
          </cell>
          <cell r="C1043">
            <v>0</v>
          </cell>
        </row>
        <row r="1044">
          <cell r="A1044">
            <v>1043</v>
          </cell>
          <cell r="B1044" t="str">
            <v>DeskTop Intell</v>
          </cell>
          <cell r="C1044">
            <v>0</v>
          </cell>
        </row>
        <row r="1045">
          <cell r="A1045">
            <v>1044</v>
          </cell>
          <cell r="B1045" t="str">
            <v>DeskTop Intell</v>
          </cell>
          <cell r="C1045">
            <v>0</v>
          </cell>
        </row>
        <row r="1046">
          <cell r="A1046">
            <v>1045</v>
          </cell>
          <cell r="B1046" t="str">
            <v>Procent Bürodrehstuhl</v>
          </cell>
          <cell r="C1046">
            <v>0</v>
          </cell>
        </row>
        <row r="1047">
          <cell r="A1047">
            <v>1046</v>
          </cell>
          <cell r="B1047" t="str">
            <v>Procent Bürodrehstuhl</v>
          </cell>
          <cell r="C1047">
            <v>0</v>
          </cell>
        </row>
        <row r="1048">
          <cell r="A1048">
            <v>1047</v>
          </cell>
          <cell r="B1048" t="str">
            <v>Procent Bürodrehstuhl</v>
          </cell>
          <cell r="C1048">
            <v>0</v>
          </cell>
        </row>
        <row r="1049">
          <cell r="A1049">
            <v>1048</v>
          </cell>
          <cell r="B1049" t="str">
            <v>Procent Bürodrehstuhl</v>
          </cell>
          <cell r="C1049">
            <v>0</v>
          </cell>
        </row>
        <row r="1050">
          <cell r="A1050">
            <v>1049</v>
          </cell>
          <cell r="B1050" t="str">
            <v>Kleeblatt-Tisch</v>
          </cell>
          <cell r="C1050">
            <v>0</v>
          </cell>
        </row>
        <row r="1051">
          <cell r="A1051">
            <v>1050</v>
          </cell>
          <cell r="B1051" t="str">
            <v>15" TFT Flatscreen</v>
          </cell>
          <cell r="C1051" t="str">
            <v>118010M</v>
          </cell>
        </row>
        <row r="1052">
          <cell r="A1052">
            <v>1051</v>
          </cell>
          <cell r="B1052" t="str">
            <v>15" TFT Flatscreen</v>
          </cell>
          <cell r="C1052" t="str">
            <v>118025U</v>
          </cell>
        </row>
        <row r="1053">
          <cell r="A1053">
            <v>1052</v>
          </cell>
          <cell r="B1053" t="str">
            <v>15" TFT Flatscreen</v>
          </cell>
          <cell r="C1053" t="str">
            <v>118021H</v>
          </cell>
        </row>
        <row r="1054">
          <cell r="A1054">
            <v>1053</v>
          </cell>
          <cell r="B1054" t="str">
            <v>15" TFT Flatscreen</v>
          </cell>
          <cell r="C1054" t="str">
            <v>118019A</v>
          </cell>
        </row>
        <row r="1055">
          <cell r="A1055">
            <v>1054</v>
          </cell>
          <cell r="B1055" t="str">
            <v>Webcam TU-Fun</v>
          </cell>
          <cell r="C1055">
            <v>0</v>
          </cell>
        </row>
        <row r="1056">
          <cell r="A1056">
            <v>1055</v>
          </cell>
          <cell r="B1056" t="str">
            <v>Webcam TU-Fun</v>
          </cell>
          <cell r="C1056">
            <v>0</v>
          </cell>
        </row>
        <row r="1057">
          <cell r="A1057">
            <v>1056</v>
          </cell>
          <cell r="B1057" t="str">
            <v>Webcam TU-Fun</v>
          </cell>
          <cell r="C1057">
            <v>0</v>
          </cell>
        </row>
        <row r="1058">
          <cell r="A1058">
            <v>1057</v>
          </cell>
          <cell r="B1058" t="str">
            <v>Webcam TU-Fun</v>
          </cell>
          <cell r="C1058">
            <v>0</v>
          </cell>
        </row>
        <row r="1059">
          <cell r="A1059">
            <v>1058</v>
          </cell>
          <cell r="B1059" t="str">
            <v>CanoScan N1240U</v>
          </cell>
          <cell r="C1059" t="str">
            <v>UYL130209</v>
          </cell>
        </row>
        <row r="1060">
          <cell r="A1060">
            <v>1059</v>
          </cell>
          <cell r="B1060" t="str">
            <v>CanoScan N1240U</v>
          </cell>
          <cell r="C1060" t="str">
            <v>UYL130208</v>
          </cell>
        </row>
        <row r="1061">
          <cell r="A1061">
            <v>1060</v>
          </cell>
          <cell r="B1061" t="str">
            <v>DeskTop Intell</v>
          </cell>
          <cell r="C1061">
            <v>0</v>
          </cell>
        </row>
        <row r="1062">
          <cell r="A1062">
            <v>1061</v>
          </cell>
          <cell r="B1062" t="str">
            <v>DeskTop Intell</v>
          </cell>
          <cell r="C1062">
            <v>0</v>
          </cell>
        </row>
        <row r="1063">
          <cell r="A1063">
            <v>1062</v>
          </cell>
          <cell r="B1063" t="str">
            <v>DeskTop Intell</v>
          </cell>
          <cell r="C1063">
            <v>0</v>
          </cell>
        </row>
        <row r="1064">
          <cell r="A1064">
            <v>1063</v>
          </cell>
          <cell r="B1064" t="str">
            <v>Procent Bürodrehstuhl</v>
          </cell>
          <cell r="C1064">
            <v>0</v>
          </cell>
        </row>
        <row r="1065">
          <cell r="A1065">
            <v>1064</v>
          </cell>
          <cell r="B1065" t="str">
            <v>Procent Bürodrehstuhl</v>
          </cell>
          <cell r="C1065">
            <v>0</v>
          </cell>
        </row>
        <row r="1066">
          <cell r="A1066">
            <v>1065</v>
          </cell>
          <cell r="B1066" t="str">
            <v>Procent Bürodrehstuhl</v>
          </cell>
          <cell r="C1066">
            <v>0</v>
          </cell>
        </row>
        <row r="1067">
          <cell r="A1067">
            <v>1066</v>
          </cell>
          <cell r="B1067" t="str">
            <v>Procent Bürodrehstuhl</v>
          </cell>
          <cell r="C1067">
            <v>0</v>
          </cell>
        </row>
        <row r="1068">
          <cell r="A1068">
            <v>1067</v>
          </cell>
          <cell r="B1068" t="str">
            <v>LaserJet 2200 DTN</v>
          </cell>
          <cell r="C1068" t="str">
            <v>CNHRB31047</v>
          </cell>
        </row>
        <row r="1069">
          <cell r="A1069">
            <v>1068</v>
          </cell>
          <cell r="B1069" t="str">
            <v>Photosmart 1315</v>
          </cell>
          <cell r="C1069" t="str">
            <v>MY22K141N6</v>
          </cell>
        </row>
        <row r="1070">
          <cell r="A1070">
            <v>1069</v>
          </cell>
          <cell r="B1070" t="str">
            <v>Jet Direkt 175X Printserver</v>
          </cell>
          <cell r="C1070" t="str">
            <v>SG20421092</v>
          </cell>
        </row>
        <row r="1071">
          <cell r="A1071">
            <v>1070</v>
          </cell>
          <cell r="B1071" t="str">
            <v>Office Jet K80 Fax</v>
          </cell>
          <cell r="C1071" t="str">
            <v>MY22D62WV</v>
          </cell>
        </row>
        <row r="1072">
          <cell r="A1072">
            <v>1071</v>
          </cell>
          <cell r="B1072" t="str">
            <v>TM-T88II Bondrucker</v>
          </cell>
          <cell r="C1072" t="str">
            <v>DTUK504317</v>
          </cell>
        </row>
        <row r="1073">
          <cell r="A1073">
            <v>1072</v>
          </cell>
          <cell r="B1073" t="str">
            <v>15" TFT Flatscreen</v>
          </cell>
          <cell r="C1073" t="str">
            <v>19418T</v>
          </cell>
        </row>
        <row r="1074">
          <cell r="A1074">
            <v>1073</v>
          </cell>
          <cell r="B1074" t="str">
            <v>15" TFT Flatscreen</v>
          </cell>
          <cell r="C1074" t="str">
            <v>19376K</v>
          </cell>
        </row>
        <row r="1075">
          <cell r="A1075">
            <v>1074</v>
          </cell>
          <cell r="B1075" t="str">
            <v>Empfangstheke</v>
          </cell>
          <cell r="C1075">
            <v>0</v>
          </cell>
        </row>
        <row r="1076">
          <cell r="A1076">
            <v>1075</v>
          </cell>
          <cell r="B1076" t="str">
            <v>CE-700-1 Kassa</v>
          </cell>
          <cell r="C1076" t="str">
            <v>0403586</v>
          </cell>
        </row>
        <row r="1077">
          <cell r="A1077">
            <v>1076</v>
          </cell>
          <cell r="B1077" t="str">
            <v>Procent Bürodrehstuhl</v>
          </cell>
          <cell r="C1077">
            <v>0</v>
          </cell>
        </row>
        <row r="1078">
          <cell r="A1078">
            <v>1077</v>
          </cell>
          <cell r="B1078" t="str">
            <v>Procent Bürodrehstuhl</v>
          </cell>
          <cell r="C1078">
            <v>0</v>
          </cell>
        </row>
        <row r="1079">
          <cell r="A1079">
            <v>1078</v>
          </cell>
          <cell r="B1079" t="str">
            <v>TV</v>
          </cell>
          <cell r="C1079" t="str">
            <v>PT0XC20699</v>
          </cell>
        </row>
        <row r="1080">
          <cell r="A1080">
            <v>1079</v>
          </cell>
          <cell r="B1080" t="str">
            <v>Funkkamarasystem</v>
          </cell>
          <cell r="C1080" t="str">
            <v>000200047</v>
          </cell>
        </row>
        <row r="1081">
          <cell r="A1081">
            <v>1080</v>
          </cell>
          <cell r="B1081" t="str">
            <v>Gigaset 4010 Funktelefon</v>
          </cell>
          <cell r="C1081">
            <v>0</v>
          </cell>
        </row>
        <row r="1082">
          <cell r="A1082">
            <v>1081</v>
          </cell>
          <cell r="B1082" t="str">
            <v>Rollcontainer</v>
          </cell>
          <cell r="C1082">
            <v>0</v>
          </cell>
        </row>
        <row r="1083">
          <cell r="A1083">
            <v>1082</v>
          </cell>
          <cell r="B1083" t="str">
            <v>ZipDrive 250</v>
          </cell>
          <cell r="C1083" t="str">
            <v>6JFN0982KR</v>
          </cell>
        </row>
        <row r="1084">
          <cell r="A1084">
            <v>1083</v>
          </cell>
          <cell r="B1084" t="str">
            <v>Card Reader/Writer</v>
          </cell>
          <cell r="C1084" t="str">
            <v>12604551</v>
          </cell>
        </row>
        <row r="1085">
          <cell r="A1085">
            <v>1084</v>
          </cell>
          <cell r="B1085" t="str">
            <v>Bindegerät</v>
          </cell>
          <cell r="C1085">
            <v>0</v>
          </cell>
        </row>
        <row r="1086">
          <cell r="A1086">
            <v>1085</v>
          </cell>
          <cell r="B1086" t="str">
            <v>DeskTop Intell</v>
          </cell>
          <cell r="C1086">
            <v>0</v>
          </cell>
        </row>
        <row r="1087">
          <cell r="A1087">
            <v>1086</v>
          </cell>
          <cell r="B1087" t="str">
            <v>DeskTop Intell</v>
          </cell>
          <cell r="C1087">
            <v>0</v>
          </cell>
        </row>
        <row r="1088">
          <cell r="A1088">
            <v>1087</v>
          </cell>
          <cell r="B1088" t="str">
            <v>RX-496RDS Verstärker</v>
          </cell>
          <cell r="C1088" t="str">
            <v>B330091TV</v>
          </cell>
        </row>
        <row r="1089">
          <cell r="A1089">
            <v>1088</v>
          </cell>
          <cell r="B1089" t="str">
            <v>Wandregal 3fächig</v>
          </cell>
          <cell r="C1089">
            <v>0</v>
          </cell>
        </row>
        <row r="1090">
          <cell r="A1090">
            <v>1089</v>
          </cell>
          <cell r="B1090" t="str">
            <v>Effektiv 160</v>
          </cell>
          <cell r="C1090">
            <v>0</v>
          </cell>
        </row>
        <row r="1091">
          <cell r="A1091">
            <v>1090</v>
          </cell>
          <cell r="B1091" t="str">
            <v>Effektiv 160</v>
          </cell>
          <cell r="C1091">
            <v>0</v>
          </cell>
        </row>
        <row r="1092">
          <cell r="A1092">
            <v>1091</v>
          </cell>
          <cell r="B1092" t="str">
            <v>Bistro-Tisch klein</v>
          </cell>
          <cell r="C1092">
            <v>0</v>
          </cell>
        </row>
        <row r="1093">
          <cell r="A1093">
            <v>1092</v>
          </cell>
          <cell r="B1093" t="str">
            <v>Bistro-Tisch klein</v>
          </cell>
          <cell r="C1093">
            <v>0</v>
          </cell>
        </row>
        <row r="1094">
          <cell r="A1094">
            <v>1093</v>
          </cell>
          <cell r="B1094" t="str">
            <v>Bistro-Tisch klein</v>
          </cell>
          <cell r="C1094">
            <v>0</v>
          </cell>
        </row>
        <row r="1095">
          <cell r="A1095">
            <v>1094</v>
          </cell>
          <cell r="B1095" t="str">
            <v>Bistrosessel</v>
          </cell>
          <cell r="C1095">
            <v>0</v>
          </cell>
        </row>
        <row r="1096">
          <cell r="A1096">
            <v>1095</v>
          </cell>
          <cell r="B1096" t="str">
            <v>Bistrosessel</v>
          </cell>
          <cell r="C1096">
            <v>0</v>
          </cell>
        </row>
        <row r="1097">
          <cell r="A1097">
            <v>1096</v>
          </cell>
          <cell r="B1097" t="str">
            <v>Bistrosessel</v>
          </cell>
          <cell r="C1097">
            <v>0</v>
          </cell>
        </row>
        <row r="1098">
          <cell r="A1098">
            <v>1097</v>
          </cell>
          <cell r="B1098" t="str">
            <v>Bistrosessel</v>
          </cell>
          <cell r="C1098">
            <v>0</v>
          </cell>
        </row>
        <row r="1099">
          <cell r="A1099">
            <v>1098</v>
          </cell>
          <cell r="B1099" t="str">
            <v>Bistrosessel</v>
          </cell>
          <cell r="C1099">
            <v>0</v>
          </cell>
        </row>
        <row r="1100">
          <cell r="A1100">
            <v>1099</v>
          </cell>
          <cell r="B1100" t="str">
            <v>Bistrosessel</v>
          </cell>
          <cell r="C1100">
            <v>0</v>
          </cell>
        </row>
        <row r="1101">
          <cell r="A1101">
            <v>1100</v>
          </cell>
          <cell r="B1101" t="str">
            <v>Bistrosessel</v>
          </cell>
          <cell r="C1101">
            <v>0</v>
          </cell>
        </row>
        <row r="1102">
          <cell r="A1102">
            <v>1101</v>
          </cell>
          <cell r="B1102" t="str">
            <v>Bistrosessel</v>
          </cell>
          <cell r="C1102">
            <v>0</v>
          </cell>
        </row>
        <row r="1103">
          <cell r="A1103">
            <v>1102</v>
          </cell>
          <cell r="B1103" t="str">
            <v>Bistrosessel</v>
          </cell>
          <cell r="C1103">
            <v>0</v>
          </cell>
        </row>
        <row r="1104">
          <cell r="A1104">
            <v>1103</v>
          </cell>
          <cell r="B1104" t="str">
            <v>Bistrosessel</v>
          </cell>
          <cell r="C1104">
            <v>0</v>
          </cell>
        </row>
        <row r="1105">
          <cell r="A1105">
            <v>1104</v>
          </cell>
          <cell r="B1105" t="str">
            <v>Flip Chart mit Rollen</v>
          </cell>
          <cell r="C1105">
            <v>0</v>
          </cell>
        </row>
        <row r="1106">
          <cell r="A1106">
            <v>1105</v>
          </cell>
          <cell r="B1106" t="str">
            <v>Procent Bürodrehstuhl</v>
          </cell>
          <cell r="C1106">
            <v>0</v>
          </cell>
        </row>
        <row r="1107">
          <cell r="A1107">
            <v>1106</v>
          </cell>
          <cell r="B1107" t="str">
            <v>Procent Bürodrehstuhl</v>
          </cell>
          <cell r="C1107">
            <v>0</v>
          </cell>
        </row>
        <row r="1108">
          <cell r="A1108">
            <v>1107</v>
          </cell>
          <cell r="B1108" t="str">
            <v>Procent Bürodrehstuhl</v>
          </cell>
          <cell r="C1108">
            <v>0</v>
          </cell>
        </row>
        <row r="1109">
          <cell r="A1109">
            <v>1108</v>
          </cell>
          <cell r="B1109" t="str">
            <v>Schreibtischlampe</v>
          </cell>
          <cell r="C1109">
            <v>0</v>
          </cell>
        </row>
        <row r="1110">
          <cell r="A1110">
            <v>1109</v>
          </cell>
          <cell r="B1110" t="str">
            <v>17" Monitor</v>
          </cell>
          <cell r="C1110" t="str">
            <v>AL19401926</v>
          </cell>
        </row>
        <row r="1111">
          <cell r="A1111">
            <v>1110</v>
          </cell>
          <cell r="B1111" t="str">
            <v>Kundenstopper</v>
          </cell>
          <cell r="C1111">
            <v>0</v>
          </cell>
        </row>
        <row r="1112">
          <cell r="A1112">
            <v>1111</v>
          </cell>
          <cell r="B1112" t="str">
            <v>Geschirrspüler</v>
          </cell>
          <cell r="C1112">
            <v>0</v>
          </cell>
        </row>
        <row r="1113">
          <cell r="A1113">
            <v>1112</v>
          </cell>
          <cell r="B1113" t="str">
            <v>Unterbaukühlschrank</v>
          </cell>
          <cell r="C1113">
            <v>0</v>
          </cell>
        </row>
        <row r="1114">
          <cell r="A1114">
            <v>1113</v>
          </cell>
          <cell r="B1114" t="str">
            <v>Einbauküche klein</v>
          </cell>
          <cell r="C1114">
            <v>0</v>
          </cell>
        </row>
        <row r="1115">
          <cell r="A1115">
            <v>1114</v>
          </cell>
          <cell r="B1115" t="str">
            <v>Spint 1türig</v>
          </cell>
          <cell r="C1115">
            <v>0</v>
          </cell>
        </row>
        <row r="1116">
          <cell r="A1116">
            <v>1115</v>
          </cell>
          <cell r="B1116" t="str">
            <v>Spint 2türig</v>
          </cell>
          <cell r="C1116">
            <v>0</v>
          </cell>
        </row>
        <row r="1117">
          <cell r="A1117">
            <v>1116</v>
          </cell>
          <cell r="B1117" t="str">
            <v>Spint 2türig</v>
          </cell>
          <cell r="C1117">
            <v>0</v>
          </cell>
        </row>
        <row r="1118">
          <cell r="A1118">
            <v>1117</v>
          </cell>
          <cell r="B1118" t="str">
            <v>Spint 2türig</v>
          </cell>
          <cell r="C1118">
            <v>0</v>
          </cell>
        </row>
        <row r="1119">
          <cell r="A1119">
            <v>1118</v>
          </cell>
          <cell r="B1119" t="str">
            <v>Spint 2türig</v>
          </cell>
          <cell r="C1119">
            <v>0</v>
          </cell>
        </row>
        <row r="1120">
          <cell r="A1120">
            <v>1119</v>
          </cell>
          <cell r="B1120" t="str">
            <v>Spint 2türig</v>
          </cell>
          <cell r="C1120">
            <v>0</v>
          </cell>
        </row>
        <row r="1121">
          <cell r="A1121">
            <v>1120</v>
          </cell>
          <cell r="B1121" t="str">
            <v>Schrank 2türig</v>
          </cell>
          <cell r="C1121">
            <v>0</v>
          </cell>
        </row>
        <row r="1122">
          <cell r="A1122">
            <v>1121</v>
          </cell>
          <cell r="B1122" t="str">
            <v>Tresor</v>
          </cell>
          <cell r="C1122">
            <v>0</v>
          </cell>
        </row>
        <row r="1123">
          <cell r="A1123">
            <v>1122</v>
          </cell>
          <cell r="B1123" t="str">
            <v>Tresor</v>
          </cell>
          <cell r="C1123">
            <v>0</v>
          </cell>
        </row>
        <row r="1124">
          <cell r="A1124">
            <v>1123</v>
          </cell>
          <cell r="B1124" t="str">
            <v>Effektiv 160</v>
          </cell>
          <cell r="C1124">
            <v>0</v>
          </cell>
        </row>
        <row r="1125">
          <cell r="A1125">
            <v>1124</v>
          </cell>
          <cell r="B1125" t="str">
            <v>Procent Bürodrehstuhl</v>
          </cell>
          <cell r="C1125">
            <v>0</v>
          </cell>
        </row>
        <row r="1126">
          <cell r="A1126">
            <v>1125</v>
          </cell>
          <cell r="B1126" t="str">
            <v>Procent Bürodrehstuhl</v>
          </cell>
          <cell r="C1126">
            <v>0</v>
          </cell>
        </row>
        <row r="1127">
          <cell r="A1127">
            <v>1126</v>
          </cell>
          <cell r="B1127" t="str">
            <v>Standgeräteschrank 80x80 48HE</v>
          </cell>
          <cell r="C1127">
            <v>0</v>
          </cell>
        </row>
        <row r="1128">
          <cell r="A1128">
            <v>1127</v>
          </cell>
          <cell r="B1128" t="str">
            <v>SmartUPS 1000</v>
          </cell>
          <cell r="C1128">
            <v>0</v>
          </cell>
        </row>
        <row r="1129">
          <cell r="A1129">
            <v>1128</v>
          </cell>
          <cell r="B1129" t="str">
            <v>Switch 4300 48port</v>
          </cell>
          <cell r="C1129">
            <v>0</v>
          </cell>
        </row>
        <row r="1130">
          <cell r="A1130">
            <v>1129</v>
          </cell>
          <cell r="B1130" t="str">
            <v>Reck 19" 2HE AMD Athlon 1000</v>
          </cell>
          <cell r="C1130">
            <v>0</v>
          </cell>
        </row>
        <row r="1131">
          <cell r="A1131">
            <v>1130</v>
          </cell>
          <cell r="B1131" t="str">
            <v>Reck 19" 2HE AMD Athlon 1000</v>
          </cell>
          <cell r="C1131">
            <v>0</v>
          </cell>
        </row>
        <row r="1132">
          <cell r="A1132">
            <v>1131</v>
          </cell>
          <cell r="B1132" t="str">
            <v>Reck 19" 4HE AMD Athlon 1400</v>
          </cell>
          <cell r="C1132">
            <v>0</v>
          </cell>
        </row>
        <row r="1133">
          <cell r="A1133">
            <v>1132</v>
          </cell>
          <cell r="B1133" t="str">
            <v>King Switch IV plus 4fach Video-Keyboardswitch</v>
          </cell>
          <cell r="C1133">
            <v>0</v>
          </cell>
        </row>
        <row r="1134">
          <cell r="A1134">
            <v>1133</v>
          </cell>
          <cell r="B1134" t="str">
            <v>15" TFT Flatscreen</v>
          </cell>
          <cell r="C1134" t="str">
            <v>19387T</v>
          </cell>
        </row>
        <row r="1135">
          <cell r="A1135">
            <v>1134</v>
          </cell>
          <cell r="B1135" t="str">
            <v>AS40 Telefonanlage</v>
          </cell>
          <cell r="C1135" t="str">
            <v>048003</v>
          </cell>
        </row>
        <row r="1136">
          <cell r="A1136">
            <v>1135</v>
          </cell>
          <cell r="B1136" t="str">
            <v>Companion C700</v>
          </cell>
          <cell r="C1136" t="str">
            <v>T3408201337</v>
          </cell>
        </row>
        <row r="1137">
          <cell r="A1137">
            <v>1136</v>
          </cell>
          <cell r="B1137" t="str">
            <v>Procent Bürodrehstuhl</v>
          </cell>
          <cell r="C1137">
            <v>0</v>
          </cell>
        </row>
        <row r="1138">
          <cell r="A1138">
            <v>1137</v>
          </cell>
          <cell r="B1138" t="str">
            <v>Procent Bürodrehstuhl</v>
          </cell>
          <cell r="C1138">
            <v>0</v>
          </cell>
        </row>
        <row r="1139">
          <cell r="A1139">
            <v>1138</v>
          </cell>
          <cell r="B1139" t="str">
            <v>Procent Bürodrehstuhl</v>
          </cell>
          <cell r="C1139">
            <v>0</v>
          </cell>
        </row>
        <row r="1140">
          <cell r="A1140">
            <v>1139</v>
          </cell>
          <cell r="B1140" t="str">
            <v>17" Monitor</v>
          </cell>
          <cell r="C1140" t="str">
            <v>7057G2H00949</v>
          </cell>
        </row>
        <row r="1141">
          <cell r="A1141">
            <v>1140</v>
          </cell>
          <cell r="B1141" t="str">
            <v>17" Monitor</v>
          </cell>
          <cell r="C1141" t="str">
            <v>AH09100529</v>
          </cell>
        </row>
        <row r="1142">
          <cell r="A1142">
            <v>1141</v>
          </cell>
          <cell r="B1142" t="str">
            <v>17" Monitor</v>
          </cell>
          <cell r="C1142" t="str">
            <v>AH09100606</v>
          </cell>
        </row>
        <row r="1143">
          <cell r="A1143">
            <v>1142</v>
          </cell>
          <cell r="B1143" t="str">
            <v>17" Monitor</v>
          </cell>
          <cell r="C1143" t="str">
            <v>AH09100602</v>
          </cell>
        </row>
        <row r="1144">
          <cell r="A1144">
            <v>1143</v>
          </cell>
          <cell r="B1144" t="str">
            <v>17" Monitor</v>
          </cell>
          <cell r="C1144" t="str">
            <v>7037G2H00046</v>
          </cell>
        </row>
        <row r="1145">
          <cell r="A1145">
            <v>1144</v>
          </cell>
          <cell r="B1145" t="str">
            <v>17" Monitor</v>
          </cell>
          <cell r="C1145" t="str">
            <v>7057G2H01228</v>
          </cell>
        </row>
        <row r="1146">
          <cell r="A1146">
            <v>1145</v>
          </cell>
          <cell r="B1146" t="str">
            <v>15" Monitor</v>
          </cell>
          <cell r="C1146" t="str">
            <v>AC37300195</v>
          </cell>
        </row>
        <row r="1147">
          <cell r="A1147">
            <v>1146</v>
          </cell>
          <cell r="B1147" t="str">
            <v>17" Monitor</v>
          </cell>
          <cell r="C1147" t="str">
            <v>AL19401931</v>
          </cell>
        </row>
        <row r="1148">
          <cell r="A1148">
            <v>1147</v>
          </cell>
          <cell r="B1148" t="str">
            <v>15" Monitor</v>
          </cell>
          <cell r="C1148" t="str">
            <v>AC37300179</v>
          </cell>
        </row>
        <row r="1149">
          <cell r="A1149">
            <v>1148</v>
          </cell>
          <cell r="B1149" t="str">
            <v>15" Monitor</v>
          </cell>
          <cell r="C1149" t="str">
            <v>AC37300178</v>
          </cell>
        </row>
        <row r="1150">
          <cell r="A1150">
            <v>1149</v>
          </cell>
          <cell r="B1150" t="str">
            <v>DeskTop Intell</v>
          </cell>
          <cell r="C1150">
            <v>0</v>
          </cell>
        </row>
        <row r="1151">
          <cell r="A1151">
            <v>1150</v>
          </cell>
          <cell r="B1151" t="str">
            <v>MiniTower AMD</v>
          </cell>
          <cell r="C1151">
            <v>0</v>
          </cell>
        </row>
        <row r="1152">
          <cell r="A1152">
            <v>1151</v>
          </cell>
          <cell r="B1152" t="str">
            <v>DeskTop Intell</v>
          </cell>
          <cell r="C1152">
            <v>0</v>
          </cell>
        </row>
        <row r="1153">
          <cell r="A1153">
            <v>1152</v>
          </cell>
          <cell r="B1153" t="str">
            <v>MiniTower AMD</v>
          </cell>
          <cell r="C1153">
            <v>0</v>
          </cell>
        </row>
        <row r="1154">
          <cell r="A1154">
            <v>1153</v>
          </cell>
          <cell r="B1154" t="str">
            <v>MiniTower AMD</v>
          </cell>
          <cell r="C1154">
            <v>0</v>
          </cell>
        </row>
        <row r="1155">
          <cell r="A1155">
            <v>1154</v>
          </cell>
          <cell r="B1155" t="str">
            <v>MiniTower AMD</v>
          </cell>
          <cell r="C1155">
            <v>0</v>
          </cell>
        </row>
        <row r="1156">
          <cell r="A1156">
            <v>1155</v>
          </cell>
          <cell r="B1156" t="str">
            <v>MiniTower Intell</v>
          </cell>
          <cell r="C1156">
            <v>0</v>
          </cell>
        </row>
        <row r="1157">
          <cell r="A1157">
            <v>1156</v>
          </cell>
          <cell r="B1157" t="str">
            <v>MiniTower AMD</v>
          </cell>
          <cell r="C1157">
            <v>0</v>
          </cell>
        </row>
        <row r="1158">
          <cell r="A1158">
            <v>1157</v>
          </cell>
          <cell r="B1158" t="str">
            <v>MiniTower AMD</v>
          </cell>
          <cell r="C1158">
            <v>0</v>
          </cell>
        </row>
        <row r="1159">
          <cell r="A1159">
            <v>1158</v>
          </cell>
          <cell r="B1159" t="str">
            <v>MiniTower AMD</v>
          </cell>
          <cell r="C1159">
            <v>0</v>
          </cell>
        </row>
        <row r="1160">
          <cell r="A1160">
            <v>1159</v>
          </cell>
          <cell r="B1160" t="str">
            <v>17" Monitor</v>
          </cell>
          <cell r="C1160" t="str">
            <v>7057G2H00969</v>
          </cell>
        </row>
        <row r="1161">
          <cell r="A1161">
            <v>1160</v>
          </cell>
          <cell r="B1161" t="str">
            <v>BigTower Intell I</v>
          </cell>
          <cell r="C1161">
            <v>0</v>
          </cell>
        </row>
        <row r="1162">
          <cell r="A1162">
            <v>1161</v>
          </cell>
          <cell r="B1162" t="str">
            <v>LaserJet 1100</v>
          </cell>
          <cell r="C1162" t="str">
            <v>FRBB007630</v>
          </cell>
        </row>
        <row r="1163">
          <cell r="A1163">
            <v>1162</v>
          </cell>
          <cell r="B1163" t="str">
            <v>Hub Officeconnect 8port</v>
          </cell>
          <cell r="C1163">
            <v>0</v>
          </cell>
        </row>
        <row r="1164">
          <cell r="A1164">
            <v>1163</v>
          </cell>
          <cell r="B1164" t="str">
            <v>Hub Officeconnect 8port</v>
          </cell>
          <cell r="C1164">
            <v>0</v>
          </cell>
        </row>
        <row r="1165">
          <cell r="A1165">
            <v>1164</v>
          </cell>
          <cell r="B1165" t="str">
            <v>Standventilator</v>
          </cell>
          <cell r="C1165">
            <v>0</v>
          </cell>
        </row>
        <row r="1166">
          <cell r="A1166">
            <v>1165</v>
          </cell>
          <cell r="B1166" t="str">
            <v>Effektiv 160</v>
          </cell>
          <cell r="C1166">
            <v>0</v>
          </cell>
        </row>
        <row r="1167">
          <cell r="A1167">
            <v>1166</v>
          </cell>
          <cell r="B1167" t="str">
            <v>Procent Bürodrehstuhl</v>
          </cell>
          <cell r="C1167">
            <v>0</v>
          </cell>
        </row>
        <row r="1168">
          <cell r="A1168">
            <v>1167</v>
          </cell>
          <cell r="B1168" t="str">
            <v>Kompakt-Klimaanlage</v>
          </cell>
          <cell r="C1168">
            <v>0</v>
          </cell>
        </row>
        <row r="1169">
          <cell r="A1169">
            <v>1168</v>
          </cell>
          <cell r="B1169" t="str">
            <v>Gerätewandschrank 14HE</v>
          </cell>
          <cell r="C1169">
            <v>0</v>
          </cell>
        </row>
        <row r="1170">
          <cell r="A1170">
            <v>1169</v>
          </cell>
          <cell r="B1170" t="str">
            <v>Switch EZ108DT 19" 8port</v>
          </cell>
          <cell r="C1170">
            <v>0</v>
          </cell>
        </row>
        <row r="1171">
          <cell r="A1171">
            <v>1170</v>
          </cell>
          <cell r="B1171" t="str">
            <v>Switch FS708 8port</v>
          </cell>
          <cell r="C1171">
            <v>0</v>
          </cell>
        </row>
        <row r="1172">
          <cell r="A1172">
            <v>1171</v>
          </cell>
          <cell r="B1172" t="str">
            <v>Switch FS724i 24port</v>
          </cell>
          <cell r="C1172">
            <v>0</v>
          </cell>
        </row>
        <row r="1173">
          <cell r="A1173">
            <v>1172</v>
          </cell>
          <cell r="B1173" t="str">
            <v>Switch FS724i 24port</v>
          </cell>
          <cell r="C1173">
            <v>0</v>
          </cell>
        </row>
        <row r="1174">
          <cell r="A1174">
            <v>1173</v>
          </cell>
          <cell r="B1174" t="str">
            <v>15" Monitor</v>
          </cell>
          <cell r="C1174" t="str">
            <v>AC19303463</v>
          </cell>
        </row>
        <row r="1175">
          <cell r="A1175">
            <v>1174</v>
          </cell>
          <cell r="B1175" t="str">
            <v>17" Monitor</v>
          </cell>
          <cell r="C1175" t="str">
            <v>AC11100597</v>
          </cell>
        </row>
        <row r="1176">
          <cell r="A1176">
            <v>1175</v>
          </cell>
          <cell r="B1176" t="str">
            <v>Billy 200x80</v>
          </cell>
          <cell r="C1176">
            <v>0</v>
          </cell>
        </row>
        <row r="1177">
          <cell r="A1177">
            <v>1176</v>
          </cell>
          <cell r="B1177" t="str">
            <v>MiniTower AMD</v>
          </cell>
          <cell r="C1177">
            <v>0</v>
          </cell>
        </row>
        <row r="1178">
          <cell r="A1178">
            <v>1177</v>
          </cell>
          <cell r="B1178" t="str">
            <v>MiniTower AMD</v>
          </cell>
          <cell r="C1178">
            <v>0</v>
          </cell>
        </row>
        <row r="1179">
          <cell r="A1179">
            <v>1178</v>
          </cell>
          <cell r="B1179" t="str">
            <v>MiniTower AMD</v>
          </cell>
          <cell r="C1179">
            <v>0</v>
          </cell>
        </row>
        <row r="1180">
          <cell r="A1180">
            <v>1179</v>
          </cell>
          <cell r="B1180" t="str">
            <v>BigTower Intell</v>
          </cell>
          <cell r="C1180">
            <v>0</v>
          </cell>
        </row>
        <row r="1181">
          <cell r="A1181">
            <v>1180</v>
          </cell>
          <cell r="B1181" t="str">
            <v>BackUPS 650</v>
          </cell>
          <cell r="C1181">
            <v>0</v>
          </cell>
        </row>
        <row r="1182">
          <cell r="A1182">
            <v>1181</v>
          </cell>
          <cell r="B1182" t="str">
            <v>MiniTower AMD</v>
          </cell>
          <cell r="C1182">
            <v>0</v>
          </cell>
        </row>
        <row r="1183">
          <cell r="A1183">
            <v>1182</v>
          </cell>
          <cell r="B1183" t="str">
            <v>MiniTower AMD + Dat DDS3</v>
          </cell>
          <cell r="C1183">
            <v>0</v>
          </cell>
        </row>
        <row r="1184">
          <cell r="A1184">
            <v>1183</v>
          </cell>
          <cell r="B1184" t="str">
            <v>MiniTower AMD</v>
          </cell>
          <cell r="C1184">
            <v>0</v>
          </cell>
        </row>
        <row r="1185">
          <cell r="A1185">
            <v>1184</v>
          </cell>
          <cell r="B1185" t="str">
            <v>MiniTower AMD</v>
          </cell>
          <cell r="C1185">
            <v>0</v>
          </cell>
        </row>
        <row r="1186">
          <cell r="A1186">
            <v>1185</v>
          </cell>
          <cell r="B1186" t="str">
            <v>BigTower AMD</v>
          </cell>
          <cell r="C1186">
            <v>0</v>
          </cell>
        </row>
        <row r="1187">
          <cell r="A1187">
            <v>1186</v>
          </cell>
          <cell r="B1187" t="str">
            <v>Switch FS716 16port</v>
          </cell>
          <cell r="C1187">
            <v>0</v>
          </cell>
        </row>
        <row r="1188">
          <cell r="A1188">
            <v>1187</v>
          </cell>
          <cell r="B1188" t="str">
            <v>Hub Officeconnect 8port</v>
          </cell>
          <cell r="C1188" t="str">
            <v>7h3v1a3fa7</v>
          </cell>
        </row>
        <row r="1189">
          <cell r="A1189">
            <v>1188</v>
          </cell>
          <cell r="B1189" t="str">
            <v>BigTower AMD</v>
          </cell>
          <cell r="C1189">
            <v>0</v>
          </cell>
        </row>
        <row r="1190">
          <cell r="A1190">
            <v>1189</v>
          </cell>
          <cell r="B1190" t="str">
            <v>Finecam S5 - Digital Fotokamera</v>
          </cell>
          <cell r="C1190" t="str">
            <v>cm018623</v>
          </cell>
        </row>
        <row r="1191">
          <cell r="A1191">
            <v>1190</v>
          </cell>
          <cell r="B1191" t="str">
            <v>Gemini 300 - DVD Player</v>
          </cell>
          <cell r="C1191" t="str">
            <v>2000097917</v>
          </cell>
        </row>
        <row r="1192">
          <cell r="A1192">
            <v>1191</v>
          </cell>
          <cell r="B1192" t="str">
            <v>Radio 6701N - CD-Player Kassettenrekorder</v>
          </cell>
          <cell r="C1192" t="str">
            <v>RC12262956</v>
          </cell>
        </row>
        <row r="1193">
          <cell r="A1193">
            <v>1192</v>
          </cell>
          <cell r="B1193" t="str">
            <v>MiniTower</v>
          </cell>
          <cell r="C1193">
            <v>0</v>
          </cell>
        </row>
        <row r="1194">
          <cell r="A1194">
            <v>1193</v>
          </cell>
          <cell r="B1194" t="str">
            <v>MiniTower</v>
          </cell>
          <cell r="C1194">
            <v>0</v>
          </cell>
        </row>
        <row r="1195">
          <cell r="A1195">
            <v>1194</v>
          </cell>
          <cell r="B1195" t="str">
            <v>MiniTower</v>
          </cell>
          <cell r="C1195">
            <v>0</v>
          </cell>
        </row>
        <row r="1196">
          <cell r="A1196">
            <v>1195</v>
          </cell>
          <cell r="B1196" t="str">
            <v>MiniTower</v>
          </cell>
          <cell r="C1196">
            <v>0</v>
          </cell>
        </row>
        <row r="1197">
          <cell r="A1197">
            <v>1196</v>
          </cell>
          <cell r="B1197" t="str">
            <v>MiniTower</v>
          </cell>
          <cell r="C1197">
            <v>0</v>
          </cell>
        </row>
        <row r="1198">
          <cell r="A1198">
            <v>1197</v>
          </cell>
          <cell r="B1198" t="str">
            <v>MiniTower</v>
          </cell>
          <cell r="C1198">
            <v>0</v>
          </cell>
        </row>
        <row r="1199">
          <cell r="A1199">
            <v>1198</v>
          </cell>
          <cell r="B1199" t="str">
            <v>MiniTower</v>
          </cell>
          <cell r="C1199">
            <v>0</v>
          </cell>
        </row>
        <row r="1200">
          <cell r="A1200">
            <v>1199</v>
          </cell>
          <cell r="B1200" t="str">
            <v>MiniTower</v>
          </cell>
          <cell r="C1200">
            <v>0</v>
          </cell>
        </row>
        <row r="1201">
          <cell r="A1201">
            <v>1200</v>
          </cell>
          <cell r="B1201" t="str">
            <v>MiniTower</v>
          </cell>
          <cell r="C1201">
            <v>0</v>
          </cell>
        </row>
        <row r="1202">
          <cell r="A1202">
            <v>1201</v>
          </cell>
          <cell r="B1202" t="str">
            <v>MiniTower</v>
          </cell>
          <cell r="C1202">
            <v>0</v>
          </cell>
        </row>
        <row r="1203">
          <cell r="A1203">
            <v>1202</v>
          </cell>
          <cell r="B1203" t="str">
            <v>MiniTower</v>
          </cell>
          <cell r="C1203">
            <v>0</v>
          </cell>
        </row>
        <row r="1204">
          <cell r="A1204">
            <v>1203</v>
          </cell>
          <cell r="B1204" t="str">
            <v>MiniTower</v>
          </cell>
          <cell r="C1204">
            <v>0</v>
          </cell>
        </row>
        <row r="1205">
          <cell r="A1205">
            <v>1204</v>
          </cell>
          <cell r="B1205" t="str">
            <v>MiniTower</v>
          </cell>
          <cell r="C1205">
            <v>0</v>
          </cell>
        </row>
        <row r="1206">
          <cell r="A1206">
            <v>1205</v>
          </cell>
          <cell r="B1206" t="str">
            <v>Brillance 151AX</v>
          </cell>
          <cell r="C1206" t="str">
            <v>TY009917043280</v>
          </cell>
        </row>
        <row r="1207">
          <cell r="A1207">
            <v>1206</v>
          </cell>
          <cell r="B1207" t="str">
            <v>Brillance 151AX</v>
          </cell>
          <cell r="C1207" t="str">
            <v>TY009911023247</v>
          </cell>
        </row>
        <row r="1208">
          <cell r="A1208">
            <v>1207</v>
          </cell>
          <cell r="B1208" t="str">
            <v>Brillance 151AX</v>
          </cell>
          <cell r="C1208" t="str">
            <v>TY009911023243</v>
          </cell>
        </row>
        <row r="1209">
          <cell r="A1209">
            <v>1208</v>
          </cell>
          <cell r="B1209" t="str">
            <v>Brillance 151AX</v>
          </cell>
          <cell r="C1209" t="str">
            <v>TY009911027677</v>
          </cell>
        </row>
        <row r="1210">
          <cell r="A1210">
            <v>1209</v>
          </cell>
          <cell r="B1210" t="str">
            <v>Brillance 151AX</v>
          </cell>
          <cell r="C1210" t="str">
            <v>TY009913034380</v>
          </cell>
        </row>
        <row r="1211">
          <cell r="A1211">
            <v>1210</v>
          </cell>
          <cell r="B1211" t="str">
            <v>Brillance 151AX</v>
          </cell>
          <cell r="C1211" t="str">
            <v>TY009915037177</v>
          </cell>
        </row>
        <row r="1212">
          <cell r="A1212">
            <v>1211</v>
          </cell>
          <cell r="B1212" t="str">
            <v>Brillance 151AX</v>
          </cell>
          <cell r="C1212" t="str">
            <v>TY00993940198</v>
          </cell>
        </row>
        <row r="1213">
          <cell r="A1213">
            <v>1212</v>
          </cell>
          <cell r="B1213" t="str">
            <v>Brillance 151AX</v>
          </cell>
          <cell r="C1213" t="str">
            <v>TY009913034355</v>
          </cell>
        </row>
        <row r="1214">
          <cell r="A1214">
            <v>1213</v>
          </cell>
          <cell r="B1214" t="str">
            <v>Brillance 151AX</v>
          </cell>
          <cell r="C1214" t="str">
            <v>TY009917043223</v>
          </cell>
        </row>
        <row r="1215">
          <cell r="A1215">
            <v>1214</v>
          </cell>
          <cell r="B1215" t="str">
            <v>Brillance 151AX</v>
          </cell>
          <cell r="C1215" t="str">
            <v>TY009911023224</v>
          </cell>
        </row>
        <row r="1216">
          <cell r="A1216">
            <v>1215</v>
          </cell>
          <cell r="B1216" t="str">
            <v>Brillance 151AX</v>
          </cell>
          <cell r="C1216" t="str">
            <v>TY009917043269</v>
          </cell>
        </row>
        <row r="1217">
          <cell r="A1217">
            <v>1216</v>
          </cell>
          <cell r="B1217" t="str">
            <v>Brillance 151AX</v>
          </cell>
          <cell r="C1217" t="str">
            <v>TY009939040164</v>
          </cell>
        </row>
        <row r="1218">
          <cell r="A1218">
            <v>1217</v>
          </cell>
          <cell r="B1218" t="str">
            <v>Brillance 151AX</v>
          </cell>
          <cell r="C1218" t="str">
            <v>TY009911025529</v>
          </cell>
        </row>
        <row r="1219">
          <cell r="A1219">
            <v>1218</v>
          </cell>
          <cell r="B1219" t="str">
            <v xml:space="preserve">HP-LaserJet </v>
          </cell>
          <cell r="C1219" t="str">
            <v>cncjm011887</v>
          </cell>
        </row>
        <row r="1220">
          <cell r="A1220">
            <v>1219</v>
          </cell>
          <cell r="B1220" t="str">
            <v>425 ST</v>
          </cell>
          <cell r="C1220" t="str">
            <v>2231096208</v>
          </cell>
        </row>
        <row r="1221">
          <cell r="A1221">
            <v>1220</v>
          </cell>
          <cell r="B1221" t="str">
            <v>Bistro-Tisch klein</v>
          </cell>
          <cell r="C1221">
            <v>0</v>
          </cell>
        </row>
        <row r="1222">
          <cell r="A1222">
            <v>1221</v>
          </cell>
          <cell r="B1222" t="str">
            <v>Bistro-Tisch klein</v>
          </cell>
          <cell r="C1222">
            <v>0</v>
          </cell>
        </row>
        <row r="1223">
          <cell r="A1223">
            <v>1222</v>
          </cell>
          <cell r="B1223" t="str">
            <v>Bistro-Tisch klein</v>
          </cell>
          <cell r="C1223">
            <v>0</v>
          </cell>
        </row>
        <row r="1224">
          <cell r="A1224">
            <v>1223</v>
          </cell>
          <cell r="B1224" t="str">
            <v>Bistro-Tisch klein</v>
          </cell>
          <cell r="C1224">
            <v>0</v>
          </cell>
        </row>
        <row r="1225">
          <cell r="A1225">
            <v>1224</v>
          </cell>
          <cell r="B1225" t="str">
            <v>Bistro-Tisch groß</v>
          </cell>
          <cell r="C1225">
            <v>0</v>
          </cell>
        </row>
        <row r="1226">
          <cell r="A1226">
            <v>1225</v>
          </cell>
          <cell r="B1226" t="str">
            <v>Bistro-Tisch groß</v>
          </cell>
          <cell r="C1226">
            <v>0</v>
          </cell>
        </row>
        <row r="1227">
          <cell r="A1227">
            <v>1226</v>
          </cell>
          <cell r="B1227" t="str">
            <v>Wankelmotor</v>
          </cell>
          <cell r="C1227">
            <v>0</v>
          </cell>
        </row>
        <row r="1228">
          <cell r="A1228">
            <v>1227</v>
          </cell>
          <cell r="B1228" t="str">
            <v>MVX 150i DigiCam</v>
          </cell>
          <cell r="C1228" t="str">
            <v>184643010066</v>
          </cell>
        </row>
        <row r="1229">
          <cell r="A1229">
            <v>1228</v>
          </cell>
          <cell r="B1229" t="str">
            <v xml:space="preserve">HP-LaserJet </v>
          </cell>
          <cell r="C1229">
            <v>0</v>
          </cell>
        </row>
        <row r="1230">
          <cell r="A1230">
            <v>1229</v>
          </cell>
          <cell r="B1230" t="str">
            <v xml:space="preserve">HP-LaserJet </v>
          </cell>
          <cell r="C1230">
            <v>0</v>
          </cell>
        </row>
        <row r="1231">
          <cell r="A1231">
            <v>1230</v>
          </cell>
          <cell r="B1231" t="str">
            <v>MiniTower AMD</v>
          </cell>
          <cell r="C1231">
            <v>0</v>
          </cell>
        </row>
        <row r="1232">
          <cell r="A1232">
            <v>1231</v>
          </cell>
          <cell r="B1232" t="str">
            <v>MiniTower AMD</v>
          </cell>
          <cell r="C1232">
            <v>0</v>
          </cell>
        </row>
        <row r="1233">
          <cell r="A1233">
            <v>1232</v>
          </cell>
          <cell r="B1233" t="str">
            <v>15" TFT Flatscreen</v>
          </cell>
          <cell r="C1233" t="str">
            <v>AA1015600139AF15101016H</v>
          </cell>
        </row>
        <row r="1234">
          <cell r="A1234">
            <v>1233</v>
          </cell>
          <cell r="B1234" t="str">
            <v>MiniTower AMD</v>
          </cell>
          <cell r="C1234">
            <v>0</v>
          </cell>
        </row>
        <row r="1235">
          <cell r="A1235">
            <v>1234</v>
          </cell>
          <cell r="B1235" t="str">
            <v>15" TFT Flatscreen</v>
          </cell>
          <cell r="C1235">
            <v>0</v>
          </cell>
        </row>
        <row r="1236">
          <cell r="A1236">
            <v>1235</v>
          </cell>
          <cell r="B1236" t="str">
            <v>15" TFT Flatscreen</v>
          </cell>
          <cell r="C1236">
            <v>0</v>
          </cell>
        </row>
        <row r="1237">
          <cell r="A1237">
            <v>1236</v>
          </cell>
          <cell r="B1237" t="str">
            <v>MiniTower AMD</v>
          </cell>
          <cell r="C1237">
            <v>0</v>
          </cell>
        </row>
        <row r="1238">
          <cell r="A1238">
            <v>1237</v>
          </cell>
          <cell r="B1238" t="str">
            <v>MP120-DH</v>
          </cell>
          <cell r="C1238">
            <v>0</v>
          </cell>
        </row>
        <row r="1239">
          <cell r="A1239">
            <v>1238</v>
          </cell>
          <cell r="B1239" t="str">
            <v>MP121-DE</v>
          </cell>
          <cell r="C1239">
            <v>0</v>
          </cell>
        </row>
        <row r="1240">
          <cell r="A1240">
            <v>1239</v>
          </cell>
          <cell r="B1240" t="str">
            <v>LaserJet 1100</v>
          </cell>
          <cell r="C1240" t="str">
            <v>FRHR371008</v>
          </cell>
        </row>
        <row r="1241">
          <cell r="A1241">
            <v>1240</v>
          </cell>
          <cell r="B1241" t="str">
            <v>iMAC DV 400 Mhz</v>
          </cell>
          <cell r="C1241" t="str">
            <v>RU0024L0HTG</v>
          </cell>
        </row>
        <row r="1242">
          <cell r="A1242">
            <v>1241</v>
          </cell>
          <cell r="B1242" t="str">
            <v>190</v>
          </cell>
          <cell r="C1242" t="str">
            <v>006554</v>
          </cell>
        </row>
        <row r="1243">
          <cell r="A1243">
            <v>1242</v>
          </cell>
          <cell r="B1243" t="str">
            <v>190</v>
          </cell>
          <cell r="C1243" t="str">
            <v>006551</v>
          </cell>
        </row>
        <row r="1244">
          <cell r="A1244">
            <v>1243</v>
          </cell>
          <cell r="B1244" t="str">
            <v>10714 (Rot)</v>
          </cell>
          <cell r="C1244">
            <v>0</v>
          </cell>
        </row>
        <row r="1245">
          <cell r="A1245">
            <v>1244</v>
          </cell>
          <cell r="B1245" t="str">
            <v>10714 (Rot)</v>
          </cell>
          <cell r="C1245">
            <v>0</v>
          </cell>
        </row>
        <row r="1246">
          <cell r="A1246">
            <v>1245</v>
          </cell>
          <cell r="B1246" t="str">
            <v>10714 (Rot)</v>
          </cell>
          <cell r="C1246">
            <v>0</v>
          </cell>
        </row>
        <row r="1247">
          <cell r="A1247">
            <v>1246</v>
          </cell>
          <cell r="B1247" t="str">
            <v>10714 (Rot)</v>
          </cell>
          <cell r="C1247">
            <v>0</v>
          </cell>
        </row>
        <row r="1248">
          <cell r="A1248">
            <v>1247</v>
          </cell>
          <cell r="B1248" t="str">
            <v>10714 (Rot)</v>
          </cell>
          <cell r="C1248">
            <v>0</v>
          </cell>
        </row>
        <row r="1249">
          <cell r="A1249">
            <v>1248</v>
          </cell>
          <cell r="B1249" t="str">
            <v>10714 (Rot)</v>
          </cell>
          <cell r="C1249">
            <v>0</v>
          </cell>
        </row>
        <row r="1250">
          <cell r="A1250">
            <v>1249</v>
          </cell>
          <cell r="B1250" t="str">
            <v>10714 (Rot)</v>
          </cell>
          <cell r="C1250">
            <v>0</v>
          </cell>
        </row>
        <row r="1251">
          <cell r="A1251">
            <v>1250</v>
          </cell>
          <cell r="B1251" t="str">
            <v>10714 (Rot)</v>
          </cell>
          <cell r="C1251">
            <v>0</v>
          </cell>
        </row>
        <row r="1252">
          <cell r="A1252">
            <v>1251</v>
          </cell>
          <cell r="B1252" t="str">
            <v>10714 (Rot)</v>
          </cell>
          <cell r="C1252">
            <v>0</v>
          </cell>
        </row>
        <row r="1253">
          <cell r="A1253">
            <v>1252</v>
          </cell>
          <cell r="B1253" t="str">
            <v>10714 (Rot)</v>
          </cell>
          <cell r="C1253">
            <v>0</v>
          </cell>
        </row>
        <row r="1254">
          <cell r="A1254">
            <v>1253</v>
          </cell>
          <cell r="B1254" t="str">
            <v>10714 (Rot)</v>
          </cell>
          <cell r="C1254">
            <v>0</v>
          </cell>
        </row>
        <row r="1255">
          <cell r="A1255">
            <v>1254</v>
          </cell>
          <cell r="B1255" t="str">
            <v>10714 (Rot)</v>
          </cell>
          <cell r="C1255">
            <v>0</v>
          </cell>
        </row>
        <row r="1256">
          <cell r="A1256">
            <v>1255</v>
          </cell>
          <cell r="B1256" t="str">
            <v>10714 (Rot)</v>
          </cell>
          <cell r="C1256">
            <v>0</v>
          </cell>
        </row>
        <row r="1257">
          <cell r="A1257">
            <v>1256</v>
          </cell>
          <cell r="B1257" t="str">
            <v>10714 (Schwarz)</v>
          </cell>
          <cell r="C1257">
            <v>0</v>
          </cell>
        </row>
        <row r="1258">
          <cell r="A1258">
            <v>1257</v>
          </cell>
          <cell r="B1258" t="str">
            <v>10714 (Schwarz)</v>
          </cell>
          <cell r="C1258">
            <v>0</v>
          </cell>
        </row>
        <row r="1259">
          <cell r="A1259">
            <v>1258</v>
          </cell>
          <cell r="B1259" t="str">
            <v>Companion C700</v>
          </cell>
          <cell r="C1259" t="str">
            <v>ACT011100T3408201899</v>
          </cell>
        </row>
        <row r="1260">
          <cell r="A1260">
            <v>1259</v>
          </cell>
          <cell r="B1260" t="str">
            <v>15" TFT Flatscreen</v>
          </cell>
          <cell r="C1260" t="str">
            <v>AA1015600139AF15101010H</v>
          </cell>
        </row>
        <row r="1261">
          <cell r="A1261">
            <v>1260</v>
          </cell>
          <cell r="B1261" t="str">
            <v>15" TFT Flatscreen</v>
          </cell>
          <cell r="C1261">
            <v>0</v>
          </cell>
        </row>
        <row r="1262">
          <cell r="A1262">
            <v>1261</v>
          </cell>
          <cell r="B1262" t="str">
            <v>15" TFT Flatscreen</v>
          </cell>
          <cell r="C1262">
            <v>0</v>
          </cell>
        </row>
        <row r="1263">
          <cell r="A1263">
            <v>1262</v>
          </cell>
          <cell r="B1263" t="str">
            <v>15" TFT Flatscreen</v>
          </cell>
          <cell r="C1263">
            <v>0</v>
          </cell>
        </row>
        <row r="1264">
          <cell r="A1264">
            <v>1263</v>
          </cell>
          <cell r="B1264" t="str">
            <v xml:space="preserve">HP-LaserJet </v>
          </cell>
          <cell r="C1264">
            <v>0</v>
          </cell>
        </row>
        <row r="1265">
          <cell r="A1265">
            <v>1264</v>
          </cell>
          <cell r="B1265" t="str">
            <v>MiniTower AMD</v>
          </cell>
          <cell r="C1265">
            <v>0</v>
          </cell>
        </row>
        <row r="1266">
          <cell r="A1266">
            <v>1265</v>
          </cell>
          <cell r="B1266" t="str">
            <v>MiniTower AMD</v>
          </cell>
          <cell r="C1266">
            <v>0</v>
          </cell>
        </row>
        <row r="1267">
          <cell r="A1267">
            <v>1266</v>
          </cell>
          <cell r="B1267" t="str">
            <v>MiniTower AMD</v>
          </cell>
          <cell r="C1267">
            <v>0</v>
          </cell>
        </row>
        <row r="1268">
          <cell r="A1268">
            <v>1267</v>
          </cell>
          <cell r="B1268" t="str">
            <v>MiniTower AMD</v>
          </cell>
          <cell r="C1268">
            <v>0</v>
          </cell>
        </row>
        <row r="1269">
          <cell r="A1269">
            <v>1268</v>
          </cell>
          <cell r="B1269" t="str">
            <v>Boxen</v>
          </cell>
          <cell r="C1269" t="str">
            <v>020831</v>
          </cell>
        </row>
        <row r="1270">
          <cell r="A1270">
            <v>1269</v>
          </cell>
          <cell r="B1270" t="str">
            <v>Telesfon ISDN</v>
          </cell>
          <cell r="C1270" t="str">
            <v>827373304474</v>
          </cell>
        </row>
        <row r="1271">
          <cell r="A1271">
            <v>1270</v>
          </cell>
          <cell r="B1271" t="str">
            <v>ScanJet 3530C</v>
          </cell>
          <cell r="C1271" t="str">
            <v>CN287N80FJ</v>
          </cell>
        </row>
        <row r="1272">
          <cell r="A1272">
            <v>1271</v>
          </cell>
          <cell r="B1272" t="str">
            <v>MiniTower Intell</v>
          </cell>
          <cell r="C1272">
            <v>0</v>
          </cell>
        </row>
        <row r="1273">
          <cell r="A1273">
            <v>1272</v>
          </cell>
          <cell r="B1273" t="str">
            <v>103065 17"</v>
          </cell>
          <cell r="C1273" t="str">
            <v>AA1030650102AR16400456</v>
          </cell>
        </row>
        <row r="1274">
          <cell r="A1274">
            <v>1273</v>
          </cell>
          <cell r="B1274" t="str">
            <v>Effektiv 160</v>
          </cell>
          <cell r="C1274">
            <v>0</v>
          </cell>
        </row>
        <row r="1275">
          <cell r="A1275">
            <v>1274</v>
          </cell>
          <cell r="B1275" t="str">
            <v>Effektiv 160</v>
          </cell>
          <cell r="C1275">
            <v>0</v>
          </cell>
        </row>
        <row r="1276">
          <cell r="A1276">
            <v>1275</v>
          </cell>
          <cell r="B1276" t="str">
            <v>Effektiv 160</v>
          </cell>
          <cell r="C1276">
            <v>0</v>
          </cell>
        </row>
        <row r="1277">
          <cell r="A1277">
            <v>1276</v>
          </cell>
          <cell r="B1277" t="str">
            <v>Effektiv 160</v>
          </cell>
          <cell r="C1277">
            <v>0</v>
          </cell>
        </row>
        <row r="1278">
          <cell r="A1278">
            <v>1277</v>
          </cell>
          <cell r="B1278" t="str">
            <v>10714 (Schwarz)</v>
          </cell>
          <cell r="C1278">
            <v>0</v>
          </cell>
        </row>
        <row r="1279">
          <cell r="A1279">
            <v>1278</v>
          </cell>
          <cell r="B1279" t="str">
            <v>17" Monitor</v>
          </cell>
          <cell r="C1279" t="str">
            <v>AA1030650102AR16400468</v>
          </cell>
        </row>
        <row r="1280">
          <cell r="A1280">
            <v>1279</v>
          </cell>
          <cell r="B1280" t="str">
            <v>A05</v>
          </cell>
          <cell r="C1280">
            <v>0</v>
          </cell>
        </row>
        <row r="1281">
          <cell r="A1281">
            <v>1280</v>
          </cell>
          <cell r="B1281" t="str">
            <v>A05</v>
          </cell>
          <cell r="C1281">
            <v>0</v>
          </cell>
        </row>
        <row r="1282">
          <cell r="A1282">
            <v>1281</v>
          </cell>
          <cell r="B1282" t="str">
            <v>A05</v>
          </cell>
          <cell r="C1282">
            <v>0</v>
          </cell>
        </row>
        <row r="1283">
          <cell r="A1283">
            <v>1282</v>
          </cell>
          <cell r="B1283" t="str">
            <v>A05</v>
          </cell>
          <cell r="C1283">
            <v>0</v>
          </cell>
        </row>
        <row r="1284">
          <cell r="A1284">
            <v>1283</v>
          </cell>
          <cell r="B1284" t="str">
            <v>T01</v>
          </cell>
          <cell r="C1284">
            <v>0</v>
          </cell>
        </row>
        <row r="1285">
          <cell r="A1285">
            <v>1284</v>
          </cell>
          <cell r="B1285" t="str">
            <v>TU8</v>
          </cell>
          <cell r="C1285">
            <v>0</v>
          </cell>
        </row>
        <row r="1286">
          <cell r="A1286">
            <v>1285</v>
          </cell>
          <cell r="B1286" t="str">
            <v>17" Monitor</v>
          </cell>
          <cell r="C1286" t="str">
            <v>0972144046</v>
          </cell>
        </row>
        <row r="1287">
          <cell r="A1287">
            <v>1286</v>
          </cell>
          <cell r="B1287" t="str">
            <v>T01</v>
          </cell>
          <cell r="C1287">
            <v>0</v>
          </cell>
        </row>
        <row r="1288">
          <cell r="A1288">
            <v>1287</v>
          </cell>
          <cell r="B1288" t="str">
            <v>A05</v>
          </cell>
          <cell r="C1288">
            <v>0</v>
          </cell>
        </row>
        <row r="1289">
          <cell r="A1289">
            <v>1288</v>
          </cell>
          <cell r="B1289" t="str">
            <v>Dialog A140SW</v>
          </cell>
          <cell r="C1289" t="str">
            <v>9701012881</v>
          </cell>
        </row>
        <row r="1290">
          <cell r="A1290">
            <v>1289</v>
          </cell>
          <cell r="B1290" t="str">
            <v>Not Standdeckenfluter</v>
          </cell>
          <cell r="C1290">
            <v>0</v>
          </cell>
        </row>
        <row r="1291">
          <cell r="A1291">
            <v>1290</v>
          </cell>
          <cell r="B1291" t="str">
            <v>Rollcontainer</v>
          </cell>
          <cell r="C1291">
            <v>0</v>
          </cell>
        </row>
        <row r="1292">
          <cell r="A1292">
            <v>1291</v>
          </cell>
          <cell r="B1292" t="str">
            <v>Switch 100 Mbit 5port</v>
          </cell>
          <cell r="C1292">
            <v>0</v>
          </cell>
        </row>
        <row r="1293">
          <cell r="A1293">
            <v>1292</v>
          </cell>
          <cell r="B1293" t="str">
            <v>Aktenvernichter</v>
          </cell>
          <cell r="C1293">
            <v>0</v>
          </cell>
        </row>
        <row r="1294">
          <cell r="A1294">
            <v>1293</v>
          </cell>
          <cell r="B1294" t="str">
            <v>Glastisch</v>
          </cell>
          <cell r="C1294">
            <v>0</v>
          </cell>
        </row>
        <row r="1295">
          <cell r="A1295">
            <v>1294</v>
          </cell>
          <cell r="B1295" t="str">
            <v>MapBoy</v>
          </cell>
          <cell r="C1295">
            <v>0</v>
          </cell>
        </row>
        <row r="1296">
          <cell r="A1296">
            <v>1295</v>
          </cell>
          <cell r="B1296" t="str">
            <v>Maximal Bürodrehstuhl</v>
          </cell>
          <cell r="C1296">
            <v>0</v>
          </cell>
        </row>
        <row r="1297">
          <cell r="A1297">
            <v>1296</v>
          </cell>
          <cell r="B1297" t="str">
            <v>Maximal Bürodrehstuhl</v>
          </cell>
          <cell r="C1297">
            <v>0</v>
          </cell>
        </row>
        <row r="1298">
          <cell r="A1298">
            <v>1297</v>
          </cell>
          <cell r="B1298" t="str">
            <v>10714 (Schwarz)</v>
          </cell>
          <cell r="C1298">
            <v>0</v>
          </cell>
        </row>
        <row r="1299">
          <cell r="A1299">
            <v>1298</v>
          </cell>
          <cell r="B1299" t="str">
            <v>Rolladen</v>
          </cell>
          <cell r="C1299">
            <v>0</v>
          </cell>
        </row>
        <row r="1300">
          <cell r="A1300">
            <v>1299</v>
          </cell>
          <cell r="B1300" t="str">
            <v>Halbrund</v>
          </cell>
          <cell r="C1300">
            <v>0</v>
          </cell>
        </row>
        <row r="1301">
          <cell r="A1301">
            <v>1300</v>
          </cell>
          <cell r="B1301" t="str">
            <v>Eiche</v>
          </cell>
          <cell r="C1301">
            <v>0</v>
          </cell>
        </row>
        <row r="1302">
          <cell r="A1302">
            <v>1301</v>
          </cell>
          <cell r="B1302" t="str">
            <v>Sony Vaio C1VE</v>
          </cell>
        </row>
        <row r="1303">
          <cell r="A1303">
            <v>1302</v>
          </cell>
          <cell r="B1303" t="str">
            <v>Server</v>
          </cell>
        </row>
        <row r="1304">
          <cell r="A1304">
            <v>1303</v>
          </cell>
          <cell r="B1304" t="str">
            <v>Sony Vaio C1VE</v>
          </cell>
        </row>
        <row r="1305">
          <cell r="A1305">
            <v>1304</v>
          </cell>
          <cell r="B1305" t="str">
            <v>Cisco ADSL Modem</v>
          </cell>
        </row>
        <row r="1306">
          <cell r="A1306">
            <v>1305</v>
          </cell>
          <cell r="B1306" t="str">
            <v>DAT Streamer</v>
          </cell>
        </row>
        <row r="1307">
          <cell r="A1307">
            <v>1306</v>
          </cell>
          <cell r="B1307" t="str">
            <v>DAT Streamer</v>
          </cell>
        </row>
        <row r="1308">
          <cell r="A1308">
            <v>1307</v>
          </cell>
          <cell r="B1308" t="str">
            <v>Overheadprojektor</v>
          </cell>
        </row>
        <row r="1309">
          <cell r="A1309">
            <v>1308</v>
          </cell>
          <cell r="B1309" t="str">
            <v>Acer Notebook</v>
          </cell>
        </row>
        <row r="1310">
          <cell r="A1310">
            <v>1309</v>
          </cell>
          <cell r="B1310" t="str">
            <v>Acer Notebook</v>
          </cell>
        </row>
        <row r="1311">
          <cell r="A1311">
            <v>1310</v>
          </cell>
          <cell r="B1311" t="str">
            <v>Acer Notebook</v>
          </cell>
        </row>
        <row r="1312">
          <cell r="A1312">
            <v>1311</v>
          </cell>
          <cell r="B1312" t="str">
            <v>Acer Notebook</v>
          </cell>
        </row>
        <row r="1313">
          <cell r="A1313">
            <v>1312</v>
          </cell>
          <cell r="B1313" t="str">
            <v>Acer Notebook</v>
          </cell>
        </row>
        <row r="1314">
          <cell r="A1314">
            <v>1313</v>
          </cell>
          <cell r="B1314" t="str">
            <v>Acer Notebook</v>
          </cell>
        </row>
        <row r="1315">
          <cell r="A1315">
            <v>1314</v>
          </cell>
          <cell r="B1315" t="str">
            <v>Acer Notebook</v>
          </cell>
        </row>
        <row r="1316">
          <cell r="A1316">
            <v>1315</v>
          </cell>
          <cell r="B1316" t="str">
            <v>Acer Notebook</v>
          </cell>
        </row>
        <row r="1317">
          <cell r="A1317">
            <v>1316</v>
          </cell>
          <cell r="B1317" t="str">
            <v>Acer Notebook</v>
          </cell>
        </row>
        <row r="1318">
          <cell r="A1318">
            <v>1317</v>
          </cell>
          <cell r="B1318" t="str">
            <v>Acer Notebook</v>
          </cell>
        </row>
        <row r="1319">
          <cell r="A1319">
            <v>1318</v>
          </cell>
          <cell r="B1319" t="str">
            <v>Acer Notebook</v>
          </cell>
        </row>
        <row r="1320">
          <cell r="A1320">
            <v>1319</v>
          </cell>
          <cell r="B1320" t="str">
            <v xml:space="preserve">Telefonanlage </v>
          </cell>
        </row>
        <row r="1321">
          <cell r="A1321">
            <v>1320</v>
          </cell>
          <cell r="B1321" t="str">
            <v>HP-1100</v>
          </cell>
        </row>
        <row r="1322">
          <cell r="A1322">
            <v>1321</v>
          </cell>
          <cell r="B1322" t="str">
            <v>Davis Beamer defekt</v>
          </cell>
        </row>
        <row r="1323">
          <cell r="A1323">
            <v>1322</v>
          </cell>
          <cell r="B1323" t="str">
            <v>Brother Fax</v>
          </cell>
        </row>
      </sheetData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dabrechnung "/>
      <sheetName val="Finanzierung"/>
      <sheetName val="Gehälter 2014"/>
      <sheetName val="Gehälter 2015"/>
      <sheetName val="Kore 2014"/>
      <sheetName val="Kore 2015"/>
      <sheetName val="Afa"/>
      <sheetName val="Zentrale Verwaltung"/>
      <sheetName val="Gemein- u. Gebäudekosten 14-15"/>
      <sheetName val="Personal Support"/>
      <sheetName val="Koreexport 2014 Gemein- u. Geb"/>
      <sheetName val="Koreexport 2015 Gemein- u. Geb"/>
      <sheetName val="Afa Gemeinkosten 2014 - 2015"/>
      <sheetName val="Aliquotierungsschl 2014-20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e"/>
      <sheetName val="Erläuterung DB-Beiträge"/>
      <sheetName val="Grunddaten"/>
      <sheetName val="Antrag Träger"/>
      <sheetName val="Antrag bewilligt"/>
      <sheetName val="Antragsbewilligung"/>
      <sheetName val="Endabre. Personalkosten Träger"/>
      <sheetName val="Endabre. Personalk. bewilligt"/>
      <sheetName val="Detailabrechnung"/>
      <sheetName val="Endabrechnung gesamt"/>
      <sheetName val="Umschichtung bzw. Nachtrag"/>
      <sheetName val="Projektbearbeitung Vorlage"/>
    </sheetNames>
    <sheetDataSet>
      <sheetData sheetId="0"/>
      <sheetData sheetId="1"/>
      <sheetData sheetId="2">
        <row r="6">
          <cell r="B6">
            <v>0</v>
          </cell>
        </row>
      </sheetData>
      <sheetData sheetId="3"/>
      <sheetData sheetId="4"/>
      <sheetData sheetId="5">
        <row r="6">
          <cell r="C6">
            <v>0</v>
          </cell>
        </row>
      </sheetData>
      <sheetData sheetId="6">
        <row r="53">
          <cell r="E53">
            <v>0</v>
          </cell>
        </row>
      </sheetData>
      <sheetData sheetId="7">
        <row r="53">
          <cell r="E53">
            <v>0</v>
          </cell>
        </row>
      </sheetData>
      <sheetData sheetId="8"/>
      <sheetData sheetId="9"/>
      <sheetData sheetId="10">
        <row r="7">
          <cell r="E7">
            <v>0</v>
          </cell>
        </row>
        <row r="56">
          <cell r="D56">
            <v>0</v>
          </cell>
        </row>
      </sheetData>
      <sheetData sheetId="11" refreshError="1"/>
    </sheetDataSet>
  </externalBook>
</externalLink>
</file>

<file path=xl/tables/table1.xml><?xml version="1.0" encoding="utf-8"?>
<table xmlns="http://schemas.openxmlformats.org/spreadsheetml/2006/main" id="2" name="Tabelle2" displayName="Tabelle2" ref="A1:C1000" totalsRowShown="0">
  <autoFilter ref="A1:C1000"/>
  <tableColumns count="3">
    <tableColumn id="1" name="SV-MO">
      <calculatedColumnFormula>CONCATENATE('Covid-19 KUA Abrechnungen'!G11,"-",LEFT('Covid-19 KUA Abrechnungen'!AB11,6))</calculatedColumnFormula>
    </tableColumn>
    <tableColumn id="2" name="KUA Beihilfe" dataDxfId="4">
      <calculatedColumnFormula>+'Covid-19 KUA Abrechnungen'!Z11</calculatedColumnFormula>
    </tableColumn>
    <tableColumn id="7" name="proz" dataDxfId="3">
      <calculatedColumnFormula>IF('Covid-19 KUA Abrechnungen'!AD11&gt;0,'Covid-19 KUA Abrechnungen'!AD11/'Covid-19 KUA Abrechnungen'!P11,'Covid-19 KUA Abrechnungen'!AE11)</calculatedColumnFormula>
    </tableColumn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3" name="Tabelle3" displayName="Tabelle3" ref="E1:F1578" totalsRowShown="0">
  <autoFilter ref="E1:F1578"/>
  <tableColumns count="2">
    <tableColumn id="1" name="Spalte1"/>
    <tableColumn id="2" name="Proz" dataDxfId="2">
      <calculatedColumnFormula>+Gehälter!$I16/Gehälter!$H16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P71"/>
  <sheetViews>
    <sheetView zoomScaleNormal="100" workbookViewId="0">
      <selection activeCell="Q25" sqref="Q25"/>
    </sheetView>
  </sheetViews>
  <sheetFormatPr baseColWidth="10" defaultRowHeight="12.75" x14ac:dyDescent="0.2"/>
  <cols>
    <col min="1" max="2" width="12.5703125" customWidth="1"/>
    <col min="5" max="5" width="9.7109375" bestFit="1" customWidth="1"/>
    <col min="6" max="7" width="9.5703125" bestFit="1" customWidth="1"/>
    <col min="8" max="9" width="11.28515625" bestFit="1" customWidth="1"/>
    <col min="10" max="14" width="12.7109375" customWidth="1"/>
  </cols>
  <sheetData>
    <row r="1" spans="1:14" ht="22.5" customHeight="1" x14ac:dyDescent="0.25">
      <c r="A1" s="428" t="s">
        <v>26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</row>
    <row r="2" spans="1:14" ht="15" x14ac:dyDescent="0.25">
      <c r="A2" s="1" t="s">
        <v>0</v>
      </c>
      <c r="B2" s="1"/>
      <c r="C2" s="429"/>
      <c r="D2" s="429"/>
      <c r="E2" s="429"/>
      <c r="F2" s="429"/>
      <c r="G2" s="429"/>
      <c r="H2" s="429"/>
      <c r="I2" s="10"/>
    </row>
    <row r="3" spans="1:14" ht="15" x14ac:dyDescent="0.25">
      <c r="A3" s="1" t="s">
        <v>1</v>
      </c>
      <c r="B3" s="1"/>
      <c r="C3" s="11" t="s">
        <v>2</v>
      </c>
      <c r="D3" s="430"/>
      <c r="E3" s="430"/>
      <c r="F3" s="11" t="s">
        <v>3</v>
      </c>
      <c r="G3" s="430"/>
      <c r="H3" s="430"/>
      <c r="I3" s="10"/>
    </row>
    <row r="4" spans="1:14" ht="15" x14ac:dyDescent="0.25">
      <c r="A4" s="1"/>
      <c r="B4" s="1"/>
      <c r="C4" s="12"/>
      <c r="D4" s="13"/>
      <c r="E4" s="13"/>
      <c r="F4" s="12"/>
      <c r="G4" s="13"/>
      <c r="H4" s="13"/>
      <c r="I4" s="10"/>
    </row>
    <row r="5" spans="1:14" ht="15" thickBot="1" x14ac:dyDescent="0.25">
      <c r="A5" s="14" t="s">
        <v>27</v>
      </c>
      <c r="B5" s="15"/>
      <c r="C5" s="16" t="s">
        <v>28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4" ht="26.25" thickBot="1" x14ac:dyDescent="0.25">
      <c r="A6" s="431" t="s">
        <v>29</v>
      </c>
      <c r="B6" s="432"/>
      <c r="C6" s="433"/>
      <c r="D6" s="433"/>
      <c r="E6" s="434"/>
      <c r="F6" s="18" t="s">
        <v>30</v>
      </c>
      <c r="G6" s="19" t="s">
        <v>31</v>
      </c>
      <c r="H6" s="20" t="s">
        <v>32</v>
      </c>
      <c r="I6" s="20" t="s">
        <v>33</v>
      </c>
      <c r="J6" s="20" t="s">
        <v>34</v>
      </c>
      <c r="K6" s="20" t="s">
        <v>33</v>
      </c>
      <c r="L6" s="20" t="s">
        <v>35</v>
      </c>
      <c r="M6" s="20" t="s">
        <v>36</v>
      </c>
      <c r="N6" s="20" t="s">
        <v>37</v>
      </c>
    </row>
    <row r="7" spans="1:14" ht="13.5" thickBot="1" x14ac:dyDescent="0.25">
      <c r="A7" s="431" t="s">
        <v>38</v>
      </c>
      <c r="B7" s="432"/>
      <c r="C7" s="435"/>
      <c r="D7" s="436"/>
      <c r="E7" s="437"/>
      <c r="F7" s="21">
        <v>0.9</v>
      </c>
      <c r="G7" s="22">
        <v>0.1</v>
      </c>
      <c r="H7" s="23">
        <f>+F7+G7</f>
        <v>1</v>
      </c>
      <c r="I7" s="23">
        <v>1</v>
      </c>
      <c r="J7" s="23">
        <v>1</v>
      </c>
      <c r="K7" s="23">
        <v>1</v>
      </c>
      <c r="L7" s="23">
        <v>1</v>
      </c>
      <c r="M7" s="23">
        <v>1</v>
      </c>
      <c r="N7" s="23"/>
    </row>
    <row r="8" spans="1:14" x14ac:dyDescent="0.2">
      <c r="A8" s="438" t="s">
        <v>195</v>
      </c>
      <c r="B8" s="439"/>
      <c r="C8" s="24"/>
      <c r="D8" s="25" t="s">
        <v>2</v>
      </c>
      <c r="E8" s="26" t="s">
        <v>3</v>
      </c>
      <c r="F8" s="27">
        <f>+H8*F7</f>
        <v>0</v>
      </c>
      <c r="G8" s="28">
        <f>+H8*G7</f>
        <v>0</v>
      </c>
      <c r="H8" s="29">
        <f t="shared" ref="H8:M8" si="0">SUM(H9:H15)</f>
        <v>0</v>
      </c>
      <c r="I8" s="29">
        <f t="shared" si="0"/>
        <v>0</v>
      </c>
      <c r="J8" s="29">
        <f t="shared" si="0"/>
        <v>0</v>
      </c>
      <c r="K8" s="29">
        <f t="shared" si="0"/>
        <v>0</v>
      </c>
      <c r="L8" s="29">
        <f t="shared" si="0"/>
        <v>0</v>
      </c>
      <c r="M8" s="29">
        <f t="shared" si="0"/>
        <v>0</v>
      </c>
      <c r="N8" s="29"/>
    </row>
    <row r="9" spans="1:14" x14ac:dyDescent="0.2">
      <c r="A9" s="30" t="s">
        <v>196</v>
      </c>
      <c r="B9" s="31"/>
      <c r="C9" s="32"/>
      <c r="D9" s="33"/>
      <c r="E9" s="34"/>
      <c r="F9" s="35">
        <f>+H9*$F$7</f>
        <v>0</v>
      </c>
      <c r="G9" s="36">
        <f t="shared" ref="G9:G15" si="1">+H9*$G$7</f>
        <v>0</v>
      </c>
      <c r="H9" s="37"/>
      <c r="I9" s="38">
        <f t="shared" ref="I9:I15" si="2">+J9-H9</f>
        <v>0</v>
      </c>
      <c r="J9" s="37"/>
      <c r="K9" s="39">
        <f t="shared" ref="K9:K15" si="3">+L9-J9</f>
        <v>0</v>
      </c>
      <c r="L9" s="40"/>
      <c r="M9" s="37"/>
      <c r="N9" s="37"/>
    </row>
    <row r="10" spans="1:14" x14ac:dyDescent="0.2">
      <c r="A10" s="41"/>
      <c r="B10" s="42"/>
      <c r="C10" s="43"/>
      <c r="D10" s="44"/>
      <c r="E10" s="45"/>
      <c r="F10" s="46">
        <f t="shared" ref="F10:F15" si="4">+H10*$F$7</f>
        <v>0</v>
      </c>
      <c r="G10" s="47">
        <f t="shared" si="1"/>
        <v>0</v>
      </c>
      <c r="H10" s="48"/>
      <c r="I10" s="38">
        <f t="shared" si="2"/>
        <v>0</v>
      </c>
      <c r="J10" s="48"/>
      <c r="K10" s="39">
        <f t="shared" si="3"/>
        <v>0</v>
      </c>
      <c r="L10" s="40"/>
      <c r="M10" s="48"/>
      <c r="N10" s="48"/>
    </row>
    <row r="11" spans="1:14" x14ac:dyDescent="0.2">
      <c r="A11" s="41"/>
      <c r="B11" s="42"/>
      <c r="C11" s="43"/>
      <c r="D11" s="44"/>
      <c r="E11" s="45"/>
      <c r="F11" s="46">
        <f t="shared" si="4"/>
        <v>0</v>
      </c>
      <c r="G11" s="47">
        <f t="shared" si="1"/>
        <v>0</v>
      </c>
      <c r="H11" s="48"/>
      <c r="I11" s="38">
        <f t="shared" si="2"/>
        <v>0</v>
      </c>
      <c r="J11" s="48"/>
      <c r="K11" s="39">
        <f t="shared" si="3"/>
        <v>0</v>
      </c>
      <c r="L11" s="40"/>
      <c r="M11" s="48"/>
      <c r="N11" s="48"/>
    </row>
    <row r="12" spans="1:14" x14ac:dyDescent="0.2">
      <c r="A12" s="41"/>
      <c r="B12" s="42"/>
      <c r="C12" s="43"/>
      <c r="D12" s="44"/>
      <c r="E12" s="45"/>
      <c r="F12" s="46">
        <f t="shared" si="4"/>
        <v>0</v>
      </c>
      <c r="G12" s="47">
        <f t="shared" si="1"/>
        <v>0</v>
      </c>
      <c r="H12" s="48"/>
      <c r="I12" s="38">
        <f t="shared" si="2"/>
        <v>0</v>
      </c>
      <c r="J12" s="48"/>
      <c r="K12" s="39">
        <f t="shared" si="3"/>
        <v>0</v>
      </c>
      <c r="L12" s="40"/>
      <c r="M12" s="48"/>
      <c r="N12" s="48"/>
    </row>
    <row r="13" spans="1:14" x14ac:dyDescent="0.2">
      <c r="A13" s="41"/>
      <c r="B13" s="42"/>
      <c r="C13" s="43"/>
      <c r="D13" s="44"/>
      <c r="E13" s="45"/>
      <c r="F13" s="46">
        <f t="shared" si="4"/>
        <v>0</v>
      </c>
      <c r="G13" s="47">
        <f t="shared" si="1"/>
        <v>0</v>
      </c>
      <c r="H13" s="48"/>
      <c r="I13" s="38">
        <f t="shared" si="2"/>
        <v>0</v>
      </c>
      <c r="J13" s="48"/>
      <c r="K13" s="39">
        <f t="shared" si="3"/>
        <v>0</v>
      </c>
      <c r="L13" s="40"/>
      <c r="M13" s="48"/>
      <c r="N13" s="48"/>
    </row>
    <row r="14" spans="1:14" x14ac:dyDescent="0.2">
      <c r="A14" s="41"/>
      <c r="B14" s="42"/>
      <c r="C14" s="43"/>
      <c r="D14" s="44"/>
      <c r="E14" s="45"/>
      <c r="F14" s="46">
        <f t="shared" si="4"/>
        <v>0</v>
      </c>
      <c r="G14" s="47">
        <f t="shared" si="1"/>
        <v>0</v>
      </c>
      <c r="H14" s="48"/>
      <c r="I14" s="38">
        <f t="shared" si="2"/>
        <v>0</v>
      </c>
      <c r="J14" s="48"/>
      <c r="K14" s="39">
        <f t="shared" si="3"/>
        <v>0</v>
      </c>
      <c r="L14" s="40"/>
      <c r="M14" s="48"/>
      <c r="N14" s="48"/>
    </row>
    <row r="15" spans="1:14" ht="13.5" thickBot="1" x14ac:dyDescent="0.25">
      <c r="A15" s="49"/>
      <c r="B15" s="50"/>
      <c r="C15" s="51"/>
      <c r="D15" s="52"/>
      <c r="E15" s="53"/>
      <c r="F15" s="54">
        <f t="shared" si="4"/>
        <v>0</v>
      </c>
      <c r="G15" s="55">
        <f t="shared" si="1"/>
        <v>0</v>
      </c>
      <c r="H15" s="56"/>
      <c r="I15" s="57">
        <f t="shared" si="2"/>
        <v>0</v>
      </c>
      <c r="J15" s="56"/>
      <c r="K15" s="58">
        <f t="shared" si="3"/>
        <v>0</v>
      </c>
      <c r="L15" s="59"/>
      <c r="M15" s="56"/>
      <c r="N15" s="56"/>
    </row>
    <row r="16" spans="1:14" ht="23.25" customHeight="1" thickBot="1" x14ac:dyDescent="0.25">
      <c r="A16" s="440" t="s">
        <v>39</v>
      </c>
      <c r="B16" s="441"/>
      <c r="C16" s="60" t="s">
        <v>40</v>
      </c>
      <c r="D16" s="442" t="s">
        <v>41</v>
      </c>
      <c r="E16" s="443"/>
      <c r="F16" s="442" t="s">
        <v>42</v>
      </c>
      <c r="G16" s="443"/>
      <c r="H16" s="61" t="s">
        <v>43</v>
      </c>
      <c r="I16" s="62" t="s">
        <v>33</v>
      </c>
      <c r="J16" s="62" t="s">
        <v>34</v>
      </c>
      <c r="K16" s="62" t="s">
        <v>33</v>
      </c>
      <c r="L16" s="62" t="s">
        <v>35</v>
      </c>
      <c r="M16" s="62" t="s">
        <v>36</v>
      </c>
      <c r="N16" s="62" t="s">
        <v>44</v>
      </c>
    </row>
    <row r="17" spans="1:14" ht="13.5" thickBot="1" x14ac:dyDescent="0.25">
      <c r="A17" s="444"/>
      <c r="B17" s="445"/>
      <c r="C17" s="63"/>
      <c r="D17" s="64">
        <v>0.9</v>
      </c>
      <c r="E17" s="65">
        <f>SUM(E18:E43)</f>
        <v>0</v>
      </c>
      <c r="F17" s="64">
        <v>0.1</v>
      </c>
      <c r="G17" s="65">
        <f t="shared" ref="G17:M17" si="5">SUM(G18:G43)</f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/>
    </row>
    <row r="18" spans="1:14" x14ac:dyDescent="0.2">
      <c r="A18" s="426" t="s">
        <v>45</v>
      </c>
      <c r="B18" s="427"/>
      <c r="C18" s="66"/>
      <c r="D18" s="67">
        <v>0.9</v>
      </c>
      <c r="E18" s="38">
        <f>+H18*D18</f>
        <v>0</v>
      </c>
      <c r="F18" s="67">
        <v>0.1</v>
      </c>
      <c r="G18" s="38">
        <f>+H18*F18</f>
        <v>0</v>
      </c>
      <c r="H18" s="37"/>
      <c r="I18" s="38">
        <f>+J18-H18</f>
        <v>0</v>
      </c>
      <c r="J18" s="37"/>
      <c r="K18" s="39">
        <f>+L18-J18</f>
        <v>0</v>
      </c>
      <c r="L18" s="40"/>
      <c r="M18" s="37"/>
      <c r="N18" s="37"/>
    </row>
    <row r="19" spans="1:14" x14ac:dyDescent="0.2">
      <c r="A19" s="446" t="s">
        <v>46</v>
      </c>
      <c r="B19" s="447"/>
      <c r="C19" s="68"/>
      <c r="D19" s="67">
        <v>0.9</v>
      </c>
      <c r="E19" s="38">
        <f t="shared" ref="E19:E43" si="6">+H19*D19</f>
        <v>0</v>
      </c>
      <c r="F19" s="67">
        <v>0.1</v>
      </c>
      <c r="G19" s="38">
        <f t="shared" ref="G19:G43" si="7">+H19*F19</f>
        <v>0</v>
      </c>
      <c r="H19" s="48"/>
      <c r="I19" s="38">
        <f>+J19-H19</f>
        <v>0</v>
      </c>
      <c r="J19" s="48"/>
      <c r="K19" s="39">
        <f>+L19-J19</f>
        <v>0</v>
      </c>
      <c r="L19" s="40"/>
      <c r="M19" s="48"/>
      <c r="N19" s="48"/>
    </row>
    <row r="20" spans="1:14" x14ac:dyDescent="0.2">
      <c r="A20" s="446" t="s">
        <v>47</v>
      </c>
      <c r="B20" s="447"/>
      <c r="C20" s="68"/>
      <c r="D20" s="67">
        <v>0.9</v>
      </c>
      <c r="E20" s="38">
        <f t="shared" si="6"/>
        <v>0</v>
      </c>
      <c r="F20" s="67">
        <v>0.1</v>
      </c>
      <c r="G20" s="38">
        <f t="shared" si="7"/>
        <v>0</v>
      </c>
      <c r="H20" s="48"/>
      <c r="I20" s="38">
        <f t="shared" ref="I20:I43" si="8">+J20-H20</f>
        <v>0</v>
      </c>
      <c r="J20" s="48"/>
      <c r="K20" s="39">
        <f t="shared" ref="K20:K43" si="9">+L20-J20</f>
        <v>0</v>
      </c>
      <c r="L20" s="40"/>
      <c r="M20" s="48"/>
      <c r="N20" s="48"/>
    </row>
    <row r="21" spans="1:14" x14ac:dyDescent="0.2">
      <c r="A21" s="446" t="s">
        <v>48</v>
      </c>
      <c r="B21" s="447"/>
      <c r="C21" s="68"/>
      <c r="D21" s="67">
        <v>0.9</v>
      </c>
      <c r="E21" s="38">
        <f t="shared" si="6"/>
        <v>0</v>
      </c>
      <c r="F21" s="67">
        <v>0.1</v>
      </c>
      <c r="G21" s="38">
        <f t="shared" si="7"/>
        <v>0</v>
      </c>
      <c r="H21" s="48"/>
      <c r="I21" s="38">
        <f t="shared" si="8"/>
        <v>0</v>
      </c>
      <c r="J21" s="48"/>
      <c r="K21" s="39">
        <f t="shared" si="9"/>
        <v>0</v>
      </c>
      <c r="L21" s="40"/>
      <c r="M21" s="48"/>
      <c r="N21" s="48"/>
    </row>
    <row r="22" spans="1:14" x14ac:dyDescent="0.2">
      <c r="A22" s="446" t="s">
        <v>49</v>
      </c>
      <c r="B22" s="447"/>
      <c r="C22" s="68"/>
      <c r="D22" s="67">
        <v>0.9</v>
      </c>
      <c r="E22" s="38">
        <f t="shared" si="6"/>
        <v>0</v>
      </c>
      <c r="F22" s="67">
        <v>0.1</v>
      </c>
      <c r="G22" s="38">
        <f t="shared" si="7"/>
        <v>0</v>
      </c>
      <c r="H22" s="48"/>
      <c r="I22" s="38">
        <f t="shared" si="8"/>
        <v>0</v>
      </c>
      <c r="J22" s="48"/>
      <c r="K22" s="39">
        <f t="shared" si="9"/>
        <v>0</v>
      </c>
      <c r="L22" s="40"/>
      <c r="M22" s="48"/>
      <c r="N22" s="48"/>
    </row>
    <row r="23" spans="1:14" x14ac:dyDescent="0.2">
      <c r="A23" s="446" t="s">
        <v>50</v>
      </c>
      <c r="B23" s="447"/>
      <c r="C23" s="68"/>
      <c r="D23" s="67">
        <v>0.9</v>
      </c>
      <c r="E23" s="38">
        <f t="shared" si="6"/>
        <v>0</v>
      </c>
      <c r="F23" s="67">
        <v>0.1</v>
      </c>
      <c r="G23" s="38">
        <f t="shared" si="7"/>
        <v>0</v>
      </c>
      <c r="H23" s="48"/>
      <c r="I23" s="38">
        <f t="shared" si="8"/>
        <v>0</v>
      </c>
      <c r="J23" s="48"/>
      <c r="K23" s="39">
        <f t="shared" si="9"/>
        <v>0</v>
      </c>
      <c r="L23" s="40"/>
      <c r="M23" s="48"/>
      <c r="N23" s="48"/>
    </row>
    <row r="24" spans="1:14" x14ac:dyDescent="0.2">
      <c r="A24" s="446" t="s">
        <v>51</v>
      </c>
      <c r="B24" s="447"/>
      <c r="C24" s="68"/>
      <c r="D24" s="69">
        <v>0</v>
      </c>
      <c r="E24" s="38">
        <f t="shared" si="6"/>
        <v>0</v>
      </c>
      <c r="F24" s="69">
        <v>0</v>
      </c>
      <c r="G24" s="38">
        <f t="shared" si="7"/>
        <v>0</v>
      </c>
      <c r="H24" s="48"/>
      <c r="I24" s="38">
        <f t="shared" si="8"/>
        <v>0</v>
      </c>
      <c r="J24" s="48"/>
      <c r="K24" s="39">
        <f t="shared" si="9"/>
        <v>0</v>
      </c>
      <c r="L24" s="40"/>
      <c r="M24" s="48"/>
      <c r="N24" s="48"/>
    </row>
    <row r="25" spans="1:14" x14ac:dyDescent="0.2">
      <c r="A25" s="446" t="s">
        <v>52</v>
      </c>
      <c r="B25" s="447"/>
      <c r="C25" s="68"/>
      <c r="D25" s="69">
        <v>0</v>
      </c>
      <c r="E25" s="38">
        <f t="shared" si="6"/>
        <v>0</v>
      </c>
      <c r="F25" s="69">
        <v>0</v>
      </c>
      <c r="G25" s="38">
        <f t="shared" si="7"/>
        <v>0</v>
      </c>
      <c r="H25" s="48"/>
      <c r="I25" s="38">
        <f t="shared" si="8"/>
        <v>0</v>
      </c>
      <c r="J25" s="48"/>
      <c r="K25" s="39">
        <f t="shared" si="9"/>
        <v>0</v>
      </c>
      <c r="L25" s="40"/>
      <c r="M25" s="48"/>
      <c r="N25" s="48"/>
    </row>
    <row r="26" spans="1:14" x14ac:dyDescent="0.2">
      <c r="A26" s="446" t="s">
        <v>53</v>
      </c>
      <c r="B26" s="447"/>
      <c r="C26" s="68"/>
      <c r="D26" s="69">
        <v>0</v>
      </c>
      <c r="E26" s="38">
        <f t="shared" si="6"/>
        <v>0</v>
      </c>
      <c r="F26" s="69">
        <v>0</v>
      </c>
      <c r="G26" s="38">
        <f t="shared" si="7"/>
        <v>0</v>
      </c>
      <c r="H26" s="48"/>
      <c r="I26" s="38">
        <f t="shared" si="8"/>
        <v>0</v>
      </c>
      <c r="J26" s="48"/>
      <c r="K26" s="39">
        <f t="shared" si="9"/>
        <v>0</v>
      </c>
      <c r="L26" s="40"/>
      <c r="M26" s="48"/>
      <c r="N26" s="48"/>
    </row>
    <row r="27" spans="1:14" x14ac:dyDescent="0.2">
      <c r="A27" s="446" t="s">
        <v>54</v>
      </c>
      <c r="B27" s="447"/>
      <c r="C27" s="68"/>
      <c r="D27" s="69">
        <v>0</v>
      </c>
      <c r="E27" s="38">
        <f t="shared" si="6"/>
        <v>0</v>
      </c>
      <c r="F27" s="69">
        <v>0</v>
      </c>
      <c r="G27" s="38">
        <f t="shared" si="7"/>
        <v>0</v>
      </c>
      <c r="H27" s="48"/>
      <c r="I27" s="38">
        <f t="shared" si="8"/>
        <v>0</v>
      </c>
      <c r="J27" s="48"/>
      <c r="K27" s="39">
        <f t="shared" si="9"/>
        <v>0</v>
      </c>
      <c r="L27" s="40"/>
      <c r="M27" s="48"/>
      <c r="N27" s="48"/>
    </row>
    <row r="28" spans="1:14" x14ac:dyDescent="0.2">
      <c r="A28" s="446" t="s">
        <v>55</v>
      </c>
      <c r="B28" s="447"/>
      <c r="C28" s="68"/>
      <c r="D28" s="69">
        <v>0</v>
      </c>
      <c r="E28" s="38">
        <f t="shared" si="6"/>
        <v>0</v>
      </c>
      <c r="F28" s="69">
        <v>0</v>
      </c>
      <c r="G28" s="38">
        <f t="shared" si="7"/>
        <v>0</v>
      </c>
      <c r="H28" s="48"/>
      <c r="I28" s="38">
        <f t="shared" si="8"/>
        <v>0</v>
      </c>
      <c r="J28" s="48"/>
      <c r="K28" s="39">
        <f t="shared" si="9"/>
        <v>0</v>
      </c>
      <c r="L28" s="40"/>
      <c r="M28" s="48"/>
      <c r="N28" s="48"/>
    </row>
    <row r="29" spans="1:14" x14ac:dyDescent="0.2">
      <c r="A29" s="446" t="s">
        <v>56</v>
      </c>
      <c r="B29" s="447"/>
      <c r="C29" s="68"/>
      <c r="D29" s="69">
        <v>0</v>
      </c>
      <c r="E29" s="38">
        <f t="shared" si="6"/>
        <v>0</v>
      </c>
      <c r="F29" s="69">
        <v>0</v>
      </c>
      <c r="G29" s="38">
        <f t="shared" si="7"/>
        <v>0</v>
      </c>
      <c r="H29" s="48"/>
      <c r="I29" s="38">
        <f t="shared" si="8"/>
        <v>0</v>
      </c>
      <c r="J29" s="48"/>
      <c r="K29" s="39">
        <f t="shared" si="9"/>
        <v>0</v>
      </c>
      <c r="L29" s="40"/>
      <c r="M29" s="48"/>
      <c r="N29" s="48"/>
    </row>
    <row r="30" spans="1:14" x14ac:dyDescent="0.2">
      <c r="A30" s="446" t="s">
        <v>57</v>
      </c>
      <c r="B30" s="447"/>
      <c r="C30" s="68"/>
      <c r="D30" s="69">
        <v>0</v>
      </c>
      <c r="E30" s="38">
        <f t="shared" si="6"/>
        <v>0</v>
      </c>
      <c r="F30" s="69">
        <v>0</v>
      </c>
      <c r="G30" s="38">
        <f t="shared" si="7"/>
        <v>0</v>
      </c>
      <c r="H30" s="48"/>
      <c r="I30" s="38">
        <f t="shared" si="8"/>
        <v>0</v>
      </c>
      <c r="J30" s="48"/>
      <c r="K30" s="39">
        <f t="shared" si="9"/>
        <v>0</v>
      </c>
      <c r="L30" s="40"/>
      <c r="M30" s="48"/>
      <c r="N30" s="48"/>
    </row>
    <row r="31" spans="1:14" x14ac:dyDescent="0.2">
      <c r="A31" s="446" t="s">
        <v>58</v>
      </c>
      <c r="B31" s="447"/>
      <c r="C31" s="68"/>
      <c r="D31" s="69">
        <v>0</v>
      </c>
      <c r="E31" s="38">
        <f t="shared" si="6"/>
        <v>0</v>
      </c>
      <c r="F31" s="69">
        <v>0</v>
      </c>
      <c r="G31" s="38">
        <f t="shared" si="7"/>
        <v>0</v>
      </c>
      <c r="H31" s="48"/>
      <c r="I31" s="38">
        <f t="shared" si="8"/>
        <v>0</v>
      </c>
      <c r="J31" s="48"/>
      <c r="K31" s="39">
        <f t="shared" si="9"/>
        <v>0</v>
      </c>
      <c r="L31" s="40"/>
      <c r="M31" s="48"/>
      <c r="N31" s="48"/>
    </row>
    <row r="32" spans="1:14" x14ac:dyDescent="0.2">
      <c r="A32" s="446" t="s">
        <v>59</v>
      </c>
      <c r="B32" s="447"/>
      <c r="C32" s="68"/>
      <c r="D32" s="69">
        <v>0</v>
      </c>
      <c r="E32" s="38">
        <f t="shared" si="6"/>
        <v>0</v>
      </c>
      <c r="F32" s="69">
        <v>0</v>
      </c>
      <c r="G32" s="38">
        <f t="shared" si="7"/>
        <v>0</v>
      </c>
      <c r="H32" s="48"/>
      <c r="I32" s="38">
        <f t="shared" si="8"/>
        <v>0</v>
      </c>
      <c r="J32" s="48"/>
      <c r="K32" s="39">
        <f t="shared" si="9"/>
        <v>0</v>
      </c>
      <c r="L32" s="40"/>
      <c r="M32" s="48"/>
      <c r="N32" s="48"/>
    </row>
    <row r="33" spans="1:14" x14ac:dyDescent="0.2">
      <c r="A33" s="446" t="s">
        <v>60</v>
      </c>
      <c r="B33" s="447"/>
      <c r="C33" s="68"/>
      <c r="D33" s="69">
        <v>0</v>
      </c>
      <c r="E33" s="38">
        <f t="shared" si="6"/>
        <v>0</v>
      </c>
      <c r="F33" s="69">
        <v>0</v>
      </c>
      <c r="G33" s="38">
        <f t="shared" si="7"/>
        <v>0</v>
      </c>
      <c r="H33" s="48"/>
      <c r="I33" s="38">
        <f t="shared" si="8"/>
        <v>0</v>
      </c>
      <c r="J33" s="48"/>
      <c r="K33" s="39">
        <f t="shared" si="9"/>
        <v>0</v>
      </c>
      <c r="L33" s="40"/>
      <c r="M33" s="48"/>
      <c r="N33" s="48"/>
    </row>
    <row r="34" spans="1:14" x14ac:dyDescent="0.2">
      <c r="A34" s="446" t="s">
        <v>61</v>
      </c>
      <c r="B34" s="447"/>
      <c r="C34" s="68"/>
      <c r="D34" s="69">
        <v>0</v>
      </c>
      <c r="E34" s="38">
        <f t="shared" si="6"/>
        <v>0</v>
      </c>
      <c r="F34" s="69">
        <v>0</v>
      </c>
      <c r="G34" s="38">
        <f t="shared" si="7"/>
        <v>0</v>
      </c>
      <c r="H34" s="48"/>
      <c r="I34" s="38">
        <f t="shared" si="8"/>
        <v>0</v>
      </c>
      <c r="J34" s="48"/>
      <c r="K34" s="39">
        <f t="shared" si="9"/>
        <v>0</v>
      </c>
      <c r="L34" s="40"/>
      <c r="M34" s="48"/>
      <c r="N34" s="48"/>
    </row>
    <row r="35" spans="1:14" x14ac:dyDescent="0.2">
      <c r="A35" s="446" t="s">
        <v>62</v>
      </c>
      <c r="B35" s="447"/>
      <c r="C35" s="68"/>
      <c r="D35" s="69">
        <v>0</v>
      </c>
      <c r="E35" s="38">
        <f t="shared" si="6"/>
        <v>0</v>
      </c>
      <c r="F35" s="69">
        <v>0</v>
      </c>
      <c r="G35" s="38">
        <f t="shared" si="7"/>
        <v>0</v>
      </c>
      <c r="H35" s="48"/>
      <c r="I35" s="38">
        <f t="shared" si="8"/>
        <v>0</v>
      </c>
      <c r="J35" s="48"/>
      <c r="K35" s="39">
        <f t="shared" si="9"/>
        <v>0</v>
      </c>
      <c r="L35" s="40"/>
      <c r="M35" s="48"/>
      <c r="N35" s="48"/>
    </row>
    <row r="36" spans="1:14" x14ac:dyDescent="0.2">
      <c r="A36" s="446" t="s">
        <v>63</v>
      </c>
      <c r="B36" s="447"/>
      <c r="C36" s="68"/>
      <c r="D36" s="69">
        <v>0</v>
      </c>
      <c r="E36" s="38">
        <f t="shared" si="6"/>
        <v>0</v>
      </c>
      <c r="F36" s="69">
        <v>0</v>
      </c>
      <c r="G36" s="38">
        <f t="shared" si="7"/>
        <v>0</v>
      </c>
      <c r="H36" s="48"/>
      <c r="I36" s="38">
        <f t="shared" si="8"/>
        <v>0</v>
      </c>
      <c r="J36" s="48"/>
      <c r="K36" s="39">
        <f t="shared" si="9"/>
        <v>0</v>
      </c>
      <c r="L36" s="40"/>
      <c r="M36" s="48"/>
      <c r="N36" s="48"/>
    </row>
    <row r="37" spans="1:14" x14ac:dyDescent="0.2">
      <c r="A37" s="446" t="s">
        <v>64</v>
      </c>
      <c r="B37" s="447"/>
      <c r="C37" s="68"/>
      <c r="D37" s="69">
        <v>0</v>
      </c>
      <c r="E37" s="38">
        <f t="shared" si="6"/>
        <v>0</v>
      </c>
      <c r="F37" s="69">
        <v>0</v>
      </c>
      <c r="G37" s="38">
        <f t="shared" si="7"/>
        <v>0</v>
      </c>
      <c r="H37" s="48"/>
      <c r="I37" s="38">
        <f t="shared" si="8"/>
        <v>0</v>
      </c>
      <c r="J37" s="48"/>
      <c r="K37" s="39">
        <f t="shared" si="9"/>
        <v>0</v>
      </c>
      <c r="L37" s="40"/>
      <c r="M37" s="48"/>
      <c r="N37" s="48"/>
    </row>
    <row r="38" spans="1:14" x14ac:dyDescent="0.2">
      <c r="A38" s="446" t="s">
        <v>65</v>
      </c>
      <c r="B38" s="447"/>
      <c r="C38" s="68"/>
      <c r="D38" s="69">
        <v>0</v>
      </c>
      <c r="E38" s="38">
        <f t="shared" si="6"/>
        <v>0</v>
      </c>
      <c r="F38" s="69">
        <v>0</v>
      </c>
      <c r="G38" s="38">
        <f t="shared" si="7"/>
        <v>0</v>
      </c>
      <c r="H38" s="48"/>
      <c r="I38" s="38">
        <f t="shared" si="8"/>
        <v>0</v>
      </c>
      <c r="J38" s="48"/>
      <c r="K38" s="39">
        <f t="shared" si="9"/>
        <v>0</v>
      </c>
      <c r="L38" s="40"/>
      <c r="M38" s="48"/>
      <c r="N38" s="48"/>
    </row>
    <row r="39" spans="1:14" x14ac:dyDescent="0.2">
      <c r="A39" s="446" t="s">
        <v>66</v>
      </c>
      <c r="B39" s="447"/>
      <c r="C39" s="68"/>
      <c r="D39" s="69">
        <v>0</v>
      </c>
      <c r="E39" s="38">
        <f t="shared" si="6"/>
        <v>0</v>
      </c>
      <c r="F39" s="69">
        <v>0</v>
      </c>
      <c r="G39" s="38">
        <f t="shared" si="7"/>
        <v>0</v>
      </c>
      <c r="H39" s="48"/>
      <c r="I39" s="38">
        <f t="shared" si="8"/>
        <v>0</v>
      </c>
      <c r="J39" s="48"/>
      <c r="K39" s="39">
        <f t="shared" si="9"/>
        <v>0</v>
      </c>
      <c r="L39" s="40"/>
      <c r="M39" s="48"/>
      <c r="N39" s="48"/>
    </row>
    <row r="40" spans="1:14" x14ac:dyDescent="0.2">
      <c r="A40" s="446" t="s">
        <v>67</v>
      </c>
      <c r="B40" s="447"/>
      <c r="C40" s="68"/>
      <c r="D40" s="69">
        <v>0</v>
      </c>
      <c r="E40" s="38">
        <f t="shared" si="6"/>
        <v>0</v>
      </c>
      <c r="F40" s="69">
        <v>0</v>
      </c>
      <c r="G40" s="38">
        <f t="shared" si="7"/>
        <v>0</v>
      </c>
      <c r="H40" s="48"/>
      <c r="I40" s="38">
        <f t="shared" si="8"/>
        <v>0</v>
      </c>
      <c r="J40" s="48"/>
      <c r="K40" s="39">
        <f t="shared" si="9"/>
        <v>0</v>
      </c>
      <c r="L40" s="40"/>
      <c r="M40" s="48"/>
      <c r="N40" s="48"/>
    </row>
    <row r="41" spans="1:14" x14ac:dyDescent="0.2">
      <c r="A41" s="446" t="s">
        <v>68</v>
      </c>
      <c r="B41" s="447"/>
      <c r="C41" s="68"/>
      <c r="D41" s="69">
        <v>0</v>
      </c>
      <c r="E41" s="38">
        <f t="shared" si="6"/>
        <v>0</v>
      </c>
      <c r="F41" s="69">
        <v>0</v>
      </c>
      <c r="G41" s="38">
        <f t="shared" si="7"/>
        <v>0</v>
      </c>
      <c r="H41" s="48"/>
      <c r="I41" s="38">
        <f t="shared" si="8"/>
        <v>0</v>
      </c>
      <c r="J41" s="48"/>
      <c r="K41" s="39">
        <f t="shared" si="9"/>
        <v>0</v>
      </c>
      <c r="L41" s="40"/>
      <c r="M41" s="48"/>
      <c r="N41" s="48"/>
    </row>
    <row r="42" spans="1:14" x14ac:dyDescent="0.2">
      <c r="A42" s="446" t="s">
        <v>69</v>
      </c>
      <c r="B42" s="447"/>
      <c r="C42" s="68"/>
      <c r="D42" s="69">
        <v>0</v>
      </c>
      <c r="E42" s="38">
        <f t="shared" si="6"/>
        <v>0</v>
      </c>
      <c r="F42" s="69">
        <v>0</v>
      </c>
      <c r="G42" s="38">
        <f t="shared" si="7"/>
        <v>0</v>
      </c>
      <c r="H42" s="48"/>
      <c r="I42" s="38">
        <f t="shared" si="8"/>
        <v>0</v>
      </c>
      <c r="J42" s="48"/>
      <c r="K42" s="39">
        <f t="shared" si="9"/>
        <v>0</v>
      </c>
      <c r="L42" s="40"/>
      <c r="M42" s="48"/>
      <c r="N42" s="48"/>
    </row>
    <row r="43" spans="1:14" ht="36" customHeight="1" x14ac:dyDescent="0.2">
      <c r="A43" s="449" t="s">
        <v>70</v>
      </c>
      <c r="B43" s="450"/>
      <c r="C43" s="70"/>
      <c r="D43" s="71">
        <v>0</v>
      </c>
      <c r="E43" s="38">
        <f t="shared" si="6"/>
        <v>0</v>
      </c>
      <c r="F43" s="71">
        <v>0</v>
      </c>
      <c r="G43" s="38">
        <f t="shared" si="7"/>
        <v>0</v>
      </c>
      <c r="H43" s="72"/>
      <c r="I43" s="73">
        <f t="shared" si="8"/>
        <v>0</v>
      </c>
      <c r="J43" s="72"/>
      <c r="K43" s="39">
        <f t="shared" si="9"/>
        <v>0</v>
      </c>
      <c r="L43" s="40"/>
      <c r="M43" s="72"/>
      <c r="N43" s="72"/>
    </row>
    <row r="44" spans="1:14" ht="13.5" thickBot="1" x14ac:dyDescent="0.25">
      <c r="A44" s="451" t="s">
        <v>71</v>
      </c>
      <c r="B44" s="452"/>
      <c r="C44" s="453" t="s">
        <v>72</v>
      </c>
      <c r="D44" s="454"/>
      <c r="E44" s="454"/>
      <c r="F44" s="74">
        <f>IF(F46+F47&lt;=(F8+E17)*6%,F46+F47,(F8+E17)*6%)</f>
        <v>0</v>
      </c>
      <c r="G44" s="75">
        <f>IF(G46+G47&lt;=(G8+G17)*6%,G46+G47,(G8+G17)*6%)</f>
        <v>0</v>
      </c>
      <c r="H44" s="76">
        <f>IF(H46+H47&lt;=(H8+H17)*6%,H46+H47,(H8+H17)*6%)</f>
        <v>0</v>
      </c>
      <c r="I44" s="76">
        <f>+J44-H44</f>
        <v>0</v>
      </c>
      <c r="J44" s="76">
        <f>IF(J46+J47&lt;=(J8+J17)*6%,J46+J47,(J8+J17)*6%)</f>
        <v>0</v>
      </c>
      <c r="K44" s="76">
        <f>+L44-J44</f>
        <v>0</v>
      </c>
      <c r="L44" s="76">
        <f>IF(L46+L47&lt;=(L8+L17)*6%,L46+L47,(L8+L17)*6%)</f>
        <v>0</v>
      </c>
      <c r="M44" s="76"/>
      <c r="N44" s="76"/>
    </row>
    <row r="45" spans="1:14" ht="13.5" thickBot="1" x14ac:dyDescent="0.25">
      <c r="A45" s="77"/>
      <c r="B45" s="78"/>
      <c r="C45" s="79"/>
      <c r="D45" s="80"/>
      <c r="E45" s="80"/>
      <c r="F45" s="21">
        <v>0.9</v>
      </c>
      <c r="G45" s="22">
        <v>0.1</v>
      </c>
      <c r="H45" s="81">
        <f>SUM(H46:H47)</f>
        <v>0</v>
      </c>
      <c r="I45" s="81">
        <f>SUM(I46:I47)</f>
        <v>0</v>
      </c>
      <c r="J45" s="81">
        <f>SUM(J46:J47)</f>
        <v>0</v>
      </c>
      <c r="K45" s="81">
        <f>SUM(K46:K47)</f>
        <v>0</v>
      </c>
      <c r="L45" s="81">
        <f>SUM(L46:L47)</f>
        <v>0</v>
      </c>
      <c r="M45" s="81"/>
      <c r="N45" s="81"/>
    </row>
    <row r="46" spans="1:14" x14ac:dyDescent="0.2">
      <c r="A46" s="446" t="s">
        <v>73</v>
      </c>
      <c r="B46" s="455"/>
      <c r="C46" s="82"/>
      <c r="D46" s="82"/>
      <c r="E46" s="47"/>
      <c r="F46" s="83">
        <f>+H46*F45</f>
        <v>0</v>
      </c>
      <c r="G46" s="84">
        <f>+H46*G45</f>
        <v>0</v>
      </c>
      <c r="H46" s="85">
        <v>0</v>
      </c>
      <c r="I46" s="85">
        <f>+J46-H46</f>
        <v>0</v>
      </c>
      <c r="J46" s="85"/>
      <c r="K46" s="85">
        <f>+L46-J46</f>
        <v>0</v>
      </c>
      <c r="L46" s="85"/>
      <c r="M46" s="85"/>
      <c r="N46" s="85"/>
    </row>
    <row r="47" spans="1:14" ht="13.5" thickBot="1" x14ac:dyDescent="0.25">
      <c r="A47" s="456" t="s">
        <v>74</v>
      </c>
      <c r="B47" s="457"/>
      <c r="C47" s="86"/>
      <c r="D47" s="86"/>
      <c r="E47" s="55"/>
      <c r="F47" s="87">
        <f>+H47*F45</f>
        <v>0</v>
      </c>
      <c r="G47" s="88">
        <f>+H47*G45</f>
        <v>0</v>
      </c>
      <c r="H47" s="89">
        <v>0</v>
      </c>
      <c r="I47" s="89">
        <f>+J47-H47</f>
        <v>0</v>
      </c>
      <c r="J47" s="89"/>
      <c r="K47" s="89">
        <f>+L47-J47</f>
        <v>0</v>
      </c>
      <c r="L47" s="89"/>
      <c r="M47" s="89"/>
      <c r="N47" s="89"/>
    </row>
    <row r="48" spans="1:14" ht="13.5" thickBot="1" x14ac:dyDescent="0.25">
      <c r="A48" s="431" t="s">
        <v>75</v>
      </c>
      <c r="B48" s="432"/>
      <c r="C48" s="432"/>
      <c r="D48" s="432"/>
      <c r="E48" s="432"/>
      <c r="F48" s="74">
        <f>+F8+E17+F44</f>
        <v>0</v>
      </c>
      <c r="G48" s="75">
        <f t="shared" ref="G48:L48" si="10">+G8+G17+G44</f>
        <v>0</v>
      </c>
      <c r="H48" s="90">
        <f t="shared" si="10"/>
        <v>0</v>
      </c>
      <c r="I48" s="90">
        <f t="shared" si="10"/>
        <v>0</v>
      </c>
      <c r="J48" s="90">
        <f t="shared" si="10"/>
        <v>0</v>
      </c>
      <c r="K48" s="90">
        <f t="shared" si="10"/>
        <v>0</v>
      </c>
      <c r="L48" s="90">
        <f t="shared" si="10"/>
        <v>0</v>
      </c>
      <c r="M48" s="90"/>
      <c r="N48" s="90"/>
    </row>
    <row r="49" spans="1:16" ht="13.5" thickBot="1" x14ac:dyDescent="0.25">
      <c r="A49" s="91"/>
      <c r="B49" s="92"/>
      <c r="C49" s="92"/>
      <c r="D49" s="92"/>
      <c r="E49" s="92"/>
      <c r="F49" s="21">
        <v>0.9</v>
      </c>
      <c r="G49" s="22">
        <v>0.1</v>
      </c>
      <c r="H49" s="81"/>
      <c r="I49" s="81"/>
      <c r="J49" s="81"/>
      <c r="K49" s="81"/>
      <c r="L49" s="81"/>
      <c r="M49" s="81"/>
      <c r="N49" s="81"/>
    </row>
    <row r="50" spans="1:16" x14ac:dyDescent="0.2">
      <c r="A50" s="426" t="s">
        <v>76</v>
      </c>
      <c r="B50" s="458"/>
      <c r="C50" s="459" t="s">
        <v>77</v>
      </c>
      <c r="D50" s="460"/>
      <c r="E50" s="460"/>
      <c r="F50" s="93">
        <f>+H50*F49</f>
        <v>0</v>
      </c>
      <c r="G50" s="94">
        <f>+H50*G49</f>
        <v>0</v>
      </c>
      <c r="H50" s="37">
        <v>0</v>
      </c>
      <c r="I50" s="38">
        <f>+J50-H50</f>
        <v>0</v>
      </c>
      <c r="J50" s="37"/>
      <c r="K50" s="39">
        <f>+L50-J50</f>
        <v>0</v>
      </c>
      <c r="L50" s="40"/>
      <c r="M50" s="37"/>
      <c r="N50" s="37"/>
    </row>
    <row r="51" spans="1:16" ht="13.5" thickBot="1" x14ac:dyDescent="0.25">
      <c r="A51" s="456" t="s">
        <v>78</v>
      </c>
      <c r="B51" s="457"/>
      <c r="C51" s="95"/>
      <c r="D51" s="95"/>
      <c r="E51" s="96"/>
      <c r="F51" s="97">
        <f>+H51*F49</f>
        <v>0</v>
      </c>
      <c r="G51" s="96">
        <f>+H51*G49</f>
        <v>0</v>
      </c>
      <c r="H51" s="48">
        <v>0</v>
      </c>
      <c r="I51" s="73">
        <f>+J51-H51</f>
        <v>0</v>
      </c>
      <c r="J51" s="48"/>
      <c r="K51" s="39">
        <f>+L51-J51</f>
        <v>0</v>
      </c>
      <c r="L51" s="40"/>
      <c r="M51" s="48"/>
      <c r="N51" s="48"/>
    </row>
    <row r="52" spans="1:16" ht="13.5" thickBot="1" x14ac:dyDescent="0.25">
      <c r="A52" s="451" t="s">
        <v>79</v>
      </c>
      <c r="B52" s="452"/>
      <c r="C52" s="453"/>
      <c r="D52" s="454"/>
      <c r="E52" s="454"/>
      <c r="F52" s="21">
        <v>0.9</v>
      </c>
      <c r="G52" s="22">
        <v>0.1</v>
      </c>
      <c r="H52" s="81"/>
      <c r="I52" s="81"/>
      <c r="J52" s="81"/>
      <c r="K52" s="81"/>
      <c r="L52" s="81"/>
      <c r="M52" s="81"/>
      <c r="N52" s="81"/>
    </row>
    <row r="53" spans="1:16" ht="13.5" thickBot="1" x14ac:dyDescent="0.25">
      <c r="A53" s="98" t="s">
        <v>80</v>
      </c>
      <c r="B53" s="99"/>
      <c r="C53" s="100"/>
      <c r="D53" s="100"/>
      <c r="E53" s="101"/>
      <c r="F53" s="97">
        <f>+H53*F52</f>
        <v>0</v>
      </c>
      <c r="G53" s="96">
        <f>+H53*G52</f>
        <v>0</v>
      </c>
      <c r="H53" s="102">
        <v>0</v>
      </c>
      <c r="I53" s="102">
        <f>+J53-H53</f>
        <v>0</v>
      </c>
      <c r="J53" s="102"/>
      <c r="K53" s="102">
        <f>+L53-J53</f>
        <v>0</v>
      </c>
      <c r="L53" s="102"/>
      <c r="M53" s="102"/>
      <c r="N53" s="102"/>
    </row>
    <row r="54" spans="1:16" ht="13.5" thickBot="1" x14ac:dyDescent="0.25">
      <c r="A54" s="431" t="s">
        <v>81</v>
      </c>
      <c r="B54" s="448"/>
      <c r="C54" s="103"/>
      <c r="D54" s="103"/>
      <c r="E54" s="104"/>
      <c r="F54" s="105">
        <f>+F48+F50+F51</f>
        <v>0</v>
      </c>
      <c r="G54" s="105">
        <f>+G48+G50+G51</f>
        <v>0</v>
      </c>
      <c r="H54" s="106">
        <f>SUM(H48:H53)</f>
        <v>0</v>
      </c>
      <c r="I54" s="106">
        <f>SUM(I48:I53)</f>
        <v>0</v>
      </c>
      <c r="J54" s="106">
        <f>SUM(J48:J53)</f>
        <v>0</v>
      </c>
      <c r="K54" s="106">
        <f>SUM(K48:K53)</f>
        <v>0</v>
      </c>
      <c r="L54" s="106">
        <f>SUM(L48:L53)</f>
        <v>0</v>
      </c>
      <c r="M54" s="106"/>
      <c r="N54" s="106"/>
    </row>
    <row r="55" spans="1:16" x14ac:dyDescent="0.2">
      <c r="A55" s="107" t="s">
        <v>82</v>
      </c>
      <c r="B55" s="108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</row>
    <row r="56" spans="1:16" x14ac:dyDescent="0.2">
      <c r="A56" s="107" t="s">
        <v>83</v>
      </c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</row>
    <row r="57" spans="1:16" x14ac:dyDescent="0.2">
      <c r="A57" s="107" t="s">
        <v>84</v>
      </c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</row>
    <row r="58" spans="1:16" x14ac:dyDescent="0.2">
      <c r="A58" s="107" t="s">
        <v>85</v>
      </c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</row>
    <row r="59" spans="1:16" x14ac:dyDescent="0.2">
      <c r="A59" s="108"/>
      <c r="B59" s="108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</row>
    <row r="60" spans="1:16" x14ac:dyDescent="0.2">
      <c r="A60" s="108"/>
      <c r="B60" s="108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</row>
    <row r="61" spans="1:16" x14ac:dyDescent="0.2">
      <c r="A61" s="108"/>
      <c r="B61" s="108"/>
      <c r="C61" s="462" t="s">
        <v>86</v>
      </c>
      <c r="D61" s="462"/>
      <c r="E61" s="462"/>
      <c r="F61" s="111"/>
      <c r="G61" s="111"/>
      <c r="H61" s="112" t="s">
        <v>87</v>
      </c>
      <c r="I61" s="112" t="s">
        <v>33</v>
      </c>
      <c r="J61" s="112" t="s">
        <v>34</v>
      </c>
      <c r="K61" s="112" t="s">
        <v>33</v>
      </c>
      <c r="L61" s="112" t="s">
        <v>88</v>
      </c>
      <c r="M61" s="112"/>
      <c r="N61" s="112"/>
    </row>
    <row r="62" spans="1:16" x14ac:dyDescent="0.2">
      <c r="A62" s="10"/>
      <c r="B62" s="10"/>
      <c r="C62" s="463" t="s">
        <v>89</v>
      </c>
      <c r="D62" s="463"/>
      <c r="E62" s="463"/>
      <c r="F62" s="113"/>
      <c r="G62" s="113"/>
      <c r="H62" s="114">
        <f>+H8</f>
        <v>0</v>
      </c>
      <c r="I62" s="114">
        <f t="shared" ref="I62:I68" si="11">+J62-H62</f>
        <v>0</v>
      </c>
      <c r="J62" s="114">
        <f>+J8</f>
        <v>0</v>
      </c>
      <c r="K62" s="114">
        <f t="shared" ref="K62:K67" si="12">+L62-J62</f>
        <v>0</v>
      </c>
      <c r="L62" s="114">
        <f>+L8</f>
        <v>0</v>
      </c>
      <c r="M62" s="114"/>
      <c r="N62" s="114"/>
    </row>
    <row r="63" spans="1:16" x14ac:dyDescent="0.2">
      <c r="A63" s="10"/>
      <c r="B63" s="10"/>
      <c r="C63" s="463" t="s">
        <v>39</v>
      </c>
      <c r="D63" s="463"/>
      <c r="E63" s="463"/>
      <c r="F63" s="113"/>
      <c r="G63" s="113"/>
      <c r="H63" s="114">
        <f>+H17</f>
        <v>0</v>
      </c>
      <c r="I63" s="114">
        <f t="shared" si="11"/>
        <v>0</v>
      </c>
      <c r="J63" s="114">
        <f>+J17</f>
        <v>0</v>
      </c>
      <c r="K63" s="114">
        <f t="shared" si="12"/>
        <v>0</v>
      </c>
      <c r="L63" s="114">
        <f>+L17</f>
        <v>0</v>
      </c>
      <c r="M63" s="114"/>
      <c r="N63" s="114"/>
    </row>
    <row r="64" spans="1:16" x14ac:dyDescent="0.2">
      <c r="A64" s="10"/>
      <c r="B64" s="10"/>
      <c r="C64" s="463" t="s">
        <v>71</v>
      </c>
      <c r="D64" s="463"/>
      <c r="E64" s="463"/>
      <c r="F64" s="113"/>
      <c r="G64" s="113"/>
      <c r="H64" s="114">
        <f>+H44</f>
        <v>0</v>
      </c>
      <c r="I64" s="114">
        <f t="shared" si="11"/>
        <v>0</v>
      </c>
      <c r="J64" s="114">
        <f>+J44</f>
        <v>0</v>
      </c>
      <c r="K64" s="114">
        <f t="shared" si="12"/>
        <v>0</v>
      </c>
      <c r="L64" s="114">
        <f>+L44</f>
        <v>0</v>
      </c>
      <c r="M64" s="114"/>
      <c r="N64" s="114"/>
      <c r="P64" s="115"/>
    </row>
    <row r="65" spans="1:14" x14ac:dyDescent="0.2">
      <c r="A65" s="10"/>
      <c r="B65" s="10"/>
      <c r="C65" s="463" t="s">
        <v>76</v>
      </c>
      <c r="D65" s="463"/>
      <c r="E65" s="463"/>
      <c r="F65" s="113"/>
      <c r="G65" s="113"/>
      <c r="H65" s="114">
        <f>+H50</f>
        <v>0</v>
      </c>
      <c r="I65" s="114">
        <f t="shared" si="11"/>
        <v>0</v>
      </c>
      <c r="J65" s="114">
        <f>+J50</f>
        <v>0</v>
      </c>
      <c r="K65" s="114">
        <f t="shared" si="12"/>
        <v>0</v>
      </c>
      <c r="L65" s="114">
        <f>+L50</f>
        <v>0</v>
      </c>
      <c r="M65" s="114"/>
      <c r="N65" s="114"/>
    </row>
    <row r="66" spans="1:14" x14ac:dyDescent="0.2">
      <c r="A66" s="10"/>
      <c r="B66" s="10"/>
      <c r="C66" s="463" t="s">
        <v>78</v>
      </c>
      <c r="D66" s="463"/>
      <c r="E66" s="463"/>
      <c r="F66" s="113"/>
      <c r="G66" s="113"/>
      <c r="H66" s="116">
        <f>+H51</f>
        <v>0</v>
      </c>
      <c r="I66" s="116">
        <f t="shared" si="11"/>
        <v>0</v>
      </c>
      <c r="J66" s="116">
        <f>+J51</f>
        <v>0</v>
      </c>
      <c r="K66" s="116">
        <f t="shared" si="12"/>
        <v>0</v>
      </c>
      <c r="L66" s="116">
        <f>+L51</f>
        <v>0</v>
      </c>
      <c r="M66" s="116"/>
      <c r="N66" s="116"/>
    </row>
    <row r="67" spans="1:14" x14ac:dyDescent="0.2">
      <c r="A67" s="10"/>
      <c r="B67" s="10"/>
      <c r="C67" s="117" t="s">
        <v>79</v>
      </c>
      <c r="D67" s="117"/>
      <c r="E67" s="117"/>
      <c r="F67" s="117"/>
      <c r="G67" s="117"/>
      <c r="H67" s="118">
        <f>+H53</f>
        <v>0</v>
      </c>
      <c r="I67" s="118">
        <f t="shared" si="11"/>
        <v>0</v>
      </c>
      <c r="J67" s="118">
        <f>+J53</f>
        <v>0</v>
      </c>
      <c r="K67" s="118">
        <f t="shared" si="12"/>
        <v>0</v>
      </c>
      <c r="L67" s="118">
        <f>+L53</f>
        <v>0</v>
      </c>
    </row>
    <row r="68" spans="1:14" x14ac:dyDescent="0.2">
      <c r="A68" s="10"/>
      <c r="B68" s="10"/>
      <c r="C68" s="461" t="s">
        <v>81</v>
      </c>
      <c r="D68" s="461"/>
      <c r="E68" s="461"/>
      <c r="F68" s="119"/>
      <c r="G68" s="119"/>
      <c r="H68" s="120">
        <f>SUM(H62:H67)</f>
        <v>0</v>
      </c>
      <c r="I68" s="120">
        <f t="shared" si="11"/>
        <v>0</v>
      </c>
      <c r="J68" s="120">
        <f>SUM(J62:J67)</f>
        <v>0</v>
      </c>
      <c r="K68" s="120">
        <f>SUM(K62:K67)</f>
        <v>0</v>
      </c>
      <c r="L68" s="120">
        <f>SUM(L62:L67)</f>
        <v>0</v>
      </c>
    </row>
    <row r="71" spans="1:14" ht="14.25" customHeight="1" x14ac:dyDescent="0.2"/>
  </sheetData>
  <mergeCells count="56">
    <mergeCell ref="C68:E68"/>
    <mergeCell ref="C61:E61"/>
    <mergeCell ref="C62:E62"/>
    <mergeCell ref="C63:E63"/>
    <mergeCell ref="C64:E64"/>
    <mergeCell ref="C65:E65"/>
    <mergeCell ref="C66:E66"/>
    <mergeCell ref="A54:B54"/>
    <mergeCell ref="A43:B43"/>
    <mergeCell ref="A44:B44"/>
    <mergeCell ref="C44:E44"/>
    <mergeCell ref="A46:B46"/>
    <mergeCell ref="A47:B47"/>
    <mergeCell ref="A48:E48"/>
    <mergeCell ref="A50:B50"/>
    <mergeCell ref="C50:E50"/>
    <mergeCell ref="A51:B51"/>
    <mergeCell ref="A52:B52"/>
    <mergeCell ref="C52:E52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8:B18"/>
    <mergeCell ref="A1:N1"/>
    <mergeCell ref="C2:H2"/>
    <mergeCell ref="D3:E3"/>
    <mergeCell ref="G3:H3"/>
    <mergeCell ref="A6:E6"/>
    <mergeCell ref="A7:B7"/>
    <mergeCell ref="C7:E7"/>
    <mergeCell ref="A8:B8"/>
    <mergeCell ref="A16:B16"/>
    <mergeCell ref="D16:E16"/>
    <mergeCell ref="F16:G16"/>
    <mergeCell ref="A17:B1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49" orientation="landscape" verticalDpi="4294967295" r:id="rId1"/>
  <headerFooter alignWithMargins="0">
    <oddHeader>&amp;C&amp;F&amp;R&amp;A</oddHeader>
    <oddFooter>&amp;L&amp;P von &amp;N&amp;CLGSW/Verg/ Endabrechnung BBE-Vorlage 3/2021</oddFooter>
  </headerFooter>
  <ignoredErrors>
    <ignoredError sqref="I62:I68 K62:K68 I44 K44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1"/>
  <sheetViews>
    <sheetView zoomScaleNormal="100" workbookViewId="0">
      <selection activeCell="C5" sqref="C5"/>
    </sheetView>
  </sheetViews>
  <sheetFormatPr baseColWidth="10" defaultRowHeight="12.75" x14ac:dyDescent="0.2"/>
  <cols>
    <col min="1" max="1" width="13.28515625" bestFit="1" customWidth="1"/>
    <col min="2" max="3" width="10.140625" customWidth="1"/>
    <col min="4" max="8" width="10.28515625" customWidth="1"/>
  </cols>
  <sheetData>
    <row r="1" spans="1:8" ht="22.5" customHeight="1" x14ac:dyDescent="0.25">
      <c r="A1" s="428" t="s">
        <v>90</v>
      </c>
      <c r="B1" s="428"/>
      <c r="C1" s="428"/>
      <c r="D1" s="428"/>
      <c r="E1" s="428"/>
      <c r="F1" s="428"/>
      <c r="G1" s="428"/>
      <c r="H1" s="428"/>
    </row>
    <row r="2" spans="1:8" ht="13.5" thickBot="1" x14ac:dyDescent="0.25">
      <c r="A2" s="10"/>
      <c r="B2" s="121"/>
      <c r="C2" s="121"/>
      <c r="D2" s="122"/>
      <c r="E2" s="122"/>
      <c r="F2" s="122"/>
      <c r="G2" s="122"/>
      <c r="H2" s="122"/>
    </row>
    <row r="3" spans="1:8" s="126" customFormat="1" ht="36.75" thickBot="1" x14ac:dyDescent="0.25">
      <c r="A3" s="123" t="s">
        <v>91</v>
      </c>
      <c r="B3" s="124" t="s">
        <v>92</v>
      </c>
      <c r="C3" s="125" t="s">
        <v>93</v>
      </c>
      <c r="D3" s="315" t="s">
        <v>94</v>
      </c>
      <c r="E3" s="315" t="s">
        <v>95</v>
      </c>
      <c r="F3" s="315" t="s">
        <v>96</v>
      </c>
      <c r="G3" s="315" t="s">
        <v>97</v>
      </c>
      <c r="H3" s="316" t="s">
        <v>98</v>
      </c>
    </row>
    <row r="4" spans="1:8" s="126" customFormat="1" ht="24.75" thickBot="1" x14ac:dyDescent="0.25">
      <c r="A4" s="127" t="s">
        <v>99</v>
      </c>
      <c r="B4" s="124"/>
      <c r="C4" s="314"/>
      <c r="D4" s="317"/>
      <c r="E4" s="318"/>
      <c r="F4" s="318"/>
      <c r="G4" s="318"/>
      <c r="H4" s="319"/>
    </row>
    <row r="5" spans="1:8" x14ac:dyDescent="0.2">
      <c r="A5" s="128" t="s">
        <v>100</v>
      </c>
      <c r="B5" s="129">
        <f t="shared" ref="B5:B10" si="0">SUM(C5:H5)</f>
        <v>0</v>
      </c>
      <c r="C5" s="130">
        <f>+Abrechnung!H62</f>
        <v>0</v>
      </c>
      <c r="D5" s="129"/>
      <c r="E5" s="129"/>
      <c r="F5" s="129"/>
      <c r="G5" s="129"/>
      <c r="H5" s="131"/>
    </row>
    <row r="6" spans="1:8" x14ac:dyDescent="0.2">
      <c r="A6" s="132" t="s">
        <v>74</v>
      </c>
      <c r="B6" s="129">
        <f t="shared" si="0"/>
        <v>0</v>
      </c>
      <c r="C6" s="133">
        <f>+Abrechnung!H63</f>
        <v>0</v>
      </c>
      <c r="D6" s="82"/>
      <c r="E6" s="82"/>
      <c r="F6" s="82"/>
      <c r="G6" s="82"/>
      <c r="H6" s="84"/>
    </row>
    <row r="7" spans="1:8" x14ac:dyDescent="0.2">
      <c r="A7" s="132" t="s">
        <v>101</v>
      </c>
      <c r="B7" s="129">
        <f t="shared" si="0"/>
        <v>0</v>
      </c>
      <c r="C7" s="133">
        <f>+Abrechnung!H64</f>
        <v>0</v>
      </c>
      <c r="D7" s="82"/>
      <c r="E7" s="82"/>
      <c r="F7" s="82"/>
      <c r="G7" s="82"/>
      <c r="H7" s="84"/>
    </row>
    <row r="8" spans="1:8" x14ac:dyDescent="0.2">
      <c r="A8" s="132" t="s">
        <v>102</v>
      </c>
      <c r="B8" s="129">
        <f t="shared" si="0"/>
        <v>0</v>
      </c>
      <c r="C8" s="133">
        <f>+Abrechnung!H65</f>
        <v>0</v>
      </c>
      <c r="D8" s="82"/>
      <c r="E8" s="82"/>
      <c r="F8" s="82"/>
      <c r="G8" s="82"/>
      <c r="H8" s="84"/>
    </row>
    <row r="9" spans="1:8" x14ac:dyDescent="0.2">
      <c r="A9" s="132" t="s">
        <v>78</v>
      </c>
      <c r="B9" s="129">
        <f t="shared" si="0"/>
        <v>0</v>
      </c>
      <c r="C9" s="133">
        <f>+Abrechnung!H66</f>
        <v>0</v>
      </c>
      <c r="D9" s="82"/>
      <c r="E9" s="82"/>
      <c r="F9" s="82"/>
      <c r="G9" s="82"/>
      <c r="H9" s="84"/>
    </row>
    <row r="10" spans="1:8" ht="13.5" thickBot="1" x14ac:dyDescent="0.25">
      <c r="A10" s="132" t="s">
        <v>79</v>
      </c>
      <c r="B10" s="129">
        <f t="shared" si="0"/>
        <v>0</v>
      </c>
      <c r="C10" s="133">
        <f>+Abrechnung!H67</f>
        <v>0</v>
      </c>
      <c r="D10" s="82"/>
      <c r="E10" s="82"/>
      <c r="F10" s="82"/>
      <c r="G10" s="82"/>
      <c r="H10" s="84"/>
    </row>
    <row r="11" spans="1:8" ht="13.5" thickBot="1" x14ac:dyDescent="0.25">
      <c r="A11" s="134" t="s">
        <v>92</v>
      </c>
      <c r="B11" s="103">
        <f>SUM(B5:B10)</f>
        <v>0</v>
      </c>
      <c r="C11" s="103">
        <f>SUM(C5:C10)</f>
        <v>0</v>
      </c>
      <c r="D11" s="103">
        <f>SUM(D5:D9)</f>
        <v>0</v>
      </c>
      <c r="E11" s="103">
        <f>SUM(E5:E9)</f>
        <v>0</v>
      </c>
      <c r="F11" s="103">
        <f>SUM(F5:F9)</f>
        <v>0</v>
      </c>
      <c r="G11" s="103">
        <f>SUM(G5:G9)</f>
        <v>0</v>
      </c>
      <c r="H11" s="135">
        <f>SUM(H5:H9)</f>
        <v>0</v>
      </c>
    </row>
    <row r="12" spans="1:8" ht="13.5" thickBot="1" x14ac:dyDescent="0.25">
      <c r="A12" s="136" t="s">
        <v>103</v>
      </c>
      <c r="B12" s="137"/>
      <c r="C12" s="138">
        <f>+C11*10%</f>
        <v>0</v>
      </c>
      <c r="D12" s="139" t="str">
        <f>IF(C23&gt;C12,"lt. RL dürfen max. 10% der AMS-Beihilfe für Nicht AMS Kd verwendet werden!"," ")</f>
        <v xml:space="preserve"> </v>
      </c>
      <c r="E12" s="140"/>
      <c r="F12" s="140"/>
      <c r="G12" s="140"/>
      <c r="H12" s="140"/>
    </row>
    <row r="13" spans="1:8" x14ac:dyDescent="0.2">
      <c r="A13" s="10"/>
      <c r="B13" s="140"/>
      <c r="C13" s="140"/>
      <c r="D13" s="140"/>
      <c r="E13" s="140"/>
      <c r="F13" s="140"/>
      <c r="G13" s="140"/>
      <c r="H13" s="140"/>
    </row>
    <row r="14" spans="1:8" x14ac:dyDescent="0.2">
      <c r="A14" s="464" t="s">
        <v>104</v>
      </c>
      <c r="B14" s="464"/>
      <c r="C14" s="140"/>
      <c r="D14" s="140"/>
      <c r="E14" s="140"/>
      <c r="F14" s="140"/>
      <c r="G14" s="140"/>
      <c r="H14" s="140"/>
    </row>
    <row r="15" spans="1:8" x14ac:dyDescent="0.2">
      <c r="A15" s="10"/>
      <c r="B15" s="140"/>
      <c r="C15" s="140"/>
      <c r="D15" s="140"/>
      <c r="E15" s="140"/>
      <c r="F15" s="140"/>
      <c r="G15" s="140"/>
      <c r="H15" s="140"/>
    </row>
    <row r="16" spans="1:8" s="126" customFormat="1" x14ac:dyDescent="0.2">
      <c r="A16" s="141" t="s">
        <v>105</v>
      </c>
      <c r="B16" s="142" t="s">
        <v>92</v>
      </c>
      <c r="C16" s="143" t="s">
        <v>93</v>
      </c>
      <c r="D16" s="144" t="str">
        <f>+D3</f>
        <v>Name Kofinanzier 1</v>
      </c>
      <c r="E16" s="144" t="str">
        <f>+E3</f>
        <v>Name Kofinanzier 2</v>
      </c>
      <c r="F16" s="144" t="str">
        <f>+F3</f>
        <v>Name Kofinanzier 3</v>
      </c>
      <c r="G16" s="144" t="str">
        <f>+G3</f>
        <v>Name Kofinanzier 4</v>
      </c>
      <c r="H16" s="145" t="str">
        <f>+H3</f>
        <v>Eigenmittel</v>
      </c>
    </row>
    <row r="17" spans="1:8" x14ac:dyDescent="0.2">
      <c r="A17" s="146" t="s">
        <v>100</v>
      </c>
      <c r="B17" s="47">
        <f t="shared" ref="B17:B22" si="1">SUM(C17:H17)</f>
        <v>0</v>
      </c>
      <c r="C17" s="68">
        <f t="shared" ref="C17:C22" si="2">+C5*10%</f>
        <v>0</v>
      </c>
      <c r="D17" s="68"/>
      <c r="E17" s="68"/>
      <c r="F17" s="68"/>
      <c r="G17" s="68"/>
      <c r="H17" s="68"/>
    </row>
    <row r="18" spans="1:8" x14ac:dyDescent="0.2">
      <c r="A18" s="146" t="s">
        <v>74</v>
      </c>
      <c r="B18" s="47">
        <f t="shared" si="1"/>
        <v>0</v>
      </c>
      <c r="C18" s="68">
        <f t="shared" si="2"/>
        <v>0</v>
      </c>
      <c r="D18" s="68"/>
      <c r="E18" s="68"/>
      <c r="F18" s="68"/>
      <c r="G18" s="68"/>
      <c r="H18" s="68"/>
    </row>
    <row r="19" spans="1:8" x14ac:dyDescent="0.2">
      <c r="A19" s="146" t="s">
        <v>101</v>
      </c>
      <c r="B19" s="47">
        <f t="shared" si="1"/>
        <v>0</v>
      </c>
      <c r="C19" s="68">
        <f t="shared" si="2"/>
        <v>0</v>
      </c>
      <c r="D19" s="68"/>
      <c r="E19" s="68"/>
      <c r="F19" s="68"/>
      <c r="G19" s="68"/>
      <c r="H19" s="68"/>
    </row>
    <row r="20" spans="1:8" x14ac:dyDescent="0.2">
      <c r="A20" s="146" t="s">
        <v>102</v>
      </c>
      <c r="B20" s="47">
        <f t="shared" si="1"/>
        <v>0</v>
      </c>
      <c r="C20" s="68">
        <f t="shared" si="2"/>
        <v>0</v>
      </c>
      <c r="D20" s="68"/>
      <c r="E20" s="68"/>
      <c r="F20" s="68"/>
      <c r="G20" s="68"/>
      <c r="H20" s="68"/>
    </row>
    <row r="21" spans="1:8" x14ac:dyDescent="0.2">
      <c r="A21" s="146" t="s">
        <v>78</v>
      </c>
      <c r="B21" s="47">
        <f t="shared" si="1"/>
        <v>0</v>
      </c>
      <c r="C21" s="68">
        <f t="shared" si="2"/>
        <v>0</v>
      </c>
      <c r="D21" s="68"/>
      <c r="E21" s="68"/>
      <c r="F21" s="68"/>
      <c r="G21" s="68"/>
      <c r="H21" s="68"/>
    </row>
    <row r="22" spans="1:8" x14ac:dyDescent="0.2">
      <c r="A22" s="132" t="s">
        <v>79</v>
      </c>
      <c r="B22" s="47">
        <f t="shared" si="1"/>
        <v>0</v>
      </c>
      <c r="C22" s="68">
        <f t="shared" si="2"/>
        <v>0</v>
      </c>
      <c r="D22" s="68"/>
      <c r="E22" s="68"/>
      <c r="F22" s="68"/>
      <c r="G22" s="68"/>
      <c r="H22" s="68"/>
    </row>
    <row r="23" spans="1:8" x14ac:dyDescent="0.2">
      <c r="A23" s="147" t="s">
        <v>92</v>
      </c>
      <c r="B23" s="148">
        <f>SUM(B17:B22)</f>
        <v>0</v>
      </c>
      <c r="C23" s="149"/>
      <c r="D23" s="149">
        <f>SUM(D17:D21)</f>
        <v>0</v>
      </c>
      <c r="E23" s="149">
        <f>SUM(E17:E21)</f>
        <v>0</v>
      </c>
      <c r="F23" s="149">
        <f>SUM(F17:F21)</f>
        <v>0</v>
      </c>
      <c r="G23" s="149">
        <f>SUM(G17:G21)</f>
        <v>0</v>
      </c>
      <c r="H23" s="149">
        <f>SUM(H17:H21)</f>
        <v>0</v>
      </c>
    </row>
    <row r="24" spans="1:8" x14ac:dyDescent="0.2">
      <c r="A24" s="10"/>
      <c r="B24" s="150"/>
      <c r="C24" s="150"/>
      <c r="D24" s="150"/>
      <c r="E24" s="150"/>
      <c r="F24" s="150"/>
      <c r="G24" s="150"/>
      <c r="H24" s="150"/>
    </row>
    <row r="25" spans="1:8" s="126" customFormat="1" x14ac:dyDescent="0.2">
      <c r="A25" s="141" t="s">
        <v>106</v>
      </c>
      <c r="B25" s="142" t="s">
        <v>92</v>
      </c>
      <c r="C25" s="142" t="s">
        <v>93</v>
      </c>
      <c r="D25" s="151" t="str">
        <f>+D3</f>
        <v>Name Kofinanzier 1</v>
      </c>
      <c r="E25" s="151" t="str">
        <f>+E3</f>
        <v>Name Kofinanzier 2</v>
      </c>
      <c r="F25" s="151" t="str">
        <f>+F3</f>
        <v>Name Kofinanzier 3</v>
      </c>
      <c r="G25" s="151" t="str">
        <f>+G3</f>
        <v>Name Kofinanzier 4</v>
      </c>
      <c r="H25" s="152" t="str">
        <f>+H3</f>
        <v>Eigenmittel</v>
      </c>
    </row>
    <row r="26" spans="1:8" x14ac:dyDescent="0.2">
      <c r="A26" s="153" t="s">
        <v>100</v>
      </c>
      <c r="B26" s="82">
        <f t="shared" ref="B26:B31" si="3">SUM(C26:H26)</f>
        <v>0</v>
      </c>
      <c r="C26" s="68">
        <f t="shared" ref="C26:C31" si="4">+C5*90%</f>
        <v>0</v>
      </c>
      <c r="D26" s="68"/>
      <c r="E26" s="68"/>
      <c r="F26" s="68"/>
      <c r="G26" s="68"/>
      <c r="H26" s="68"/>
    </row>
    <row r="27" spans="1:8" x14ac:dyDescent="0.2">
      <c r="A27" s="153" t="s">
        <v>74</v>
      </c>
      <c r="B27" s="82">
        <f t="shared" si="3"/>
        <v>0</v>
      </c>
      <c r="C27" s="68">
        <f t="shared" si="4"/>
        <v>0</v>
      </c>
      <c r="D27" s="68"/>
      <c r="E27" s="68"/>
      <c r="F27" s="68"/>
      <c r="G27" s="68"/>
      <c r="H27" s="68"/>
    </row>
    <row r="28" spans="1:8" x14ac:dyDescent="0.2">
      <c r="A28" s="153" t="s">
        <v>101</v>
      </c>
      <c r="B28" s="82">
        <f t="shared" si="3"/>
        <v>0</v>
      </c>
      <c r="C28" s="68">
        <f t="shared" si="4"/>
        <v>0</v>
      </c>
      <c r="D28" s="68"/>
      <c r="E28" s="68"/>
      <c r="F28" s="68"/>
      <c r="G28" s="68"/>
      <c r="H28" s="68"/>
    </row>
    <row r="29" spans="1:8" x14ac:dyDescent="0.2">
      <c r="A29" s="154" t="s">
        <v>102</v>
      </c>
      <c r="B29" s="82">
        <f t="shared" si="3"/>
        <v>0</v>
      </c>
      <c r="C29" s="68">
        <f t="shared" si="4"/>
        <v>0</v>
      </c>
      <c r="D29" s="68"/>
      <c r="E29" s="68"/>
      <c r="F29" s="68"/>
      <c r="G29" s="68"/>
      <c r="H29" s="68"/>
    </row>
    <row r="30" spans="1:8" x14ac:dyDescent="0.2">
      <c r="A30" s="153" t="s">
        <v>78</v>
      </c>
      <c r="B30" s="82">
        <f t="shared" si="3"/>
        <v>0</v>
      </c>
      <c r="C30" s="68">
        <f t="shared" si="4"/>
        <v>0</v>
      </c>
      <c r="D30" s="68"/>
      <c r="E30" s="68"/>
      <c r="F30" s="68"/>
      <c r="G30" s="68"/>
      <c r="H30" s="68"/>
    </row>
    <row r="31" spans="1:8" x14ac:dyDescent="0.2">
      <c r="A31" s="132" t="s">
        <v>79</v>
      </c>
      <c r="B31" s="82">
        <f t="shared" si="3"/>
        <v>0</v>
      </c>
      <c r="C31" s="68">
        <f t="shared" si="4"/>
        <v>0</v>
      </c>
      <c r="D31" s="68"/>
      <c r="E31" s="68"/>
      <c r="F31" s="68"/>
      <c r="G31" s="68"/>
      <c r="H31" s="68"/>
    </row>
    <row r="32" spans="1:8" x14ac:dyDescent="0.2">
      <c r="A32" s="147" t="s">
        <v>92</v>
      </c>
      <c r="B32" s="148">
        <f>SUM(B26:B31)</f>
        <v>0</v>
      </c>
      <c r="C32" s="148"/>
      <c r="D32" s="148">
        <f>SUM(D26:D30)</f>
        <v>0</v>
      </c>
      <c r="E32" s="148">
        <f>SUM(E26:E30)</f>
        <v>0</v>
      </c>
      <c r="F32" s="148">
        <f>SUM(F26:F30)</f>
        <v>0</v>
      </c>
      <c r="G32" s="148">
        <f>SUM(G26:G30)</f>
        <v>0</v>
      </c>
      <c r="H32" s="148">
        <f>SUM(H26:H30)</f>
        <v>0</v>
      </c>
    </row>
    <row r="33" spans="1:12" x14ac:dyDescent="0.2">
      <c r="A33" s="107"/>
    </row>
    <row r="34" spans="1:12" x14ac:dyDescent="0.2">
      <c r="A34" s="155" t="s">
        <v>82</v>
      </c>
    </row>
    <row r="35" spans="1:12" x14ac:dyDescent="0.2">
      <c r="A35" s="465" t="s">
        <v>83</v>
      </c>
      <c r="B35" s="465"/>
      <c r="C35" s="465"/>
      <c r="D35" s="465"/>
      <c r="E35" s="465"/>
      <c r="F35" s="465"/>
      <c r="G35" s="465"/>
      <c r="H35" s="465"/>
    </row>
    <row r="36" spans="1:12" x14ac:dyDescent="0.2">
      <c r="A36" s="465" t="s">
        <v>84</v>
      </c>
      <c r="B36" s="465"/>
      <c r="C36" s="465"/>
      <c r="D36" s="465"/>
      <c r="E36" s="465"/>
      <c r="F36" s="465"/>
      <c r="G36" s="465"/>
      <c r="H36" s="465"/>
    </row>
    <row r="37" spans="1:12" x14ac:dyDescent="0.2">
      <c r="A37" t="s">
        <v>107</v>
      </c>
    </row>
    <row r="39" spans="1:12" x14ac:dyDescent="0.2">
      <c r="A39" s="156" t="s">
        <v>108</v>
      </c>
      <c r="B39" s="157"/>
      <c r="C39" s="157"/>
      <c r="D39" s="157"/>
      <c r="E39" s="157"/>
      <c r="F39" s="157"/>
      <c r="G39" s="157"/>
      <c r="H39" s="157"/>
    </row>
    <row r="40" spans="1:12" x14ac:dyDescent="0.2">
      <c r="A40" s="320" t="s">
        <v>206</v>
      </c>
      <c r="B40" s="320"/>
      <c r="C40" s="320"/>
      <c r="D40" s="320"/>
      <c r="E40" s="320"/>
      <c r="F40" s="320"/>
      <c r="G40" s="320"/>
      <c r="H40" s="320"/>
      <c r="I40" s="321"/>
      <c r="J40" s="321"/>
      <c r="K40" s="321"/>
      <c r="L40" s="321"/>
    </row>
    <row r="41" spans="1:12" x14ac:dyDescent="0.2">
      <c r="A41" s="313" t="s">
        <v>109</v>
      </c>
      <c r="B41" s="313"/>
      <c r="C41" s="313"/>
      <c r="D41" s="313"/>
      <c r="E41" s="313"/>
      <c r="F41" s="313"/>
      <c r="G41" s="313"/>
      <c r="H41" s="313"/>
    </row>
  </sheetData>
  <mergeCells count="4">
    <mergeCell ref="A1:H1"/>
    <mergeCell ref="A14:B14"/>
    <mergeCell ref="A35:H35"/>
    <mergeCell ref="A36:H36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portrait" verticalDpi="0" r:id="rId1"/>
  <headerFooter alignWithMargins="0">
    <oddHeader>&amp;C&amp;F&amp;R&amp;A</oddHeader>
    <oddFooter>&amp;L&amp;P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6"/>
  <sheetViews>
    <sheetView zoomScaleNormal="100" workbookViewId="0">
      <selection activeCell="E22" sqref="E22"/>
    </sheetView>
  </sheetViews>
  <sheetFormatPr baseColWidth="10" defaultColWidth="11.42578125" defaultRowHeight="12.75" x14ac:dyDescent="0.2"/>
  <cols>
    <col min="1" max="1" width="27.5703125" style="158" customWidth="1"/>
    <col min="2" max="2" width="17.42578125" style="158" customWidth="1"/>
    <col min="3" max="3" width="13.42578125" style="158" customWidth="1"/>
    <col min="4" max="5" width="15.28515625" style="158" customWidth="1"/>
    <col min="6" max="16384" width="11.42578125" style="158"/>
  </cols>
  <sheetData>
    <row r="1" spans="1:5" ht="22.5" customHeight="1" x14ac:dyDescent="0.25">
      <c r="A1" s="466" t="s">
        <v>71</v>
      </c>
      <c r="B1" s="466"/>
      <c r="C1" s="466"/>
      <c r="D1" s="466"/>
    </row>
    <row r="2" spans="1:5" x14ac:dyDescent="0.2">
      <c r="A2" s="2"/>
      <c r="B2" s="2"/>
      <c r="C2" s="2"/>
      <c r="D2" s="2"/>
      <c r="E2" s="2"/>
    </row>
    <row r="3" spans="1:5" ht="13.5" thickBot="1" x14ac:dyDescent="0.25">
      <c r="A3" s="155"/>
      <c r="B3" s="155"/>
      <c r="C3" s="155"/>
      <c r="D3" s="155"/>
      <c r="E3" s="155"/>
    </row>
    <row r="4" spans="1:5" ht="32.25" customHeight="1" thickBot="1" x14ac:dyDescent="0.25">
      <c r="A4" s="159"/>
      <c r="B4" s="160" t="s">
        <v>110</v>
      </c>
      <c r="C4" s="160" t="s">
        <v>111</v>
      </c>
      <c r="D4" s="161" t="s">
        <v>87</v>
      </c>
      <c r="E4" s="161" t="s">
        <v>34</v>
      </c>
    </row>
    <row r="5" spans="1:5" ht="13.5" thickBot="1" x14ac:dyDescent="0.25">
      <c r="A5" s="162" t="s">
        <v>112</v>
      </c>
      <c r="B5" s="163"/>
      <c r="C5" s="164" t="s">
        <v>113</v>
      </c>
      <c r="D5" s="165"/>
      <c r="E5" s="165"/>
    </row>
    <row r="6" spans="1:5" x14ac:dyDescent="0.2">
      <c r="A6" s="166"/>
      <c r="B6" s="167">
        <v>0</v>
      </c>
      <c r="C6" s="168">
        <v>1</v>
      </c>
      <c r="D6" s="169">
        <v>0</v>
      </c>
      <c r="E6" s="169">
        <v>0</v>
      </c>
    </row>
    <row r="7" spans="1:5" x14ac:dyDescent="0.2">
      <c r="A7" s="170"/>
      <c r="B7" s="171">
        <v>0</v>
      </c>
      <c r="C7" s="172">
        <v>0</v>
      </c>
      <c r="D7" s="173">
        <f t="shared" ref="D7:E10" si="0">+B7*C7</f>
        <v>0</v>
      </c>
      <c r="E7" s="173">
        <f t="shared" si="0"/>
        <v>0</v>
      </c>
    </row>
    <row r="8" spans="1:5" x14ac:dyDescent="0.2">
      <c r="A8" s="170"/>
      <c r="B8" s="171">
        <v>0</v>
      </c>
      <c r="C8" s="172">
        <v>0</v>
      </c>
      <c r="D8" s="173">
        <f t="shared" si="0"/>
        <v>0</v>
      </c>
      <c r="E8" s="173">
        <f t="shared" si="0"/>
        <v>0</v>
      </c>
    </row>
    <row r="9" spans="1:5" x14ac:dyDescent="0.2">
      <c r="A9" s="174"/>
      <c r="B9" s="171">
        <v>0</v>
      </c>
      <c r="C9" s="172">
        <v>0</v>
      </c>
      <c r="D9" s="173">
        <f t="shared" si="0"/>
        <v>0</v>
      </c>
      <c r="E9" s="173">
        <f t="shared" si="0"/>
        <v>0</v>
      </c>
    </row>
    <row r="10" spans="1:5" ht="13.5" thickBot="1" x14ac:dyDescent="0.25">
      <c r="A10" s="175" t="s">
        <v>114</v>
      </c>
      <c r="B10" s="176">
        <v>0</v>
      </c>
      <c r="C10" s="177">
        <v>0</v>
      </c>
      <c r="D10" s="178">
        <f t="shared" si="0"/>
        <v>0</v>
      </c>
      <c r="E10" s="178">
        <f t="shared" si="0"/>
        <v>0</v>
      </c>
    </row>
    <row r="11" spans="1:5" ht="13.5" thickBot="1" x14ac:dyDescent="0.25">
      <c r="A11" s="179" t="s">
        <v>115</v>
      </c>
      <c r="B11" s="180">
        <f>SUM(B6:B10)</f>
        <v>0</v>
      </c>
      <c r="C11" s="181"/>
      <c r="D11" s="182">
        <f>SUM(D6:D10)</f>
        <v>0</v>
      </c>
      <c r="E11" s="182">
        <f>SUM(E6:E10)</f>
        <v>0</v>
      </c>
    </row>
    <row r="12" spans="1:5" ht="13.5" thickBot="1" x14ac:dyDescent="0.25">
      <c r="A12" s="183" t="s">
        <v>74</v>
      </c>
      <c r="B12" s="184"/>
      <c r="C12" s="185"/>
      <c r="D12" s="186"/>
      <c r="E12" s="186"/>
    </row>
    <row r="13" spans="1:5" x14ac:dyDescent="0.2">
      <c r="A13" s="187" t="s">
        <v>45</v>
      </c>
      <c r="B13" s="167">
        <v>0</v>
      </c>
      <c r="C13" s="168">
        <v>0</v>
      </c>
      <c r="D13" s="178">
        <f t="shared" ref="D13:E32" si="1">+B13*C13</f>
        <v>0</v>
      </c>
      <c r="E13" s="178">
        <f t="shared" si="1"/>
        <v>0</v>
      </c>
    </row>
    <row r="14" spans="1:5" x14ac:dyDescent="0.2">
      <c r="A14" s="188" t="s">
        <v>46</v>
      </c>
      <c r="B14" s="171">
        <v>0</v>
      </c>
      <c r="C14" s="172">
        <v>0</v>
      </c>
      <c r="D14" s="173">
        <f t="shared" si="1"/>
        <v>0</v>
      </c>
      <c r="E14" s="173">
        <f t="shared" si="1"/>
        <v>0</v>
      </c>
    </row>
    <row r="15" spans="1:5" x14ac:dyDescent="0.2">
      <c r="A15" s="188" t="s">
        <v>47</v>
      </c>
      <c r="B15" s="171">
        <v>0</v>
      </c>
      <c r="C15" s="172">
        <v>0</v>
      </c>
      <c r="D15" s="173">
        <f t="shared" si="1"/>
        <v>0</v>
      </c>
      <c r="E15" s="173">
        <f t="shared" si="1"/>
        <v>0</v>
      </c>
    </row>
    <row r="16" spans="1:5" x14ac:dyDescent="0.2">
      <c r="A16" s="188" t="s">
        <v>48</v>
      </c>
      <c r="B16" s="171">
        <v>0</v>
      </c>
      <c r="C16" s="172">
        <v>0</v>
      </c>
      <c r="D16" s="173">
        <f t="shared" si="1"/>
        <v>0</v>
      </c>
      <c r="E16" s="173">
        <f t="shared" si="1"/>
        <v>0</v>
      </c>
    </row>
    <row r="17" spans="1:5" x14ac:dyDescent="0.2">
      <c r="A17" s="188" t="s">
        <v>49</v>
      </c>
      <c r="B17" s="171">
        <v>0</v>
      </c>
      <c r="C17" s="172">
        <v>0</v>
      </c>
      <c r="D17" s="173">
        <f t="shared" si="1"/>
        <v>0</v>
      </c>
      <c r="E17" s="173">
        <f t="shared" si="1"/>
        <v>0</v>
      </c>
    </row>
    <row r="18" spans="1:5" x14ac:dyDescent="0.2">
      <c r="A18" s="188" t="s">
        <v>50</v>
      </c>
      <c r="B18" s="171">
        <v>0</v>
      </c>
      <c r="C18" s="172">
        <v>0</v>
      </c>
      <c r="D18" s="173">
        <f t="shared" si="1"/>
        <v>0</v>
      </c>
      <c r="E18" s="173">
        <f t="shared" si="1"/>
        <v>0</v>
      </c>
    </row>
    <row r="19" spans="1:5" x14ac:dyDescent="0.2">
      <c r="A19" s="188" t="s">
        <v>51</v>
      </c>
      <c r="B19" s="171">
        <v>0</v>
      </c>
      <c r="C19" s="172">
        <v>0</v>
      </c>
      <c r="D19" s="173">
        <f t="shared" si="1"/>
        <v>0</v>
      </c>
      <c r="E19" s="173">
        <f t="shared" si="1"/>
        <v>0</v>
      </c>
    </row>
    <row r="20" spans="1:5" x14ac:dyDescent="0.2">
      <c r="A20" s="188" t="s">
        <v>52</v>
      </c>
      <c r="B20" s="171">
        <v>0</v>
      </c>
      <c r="C20" s="172">
        <v>0</v>
      </c>
      <c r="D20" s="173">
        <f t="shared" si="1"/>
        <v>0</v>
      </c>
      <c r="E20" s="173">
        <f t="shared" si="1"/>
        <v>0</v>
      </c>
    </row>
    <row r="21" spans="1:5" x14ac:dyDescent="0.2">
      <c r="A21" s="188" t="s">
        <v>55</v>
      </c>
      <c r="B21" s="171">
        <v>0</v>
      </c>
      <c r="C21" s="172">
        <v>0</v>
      </c>
      <c r="D21" s="173">
        <f t="shared" si="1"/>
        <v>0</v>
      </c>
      <c r="E21" s="173">
        <f t="shared" si="1"/>
        <v>0</v>
      </c>
    </row>
    <row r="22" spans="1:5" x14ac:dyDescent="0.2">
      <c r="A22" s="188" t="s">
        <v>56</v>
      </c>
      <c r="B22" s="171">
        <v>0</v>
      </c>
      <c r="C22" s="172">
        <v>0</v>
      </c>
      <c r="D22" s="173">
        <f t="shared" si="1"/>
        <v>0</v>
      </c>
      <c r="E22" s="173">
        <f t="shared" si="1"/>
        <v>0</v>
      </c>
    </row>
    <row r="23" spans="1:5" x14ac:dyDescent="0.2">
      <c r="A23" s="188" t="s">
        <v>57</v>
      </c>
      <c r="B23" s="171">
        <v>0</v>
      </c>
      <c r="C23" s="172">
        <v>0</v>
      </c>
      <c r="D23" s="173">
        <f t="shared" si="1"/>
        <v>0</v>
      </c>
      <c r="E23" s="173">
        <f t="shared" si="1"/>
        <v>0</v>
      </c>
    </row>
    <row r="24" spans="1:5" x14ac:dyDescent="0.2">
      <c r="A24" s="188" t="s">
        <v>58</v>
      </c>
      <c r="B24" s="171">
        <v>0</v>
      </c>
      <c r="C24" s="172">
        <v>0</v>
      </c>
      <c r="D24" s="173">
        <f t="shared" si="1"/>
        <v>0</v>
      </c>
      <c r="E24" s="173">
        <f t="shared" si="1"/>
        <v>0</v>
      </c>
    </row>
    <row r="25" spans="1:5" x14ac:dyDescent="0.2">
      <c r="A25" s="188" t="s">
        <v>60</v>
      </c>
      <c r="B25" s="171">
        <v>0</v>
      </c>
      <c r="C25" s="172">
        <v>0</v>
      </c>
      <c r="D25" s="173">
        <f t="shared" si="1"/>
        <v>0</v>
      </c>
      <c r="E25" s="173">
        <f t="shared" si="1"/>
        <v>0</v>
      </c>
    </row>
    <row r="26" spans="1:5" x14ac:dyDescent="0.2">
      <c r="A26" s="188" t="s">
        <v>62</v>
      </c>
      <c r="B26" s="171">
        <v>0</v>
      </c>
      <c r="C26" s="172">
        <v>0</v>
      </c>
      <c r="D26" s="173">
        <f t="shared" si="1"/>
        <v>0</v>
      </c>
      <c r="E26" s="173">
        <f t="shared" si="1"/>
        <v>0</v>
      </c>
    </row>
    <row r="27" spans="1:5" x14ac:dyDescent="0.2">
      <c r="A27" s="188" t="s">
        <v>63</v>
      </c>
      <c r="B27" s="171">
        <v>0</v>
      </c>
      <c r="C27" s="172">
        <v>0</v>
      </c>
      <c r="D27" s="173">
        <f t="shared" si="1"/>
        <v>0</v>
      </c>
      <c r="E27" s="173">
        <f t="shared" si="1"/>
        <v>0</v>
      </c>
    </row>
    <row r="28" spans="1:5" x14ac:dyDescent="0.2">
      <c r="A28" s="188" t="s">
        <v>64</v>
      </c>
      <c r="B28" s="171">
        <v>0</v>
      </c>
      <c r="C28" s="172">
        <v>0</v>
      </c>
      <c r="D28" s="173">
        <f t="shared" si="1"/>
        <v>0</v>
      </c>
      <c r="E28" s="173">
        <f t="shared" si="1"/>
        <v>0</v>
      </c>
    </row>
    <row r="29" spans="1:5" x14ac:dyDescent="0.2">
      <c r="A29" s="189" t="s">
        <v>65</v>
      </c>
      <c r="B29" s="171">
        <v>0</v>
      </c>
      <c r="C29" s="172">
        <v>0</v>
      </c>
      <c r="D29" s="173">
        <f t="shared" si="1"/>
        <v>0</v>
      </c>
      <c r="E29" s="173">
        <f t="shared" si="1"/>
        <v>0</v>
      </c>
    </row>
    <row r="30" spans="1:5" x14ac:dyDescent="0.2">
      <c r="A30" s="190" t="s">
        <v>66</v>
      </c>
      <c r="B30" s="171">
        <v>0</v>
      </c>
      <c r="C30" s="172">
        <v>0</v>
      </c>
      <c r="D30" s="173">
        <f t="shared" si="1"/>
        <v>0</v>
      </c>
      <c r="E30" s="173">
        <f t="shared" si="1"/>
        <v>0</v>
      </c>
    </row>
    <row r="31" spans="1:5" x14ac:dyDescent="0.2">
      <c r="A31" s="188" t="s">
        <v>69</v>
      </c>
      <c r="B31" s="171">
        <v>0</v>
      </c>
      <c r="C31" s="172">
        <v>0</v>
      </c>
      <c r="D31" s="173">
        <f t="shared" si="1"/>
        <v>0</v>
      </c>
      <c r="E31" s="173">
        <f t="shared" si="1"/>
        <v>0</v>
      </c>
    </row>
    <row r="32" spans="1:5" ht="13.5" thickBot="1" x14ac:dyDescent="0.25">
      <c r="A32" s="191" t="s">
        <v>116</v>
      </c>
      <c r="B32" s="176"/>
      <c r="C32" s="177"/>
      <c r="D32" s="192">
        <f t="shared" si="1"/>
        <v>0</v>
      </c>
      <c r="E32" s="192">
        <f t="shared" si="1"/>
        <v>0</v>
      </c>
    </row>
    <row r="33" spans="1:8" ht="13.5" thickBot="1" x14ac:dyDescent="0.25">
      <c r="A33" s="179" t="s">
        <v>117</v>
      </c>
      <c r="B33" s="180">
        <f>SUM(B13:B32)</f>
        <v>0</v>
      </c>
      <c r="C33" s="180"/>
      <c r="D33" s="180">
        <f>SUM(D13:D32)</f>
        <v>0</v>
      </c>
      <c r="E33" s="180">
        <f>SUM(E13:E32)</f>
        <v>0</v>
      </c>
    </row>
    <row r="34" spans="1:8" x14ac:dyDescent="0.2">
      <c r="A34" s="193"/>
      <c r="B34" s="194"/>
      <c r="C34" s="195"/>
      <c r="D34" s="196"/>
      <c r="E34" s="196"/>
    </row>
    <row r="35" spans="1:8" ht="13.5" thickBot="1" x14ac:dyDescent="0.25">
      <c r="A35" s="197" t="s">
        <v>118</v>
      </c>
      <c r="B35" s="198">
        <f>+B11+B33</f>
        <v>0</v>
      </c>
      <c r="C35" s="199"/>
      <c r="D35" s="200">
        <f>+D11+D33</f>
        <v>0</v>
      </c>
      <c r="E35" s="200">
        <f>+E11+E33</f>
        <v>0</v>
      </c>
    </row>
    <row r="36" spans="1:8" s="308" customFormat="1" x14ac:dyDescent="0.2">
      <c r="A36" s="305"/>
      <c r="B36" s="306"/>
      <c r="C36" s="307"/>
      <c r="D36" s="305"/>
      <c r="E36" s="305"/>
    </row>
    <row r="37" spans="1:8" x14ac:dyDescent="0.2">
      <c r="A37" s="467" t="s">
        <v>82</v>
      </c>
      <c r="B37" s="467"/>
      <c r="C37" s="467"/>
      <c r="D37" s="467"/>
      <c r="E37" s="467"/>
    </row>
    <row r="38" spans="1:8" x14ac:dyDescent="0.2">
      <c r="A38" s="312" t="s">
        <v>119</v>
      </c>
      <c r="B38" s="312"/>
      <c r="C38" s="312"/>
      <c r="D38" s="312"/>
      <c r="E38" s="312"/>
    </row>
    <row r="39" spans="1:8" x14ac:dyDescent="0.2">
      <c r="A39" s="312" t="s">
        <v>120</v>
      </c>
      <c r="B39" s="312"/>
      <c r="C39" s="312"/>
      <c r="D39" s="312"/>
      <c r="E39" s="312"/>
    </row>
    <row r="40" spans="1:8" x14ac:dyDescent="0.2">
      <c r="A40" s="312" t="s">
        <v>121</v>
      </c>
      <c r="B40" s="312"/>
      <c r="C40" s="312"/>
      <c r="D40" s="312"/>
      <c r="E40" s="312"/>
    </row>
    <row r="41" spans="1:8" ht="15" x14ac:dyDescent="0.25">
      <c r="A41" s="311" t="s">
        <v>205</v>
      </c>
      <c r="B41" s="309"/>
      <c r="C41" s="309"/>
      <c r="D41" s="309"/>
      <c r="E41" s="309"/>
      <c r="F41" s="309"/>
      <c r="G41" s="309"/>
      <c r="H41" s="309"/>
    </row>
    <row r="42" spans="1:8" x14ac:dyDescent="0.2">
      <c r="A42" s="201"/>
    </row>
    <row r="43" spans="1:8" x14ac:dyDescent="0.2">
      <c r="A43" s="201"/>
      <c r="B43" s="202"/>
      <c r="C43" s="202"/>
      <c r="D43" s="202"/>
      <c r="E43" s="202"/>
    </row>
    <row r="44" spans="1:8" x14ac:dyDescent="0.2">
      <c r="A44" s="203"/>
      <c r="B44" s="202"/>
      <c r="C44" s="202"/>
      <c r="D44" s="202"/>
      <c r="E44" s="202"/>
    </row>
    <row r="45" spans="1:8" x14ac:dyDescent="0.2">
      <c r="A45" s="201"/>
      <c r="B45" s="202"/>
      <c r="C45" s="202"/>
      <c r="D45" s="202"/>
      <c r="E45" s="202"/>
    </row>
    <row r="46" spans="1:8" x14ac:dyDescent="0.2">
      <c r="A46" s="204"/>
      <c r="B46" s="205"/>
      <c r="C46" s="205"/>
      <c r="D46" s="205"/>
      <c r="E46" s="205"/>
    </row>
  </sheetData>
  <mergeCells count="2">
    <mergeCell ref="A1:D1"/>
    <mergeCell ref="A37:E37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portrait" verticalDpi="0" r:id="rId1"/>
  <headerFooter alignWithMargins="0">
    <oddHeader>&amp;C&amp;F&amp;R&amp;A</oddHeader>
    <oddFooter>&amp;L&amp;P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E59"/>
  <sheetViews>
    <sheetView tabSelected="1" zoomScale="80" zoomScaleNormal="80" workbookViewId="0">
      <pane ySplit="1" topLeftCell="A2" activePane="bottomLeft" state="frozen"/>
      <selection pane="bottomLeft" activeCell="N19" sqref="N19"/>
    </sheetView>
  </sheetViews>
  <sheetFormatPr baseColWidth="10" defaultColWidth="11.42578125" defaultRowHeight="12.75" outlineLevelCol="1" x14ac:dyDescent="0.2"/>
  <cols>
    <col min="1" max="1" width="12" style="3" customWidth="1"/>
    <col min="2" max="2" width="13.42578125" style="3" customWidth="1"/>
    <col min="3" max="3" width="15.85546875" style="3" customWidth="1"/>
    <col min="4" max="4" width="15.42578125" style="3" customWidth="1"/>
    <col min="5" max="5" width="28.28515625" style="3" customWidth="1"/>
    <col min="6" max="6" width="10.7109375" style="5" customWidth="1"/>
    <col min="7" max="7" width="12" style="3" customWidth="1"/>
    <col min="8" max="8" width="12.28515625" style="3" customWidth="1"/>
    <col min="9" max="9" width="9.42578125" style="3" customWidth="1"/>
    <col min="10" max="10" width="7.28515625" style="3" customWidth="1" outlineLevel="1"/>
    <col min="11" max="11" width="14.140625" style="3" customWidth="1"/>
    <col min="12" max="14" width="12.7109375" style="3" customWidth="1"/>
    <col min="15" max="15" width="11.7109375" style="3" customWidth="1"/>
    <col min="16" max="16" width="9.5703125" style="3" customWidth="1"/>
    <col min="17" max="17" width="12.42578125" style="3" customWidth="1"/>
    <col min="18" max="18" width="16.42578125" style="3" customWidth="1"/>
    <col min="19" max="19" width="14.28515625" style="3" customWidth="1"/>
    <col min="20" max="21" width="11.42578125" outlineLevel="1"/>
    <col min="22" max="25" width="11.42578125" style="3" outlineLevel="1"/>
    <col min="26" max="26" width="11.42578125" style="3"/>
    <col min="27" max="27" width="14.85546875" customWidth="1"/>
    <col min="28" max="28" width="14.85546875" style="3" customWidth="1"/>
    <col min="29" max="29" width="18.140625" style="3" customWidth="1"/>
    <col min="30" max="30" width="12.5703125" customWidth="1"/>
    <col min="31" max="31" width="15.42578125" style="3" customWidth="1"/>
    <col min="32" max="16384" width="11.42578125" style="3"/>
  </cols>
  <sheetData>
    <row r="1" spans="1:31" s="331" customFormat="1" ht="138.75" customHeight="1" thickBot="1" x14ac:dyDescent="0.25">
      <c r="A1" s="281" t="s">
        <v>18</v>
      </c>
      <c r="B1" s="282" t="s">
        <v>16</v>
      </c>
      <c r="C1" s="283" t="s">
        <v>194</v>
      </c>
      <c r="D1" s="283" t="s">
        <v>5</v>
      </c>
      <c r="E1" s="283" t="s">
        <v>6</v>
      </c>
      <c r="F1" s="382" t="s">
        <v>25</v>
      </c>
      <c r="G1" s="282" t="s">
        <v>17</v>
      </c>
      <c r="H1" s="382" t="s">
        <v>239</v>
      </c>
      <c r="I1" s="284" t="s">
        <v>4</v>
      </c>
      <c r="J1" s="475" t="s">
        <v>265</v>
      </c>
      <c r="K1" s="389" t="s">
        <v>240</v>
      </c>
      <c r="L1" s="390" t="s">
        <v>241</v>
      </c>
      <c r="M1" s="386" t="s">
        <v>245</v>
      </c>
      <c r="N1" s="383" t="s">
        <v>246</v>
      </c>
      <c r="O1" s="365" t="s">
        <v>237</v>
      </c>
      <c r="P1" s="365" t="s">
        <v>227</v>
      </c>
      <c r="Q1" s="365" t="s">
        <v>261</v>
      </c>
      <c r="R1" s="383" t="s">
        <v>260</v>
      </c>
      <c r="S1" s="385" t="s">
        <v>229</v>
      </c>
      <c r="T1" s="366" t="s">
        <v>231</v>
      </c>
      <c r="U1" s="366" t="s">
        <v>232</v>
      </c>
      <c r="V1" s="366" t="s">
        <v>233</v>
      </c>
      <c r="W1" s="366" t="s">
        <v>234</v>
      </c>
      <c r="X1" s="366" t="s">
        <v>235</v>
      </c>
      <c r="Y1" s="367" t="s">
        <v>236</v>
      </c>
      <c r="Z1" s="358" t="s">
        <v>230</v>
      </c>
      <c r="AA1" s="391" t="s">
        <v>242</v>
      </c>
      <c r="AB1" s="392" t="s">
        <v>243</v>
      </c>
      <c r="AC1" s="393" t="s">
        <v>244</v>
      </c>
      <c r="AD1" s="362" t="s">
        <v>221</v>
      </c>
      <c r="AE1" s="362" t="s">
        <v>238</v>
      </c>
    </row>
    <row r="2" spans="1:31" x14ac:dyDescent="0.2">
      <c r="A2" s="372" t="s">
        <v>212</v>
      </c>
      <c r="B2" s="375" t="s">
        <v>192</v>
      </c>
      <c r="C2" s="285" t="s">
        <v>196</v>
      </c>
      <c r="D2" s="285" t="s">
        <v>23</v>
      </c>
      <c r="E2" s="285" t="s">
        <v>15</v>
      </c>
      <c r="F2" s="381" t="s">
        <v>209</v>
      </c>
      <c r="G2" s="285" t="s">
        <v>19</v>
      </c>
      <c r="H2" s="332">
        <v>38</v>
      </c>
      <c r="I2" s="332">
        <v>11.2</v>
      </c>
      <c r="J2" s="476">
        <f>$I2/5*210/12</f>
        <v>39.200000000000003</v>
      </c>
      <c r="K2" s="387">
        <v>1800</v>
      </c>
      <c r="L2" s="388"/>
      <c r="M2" s="346"/>
      <c r="N2" s="346"/>
      <c r="O2" s="346">
        <v>10</v>
      </c>
      <c r="P2" s="346">
        <v>1</v>
      </c>
      <c r="Q2" s="384">
        <f>IF($O2&gt;0,IF(VALUE($A2)&lt;202207,$P2*1,$P2*3),0)</f>
        <v>1</v>
      </c>
      <c r="R2" s="339">
        <f>$K2+$L2+$M2+$N2+$Q2</f>
        <v>1801</v>
      </c>
      <c r="S2" s="357">
        <f>($K2+$L2)/6</f>
        <v>300</v>
      </c>
      <c r="T2" s="344">
        <f>IF($H2&gt;0,+($K2+$L2+$M2)*VLOOKUP($F2,'BG - Eckdaten'!A:G,2,FALSE),0)</f>
        <v>380.34</v>
      </c>
      <c r="U2" s="344">
        <f>IF($H2&gt;0,$S2*VLOOKUP($F2,'BG - Eckdaten'!A:G,3,FALSE),0)</f>
        <v>61.89</v>
      </c>
      <c r="V2" s="344">
        <f>IF($H2&gt;0,+($K2+$L2+$M2+$S2)*VLOOKUP($F2,'BG - Eckdaten'!A:G,4,FALSE),0)</f>
        <v>81.900000000000006</v>
      </c>
      <c r="W2" s="344">
        <f>IF($H2&gt;0,+($K2+$L2+$M2+$S2)*VLOOKUP($F2,'BG - Eckdaten'!A:G,5,FALSE),0)</f>
        <v>7.98</v>
      </c>
      <c r="X2" s="344">
        <f>IF($H2&gt;0,+($K2+$L2+$M2+$S2)*VLOOKUP($F2,'BG - Eckdaten'!A:G,6,FALSE),0)</f>
        <v>63</v>
      </c>
      <c r="Y2" s="345">
        <f>IF($H2&gt;0,+($K2+$L2+$M2+$S2)*VLOOKUP($F2,'BG - Eckdaten'!A:G,7,FALSE),0)</f>
        <v>32.130000000000003</v>
      </c>
      <c r="Z2" s="359"/>
      <c r="AA2" s="360">
        <f>IF($H2&gt;0,+($R2+$S2)/$H2*$I2,0)</f>
        <v>619.24</v>
      </c>
      <c r="AB2" s="286">
        <f>IF($H2&gt;0,+SUM($T2:$Z2)/$H2*$I2,0)</f>
        <v>184.87</v>
      </c>
      <c r="AC2" s="361">
        <f t="shared" ref="AC2:AC16" si="0">$AB2+$AA2</f>
        <v>804.11</v>
      </c>
      <c r="AD2" s="363" t="str">
        <f>IF(AND(COUNTIFS(aux!A:A,aux!E7)&gt;0,Gehälter!$AC2&gt;0),VLOOKUP((CONCATENATE(Gehälter!$B2,"-",Gehälter!$A2)),aux!A:B,2,FALSE)/Gehälter!$H2*Gehälter!$I2,"")</f>
        <v/>
      </c>
      <c r="AE2" s="363"/>
    </row>
    <row r="3" spans="1:31" x14ac:dyDescent="0.2">
      <c r="A3" s="372" t="s">
        <v>213</v>
      </c>
      <c r="B3" s="375" t="s">
        <v>192</v>
      </c>
      <c r="C3" s="285" t="s">
        <v>196</v>
      </c>
      <c r="D3" s="285" t="s">
        <v>23</v>
      </c>
      <c r="E3" s="285" t="s">
        <v>15</v>
      </c>
      <c r="F3" s="381" t="s">
        <v>220</v>
      </c>
      <c r="G3" s="285" t="s">
        <v>19</v>
      </c>
      <c r="H3" s="332">
        <v>38</v>
      </c>
      <c r="I3" s="332">
        <v>11.2</v>
      </c>
      <c r="J3" s="476">
        <f t="shared" ref="J3:J16" si="1">$I3/5*210/12</f>
        <v>39.200000000000003</v>
      </c>
      <c r="K3" s="353">
        <v>1800</v>
      </c>
      <c r="L3" s="346"/>
      <c r="M3" s="346"/>
      <c r="N3" s="346"/>
      <c r="O3" s="346">
        <v>10</v>
      </c>
      <c r="P3" s="346">
        <v>0</v>
      </c>
      <c r="Q3" s="384">
        <f>IF($O3&gt;0,IF(VALUE($A3)&lt;202207,$P3*1,$P3*3),0)</f>
        <v>0</v>
      </c>
      <c r="R3" s="339">
        <f t="shared" ref="R3:R16" si="2">$K3+$L3+$M3+$N3+$Q3</f>
        <v>1800</v>
      </c>
      <c r="S3" s="357">
        <f t="shared" ref="S3:S16" si="3">($K3+$L3)/6</f>
        <v>300</v>
      </c>
      <c r="T3" s="344">
        <f>IF($H3&gt;0,+($K3+$L3+$M3)*VLOOKUP($F3,'BG - Eckdaten'!A:G,2,FALSE),0)</f>
        <v>302.94</v>
      </c>
      <c r="U3" s="344">
        <f>IF($H3&gt;0,$S3*VLOOKUP($F3,'BG - Eckdaten'!A:G,3,FALSE),0)</f>
        <v>48.99</v>
      </c>
      <c r="V3" s="344">
        <f>IF($H3&gt;0,+($K3+$L3+$M3+$S3)*VLOOKUP($F3,'BG - Eckdaten'!A:G,4,FALSE),0)</f>
        <v>0</v>
      </c>
      <c r="W3" s="344">
        <f>IF($H3&gt;0,+($K3+$L3+$M3+$S3)*VLOOKUP($F3,'BG - Eckdaten'!A:G,5,FALSE),0)</f>
        <v>0</v>
      </c>
      <c r="X3" s="344">
        <f>IF($H3&gt;0,+($K3+$L3+$M3+$S3)*VLOOKUP($F3,'BG - Eckdaten'!A:G,6,FALSE),0)</f>
        <v>63</v>
      </c>
      <c r="Y3" s="345">
        <f>IF($H3&gt;0,+($K3+$L3+$M3+$S3)*VLOOKUP($F3,'BG - Eckdaten'!A:G,7,FALSE),0)</f>
        <v>32.130000000000003</v>
      </c>
      <c r="Z3" s="359"/>
      <c r="AA3" s="360">
        <f>IF($H3&gt;0,+($R3+$S3)/$H3*$I3,0)</f>
        <v>618.95000000000005</v>
      </c>
      <c r="AB3" s="286">
        <f>IF($H3&gt;0,+SUM($T3:$Z3)/$H3*$I3,0)</f>
        <v>131.77000000000001</v>
      </c>
      <c r="AC3" s="361">
        <f t="shared" si="0"/>
        <v>750.72</v>
      </c>
      <c r="AD3" s="363" t="str">
        <f>IF(AND(COUNTIFS(aux!A:A,aux!E8)&gt;0,Gehälter!$AC3&gt;0),VLOOKUP((CONCATENATE(Gehälter!$B3,"-",Gehälter!$A3)),aux!A:B,2,FALSE)/Gehälter!$H3*Gehälter!$I3,"")</f>
        <v/>
      </c>
      <c r="AE3" s="363"/>
    </row>
    <row r="4" spans="1:31" x14ac:dyDescent="0.2">
      <c r="A4" s="372" t="s">
        <v>214</v>
      </c>
      <c r="B4" s="375" t="s">
        <v>192</v>
      </c>
      <c r="C4" s="285" t="s">
        <v>196</v>
      </c>
      <c r="D4" s="285" t="s">
        <v>23</v>
      </c>
      <c r="E4" s="285" t="s">
        <v>15</v>
      </c>
      <c r="F4" s="381" t="s">
        <v>209</v>
      </c>
      <c r="G4" s="285" t="s">
        <v>19</v>
      </c>
      <c r="H4" s="332">
        <v>38</v>
      </c>
      <c r="I4" s="332">
        <v>11.2</v>
      </c>
      <c r="J4" s="476">
        <f t="shared" si="1"/>
        <v>39.200000000000003</v>
      </c>
      <c r="K4" s="353">
        <v>1800</v>
      </c>
      <c r="L4" s="346"/>
      <c r="M4" s="346"/>
      <c r="N4" s="346"/>
      <c r="O4" s="346">
        <v>10</v>
      </c>
      <c r="P4" s="346">
        <v>0</v>
      </c>
      <c r="Q4" s="384">
        <f>IF($O4&gt;0,IF(VALUE($A4)&lt;202207,$P4*1,$P4*3),0)</f>
        <v>0</v>
      </c>
      <c r="R4" s="339">
        <f t="shared" si="2"/>
        <v>1800</v>
      </c>
      <c r="S4" s="357">
        <f t="shared" si="3"/>
        <v>300</v>
      </c>
      <c r="T4" s="344">
        <f>IF($H4&gt;0,+($K4+$L4+$M4)*VLOOKUP($F4,'BG - Eckdaten'!A:G,2,FALSE),0)</f>
        <v>380.34</v>
      </c>
      <c r="U4" s="344">
        <f>IF($H4&gt;0,$S4*VLOOKUP($F4,'BG - Eckdaten'!A:G,3,FALSE),0)</f>
        <v>61.89</v>
      </c>
      <c r="V4" s="344">
        <f>IF($H4&gt;0,+($K4+$L4+$M4+$S4)*VLOOKUP($F4,'BG - Eckdaten'!A:G,4,FALSE),0)</f>
        <v>81.900000000000006</v>
      </c>
      <c r="W4" s="344">
        <f>IF($H4&gt;0,+($K4+$L4+$M4+$S4)*VLOOKUP($F4,'BG - Eckdaten'!A:G,5,FALSE),0)</f>
        <v>7.98</v>
      </c>
      <c r="X4" s="344">
        <f>IF($H4&gt;0,+($K4+$L4+$M4+$S4)*VLOOKUP($F4,'BG - Eckdaten'!A:G,6,FALSE),0)</f>
        <v>63</v>
      </c>
      <c r="Y4" s="345">
        <f>IF($H4&gt;0,+($K4+$L4+$M4+$S4)*VLOOKUP($F4,'BG - Eckdaten'!A:G,7,FALSE),0)</f>
        <v>32.130000000000003</v>
      </c>
      <c r="Z4" s="359"/>
      <c r="AA4" s="360">
        <f>IF($H4&gt;0,+($R4+$S4)/$H4*$I4,0)</f>
        <v>618.95000000000005</v>
      </c>
      <c r="AB4" s="286">
        <f>IF($H4&gt;0,+SUM($T4:$Z4)/$H4*$I4,0)</f>
        <v>184.87</v>
      </c>
      <c r="AC4" s="361">
        <f t="shared" si="0"/>
        <v>803.82</v>
      </c>
      <c r="AD4" s="363" t="str">
        <f>IF(AND(COUNTIFS(aux!A:A,aux!E9)&gt;0,Gehälter!$AC4&gt;0),VLOOKUP((CONCATENATE(Gehälter!$B4,"-",Gehälter!$A4)),aux!A:B,2,FALSE)/Gehälter!$H4*Gehälter!$I4,"")</f>
        <v/>
      </c>
      <c r="AE4" s="363"/>
    </row>
    <row r="5" spans="1:31" x14ac:dyDescent="0.2">
      <c r="A5" s="372" t="s">
        <v>215</v>
      </c>
      <c r="B5" s="375" t="s">
        <v>192</v>
      </c>
      <c r="C5" s="285" t="s">
        <v>196</v>
      </c>
      <c r="D5" s="285" t="s">
        <v>23</v>
      </c>
      <c r="E5" s="285" t="s">
        <v>15</v>
      </c>
      <c r="F5" s="381" t="s">
        <v>209</v>
      </c>
      <c r="G5" s="285" t="s">
        <v>19</v>
      </c>
      <c r="H5" s="332">
        <v>38</v>
      </c>
      <c r="I5" s="332">
        <v>11.2</v>
      </c>
      <c r="J5" s="476">
        <f t="shared" si="1"/>
        <v>39.200000000000003</v>
      </c>
      <c r="K5" s="353">
        <v>1800</v>
      </c>
      <c r="L5" s="346"/>
      <c r="M5" s="346"/>
      <c r="N5" s="346"/>
      <c r="O5" s="346">
        <v>10</v>
      </c>
      <c r="P5" s="346">
        <v>7</v>
      </c>
      <c r="Q5" s="384">
        <f>IF($O5&gt;0,IF(VALUE($A5)&lt;202207,$P5*1,$P5*3),0)</f>
        <v>7</v>
      </c>
      <c r="R5" s="339">
        <f t="shared" si="2"/>
        <v>1807</v>
      </c>
      <c r="S5" s="357">
        <f t="shared" si="3"/>
        <v>300</v>
      </c>
      <c r="T5" s="344">
        <f>IF($H5&gt;0,+($K5+$L5+$M5)*VLOOKUP($F5,'BG - Eckdaten'!A:G,2,FALSE),0)</f>
        <v>380.34</v>
      </c>
      <c r="U5" s="344">
        <f>IF($H5&gt;0,$S5*VLOOKUP($F5,'BG - Eckdaten'!A:G,3,FALSE),0)</f>
        <v>61.89</v>
      </c>
      <c r="V5" s="344">
        <f>IF($H5&gt;0,+($K5+$L5+$M5+$S5)*VLOOKUP($F5,'BG - Eckdaten'!A:G,4,FALSE),0)</f>
        <v>81.900000000000006</v>
      </c>
      <c r="W5" s="344">
        <f>IF($H5&gt;0,+($K5+$L5+$M5+$S5)*VLOOKUP($F5,'BG - Eckdaten'!A:G,5,FALSE),0)</f>
        <v>7.98</v>
      </c>
      <c r="X5" s="344">
        <f>IF($H5&gt;0,+($K5+$L5+$M5+$S5)*VLOOKUP($F5,'BG - Eckdaten'!A:G,6,FALSE),0)</f>
        <v>63</v>
      </c>
      <c r="Y5" s="345">
        <f>IF($H5&gt;0,+($K5+$L5+$M5+$S5)*VLOOKUP($F5,'BG - Eckdaten'!A:G,7,FALSE),0)</f>
        <v>32.130000000000003</v>
      </c>
      <c r="Z5" s="359"/>
      <c r="AA5" s="360">
        <f>IF($H5&gt;0,+($R5+$S5)/$H5*$I5,0)</f>
        <v>621.01</v>
      </c>
      <c r="AB5" s="286">
        <f>IF($H5&gt;0,+SUM($T5:$Z5)/$H5*$I5,0)</f>
        <v>184.87</v>
      </c>
      <c r="AC5" s="361">
        <f t="shared" si="0"/>
        <v>805.88</v>
      </c>
      <c r="AD5" s="363" t="str">
        <f>IF(AND(COUNTIFS(aux!A:A,aux!E10)&gt;0,Gehälter!$AC5&gt;0),VLOOKUP((CONCATENATE(Gehälter!$B5,"-",Gehälter!$A5)),aux!A:B,2,FALSE)/Gehälter!$H5*Gehälter!$I5,"")</f>
        <v/>
      </c>
      <c r="AE5" s="363"/>
    </row>
    <row r="6" spans="1:31" x14ac:dyDescent="0.2">
      <c r="A6" s="372" t="s">
        <v>216</v>
      </c>
      <c r="B6" s="375" t="s">
        <v>192</v>
      </c>
      <c r="C6" s="285" t="s">
        <v>196</v>
      </c>
      <c r="D6" s="285" t="s">
        <v>23</v>
      </c>
      <c r="E6" s="285" t="s">
        <v>15</v>
      </c>
      <c r="F6" s="381" t="s">
        <v>210</v>
      </c>
      <c r="G6" s="285" t="s">
        <v>19</v>
      </c>
      <c r="H6" s="332">
        <v>38</v>
      </c>
      <c r="I6" s="332">
        <v>11.2</v>
      </c>
      <c r="J6" s="476">
        <f t="shared" si="1"/>
        <v>39.200000000000003</v>
      </c>
      <c r="K6" s="353">
        <v>1800</v>
      </c>
      <c r="L6" s="346"/>
      <c r="M6" s="346"/>
      <c r="N6" s="346"/>
      <c r="O6" s="346">
        <v>10</v>
      </c>
      <c r="P6" s="346">
        <v>1</v>
      </c>
      <c r="Q6" s="384">
        <f>IF($O6&gt;0,IF(VALUE($A6)&lt;202207,$P6*1,$P6*3),0)</f>
        <v>1</v>
      </c>
      <c r="R6" s="339">
        <f t="shared" si="2"/>
        <v>1801</v>
      </c>
      <c r="S6" s="357">
        <f t="shared" si="3"/>
        <v>300</v>
      </c>
      <c r="T6" s="344">
        <f>IF($H6&gt;0,+($K6+$L6+$M6)*VLOOKUP($F6,'BG - Eckdaten'!A:G,2,FALSE),0)</f>
        <v>358.74</v>
      </c>
      <c r="U6" s="344">
        <f>IF($H6&gt;0,$S6*VLOOKUP($F6,'BG - Eckdaten'!A:G,3,FALSE),0)</f>
        <v>58.29</v>
      </c>
      <c r="V6" s="344">
        <f>IF($H6&gt;0,+($K6+$L6+$M6+$S6)*VLOOKUP($F6,'BG - Eckdaten'!A:G,4,FALSE),0)</f>
        <v>0</v>
      </c>
      <c r="W6" s="344">
        <f>IF($H6&gt;0,+($K6+$L6+$M6+$S6)*VLOOKUP($F6,'BG - Eckdaten'!A:G,5,FALSE),0)</f>
        <v>0</v>
      </c>
      <c r="X6" s="344">
        <f>IF($H6&gt;0,+($K6+$L6+$M6+$S6)*VLOOKUP($F6,'BG - Eckdaten'!A:G,6,FALSE),0)</f>
        <v>63</v>
      </c>
      <c r="Y6" s="345">
        <f>IF($H6&gt;0,+($K6+$L6+$M6+$S6)*VLOOKUP($F6,'BG - Eckdaten'!A:G,7,FALSE),0)</f>
        <v>32.130000000000003</v>
      </c>
      <c r="Z6" s="359"/>
      <c r="AA6" s="360">
        <f>IF($H6&gt;0,+($R6+$S6)/$H6*$I6,0)</f>
        <v>619.24</v>
      </c>
      <c r="AB6" s="286">
        <f>IF($H6&gt;0,+SUM($T6:$Z6)/$H6*$I6,0)</f>
        <v>150.94999999999999</v>
      </c>
      <c r="AC6" s="361">
        <f t="shared" si="0"/>
        <v>770.19</v>
      </c>
      <c r="AD6" s="363" t="str">
        <f>IF(AND(COUNTIFS(aux!A:A,aux!E11)&gt;0,Gehälter!$AC6&gt;0),VLOOKUP((CONCATENATE(Gehälter!$B6,"-",Gehälter!$A6)),aux!A:B,2,FALSE)/Gehälter!$H6*Gehälter!$I6,"")</f>
        <v/>
      </c>
      <c r="AE6" s="363"/>
    </row>
    <row r="7" spans="1:31" x14ac:dyDescent="0.2">
      <c r="A7" s="372" t="s">
        <v>217</v>
      </c>
      <c r="B7" s="375" t="s">
        <v>192</v>
      </c>
      <c r="C7" s="285" t="s">
        <v>196</v>
      </c>
      <c r="D7" s="285" t="s">
        <v>23</v>
      </c>
      <c r="E7" s="285" t="s">
        <v>15</v>
      </c>
      <c r="F7" s="381" t="s">
        <v>210</v>
      </c>
      <c r="G7" s="285" t="s">
        <v>19</v>
      </c>
      <c r="H7" s="332">
        <v>38</v>
      </c>
      <c r="I7" s="332">
        <v>11.2</v>
      </c>
      <c r="J7" s="476">
        <f t="shared" si="1"/>
        <v>39.200000000000003</v>
      </c>
      <c r="K7" s="353">
        <v>1800</v>
      </c>
      <c r="L7" s="346"/>
      <c r="M7" s="346"/>
      <c r="N7" s="346"/>
      <c r="O7" s="346">
        <v>10</v>
      </c>
      <c r="P7" s="346">
        <v>1</v>
      </c>
      <c r="Q7" s="384">
        <f>IF($O7&gt;0,IF(VALUE($A7)&lt;202207,$P7*1,$P7*3),0)</f>
        <v>1</v>
      </c>
      <c r="R7" s="339">
        <f t="shared" si="2"/>
        <v>1801</v>
      </c>
      <c r="S7" s="357">
        <f t="shared" si="3"/>
        <v>300</v>
      </c>
      <c r="T7" s="344">
        <f>IF($H7&gt;0,+($K7+$L7+$M7)*VLOOKUP($F7,'BG - Eckdaten'!A:G,2,FALSE),0)</f>
        <v>358.74</v>
      </c>
      <c r="U7" s="344">
        <f>IF($H7&gt;0,$S7*VLOOKUP($F7,'BG - Eckdaten'!A:G,3,FALSE),0)</f>
        <v>58.29</v>
      </c>
      <c r="V7" s="344">
        <f>IF($H7&gt;0,+($K7+$L7+$M7+$S7)*VLOOKUP($F7,'BG - Eckdaten'!A:G,4,FALSE),0)</f>
        <v>0</v>
      </c>
      <c r="W7" s="344">
        <f>IF($H7&gt;0,+($K7+$L7+$M7+$S7)*VLOOKUP($F7,'BG - Eckdaten'!A:G,5,FALSE),0)</f>
        <v>0</v>
      </c>
      <c r="X7" s="344">
        <f>IF($H7&gt;0,+($K7+$L7+$M7+$S7)*VLOOKUP($F7,'BG - Eckdaten'!A:G,6,FALSE),0)</f>
        <v>63</v>
      </c>
      <c r="Y7" s="345">
        <f>IF($H7&gt;0,+($K7+$L7+$M7+$S7)*VLOOKUP($F7,'BG - Eckdaten'!A:G,7,FALSE),0)</f>
        <v>32.130000000000003</v>
      </c>
      <c r="Z7" s="359"/>
      <c r="AA7" s="360">
        <f>IF($H7&gt;0,+($R7+$S7)/$H7*$I7,0)</f>
        <v>619.24</v>
      </c>
      <c r="AB7" s="286">
        <f>IF($H7&gt;0,+SUM($T7:$Z7)/$H7*$I7,0)</f>
        <v>150.94999999999999</v>
      </c>
      <c r="AC7" s="361">
        <f t="shared" si="0"/>
        <v>770.19</v>
      </c>
      <c r="AD7" s="363" t="str">
        <f>IF(AND(COUNTIFS(aux!A:A,aux!E12)&gt;0,Gehälter!$AC7&gt;0),VLOOKUP((CONCATENATE(Gehälter!$B7,"-",Gehälter!$A7)),aux!A:B,2,FALSE)/Gehälter!$H7*Gehälter!$I7,"")</f>
        <v/>
      </c>
      <c r="AE7" s="363"/>
    </row>
    <row r="8" spans="1:31" x14ac:dyDescent="0.2">
      <c r="A8" s="372" t="s">
        <v>218</v>
      </c>
      <c r="B8" s="375" t="s">
        <v>192</v>
      </c>
      <c r="C8" s="285" t="s">
        <v>196</v>
      </c>
      <c r="D8" s="285" t="s">
        <v>23</v>
      </c>
      <c r="E8" s="285" t="s">
        <v>15</v>
      </c>
      <c r="F8" s="381" t="s">
        <v>210</v>
      </c>
      <c r="G8" s="285" t="s">
        <v>19</v>
      </c>
      <c r="H8" s="332">
        <v>38</v>
      </c>
      <c r="I8" s="332">
        <v>11.2</v>
      </c>
      <c r="J8" s="476">
        <f t="shared" si="1"/>
        <v>39.200000000000003</v>
      </c>
      <c r="K8" s="353">
        <v>1800</v>
      </c>
      <c r="L8" s="346"/>
      <c r="M8" s="346"/>
      <c r="N8" s="346"/>
      <c r="O8" s="346">
        <v>10</v>
      </c>
      <c r="P8" s="346">
        <v>0</v>
      </c>
      <c r="Q8" s="384">
        <f>IF($O8&gt;0,IF(VALUE($A8)&lt;202207,$P8*1,$P8*3),0)</f>
        <v>0</v>
      </c>
      <c r="R8" s="339">
        <f t="shared" si="2"/>
        <v>1800</v>
      </c>
      <c r="S8" s="357">
        <f t="shared" si="3"/>
        <v>300</v>
      </c>
      <c r="T8" s="344">
        <f>IF($H8&gt;0,+($K8+$L8+$M8)*VLOOKUP($F8,'BG - Eckdaten'!A:G,2,FALSE),0)</f>
        <v>358.74</v>
      </c>
      <c r="U8" s="344">
        <f>IF($H8&gt;0,$S8*VLOOKUP($F8,'BG - Eckdaten'!A:G,3,FALSE),0)</f>
        <v>58.29</v>
      </c>
      <c r="V8" s="344">
        <f>IF($H8&gt;0,+($K8+$L8+$M8+$S8)*VLOOKUP($F8,'BG - Eckdaten'!A:G,4,FALSE),0)</f>
        <v>0</v>
      </c>
      <c r="W8" s="344">
        <f>IF($H8&gt;0,+($K8+$L8+$M8+$S8)*VLOOKUP($F8,'BG - Eckdaten'!A:G,5,FALSE),0)</f>
        <v>0</v>
      </c>
      <c r="X8" s="344">
        <f>IF($H8&gt;0,+($K8+$L8+$M8+$S8)*VLOOKUP($F8,'BG - Eckdaten'!A:G,6,FALSE),0)</f>
        <v>63</v>
      </c>
      <c r="Y8" s="345">
        <f>IF($H8&gt;0,+($K8+$L8+$M8+$S8)*VLOOKUP($F8,'BG - Eckdaten'!A:G,7,FALSE),0)</f>
        <v>32.130000000000003</v>
      </c>
      <c r="Z8" s="359"/>
      <c r="AA8" s="360">
        <f>IF($H8&gt;0,+($R8+$S8)/$H8*$I8,0)</f>
        <v>618.95000000000005</v>
      </c>
      <c r="AB8" s="286">
        <f>IF($H8&gt;0,+SUM($T8:$Z8)/$H8*$I8,0)</f>
        <v>150.94999999999999</v>
      </c>
      <c r="AC8" s="361">
        <f t="shared" si="0"/>
        <v>769.9</v>
      </c>
      <c r="AD8" s="363" t="str">
        <f>IF(AND(COUNTIFS(aux!A:A,aux!E13)&gt;0,Gehälter!$AC8&gt;0),VLOOKUP((CONCATENATE(Gehälter!$B8,"-",Gehälter!$A8)),aux!A:B,2,FALSE)/Gehälter!$H8*Gehälter!$I8,"")</f>
        <v/>
      </c>
      <c r="AE8" s="363"/>
    </row>
    <row r="9" spans="1:31" x14ac:dyDescent="0.2">
      <c r="A9" s="372" t="s">
        <v>211</v>
      </c>
      <c r="B9" s="375" t="s">
        <v>193</v>
      </c>
      <c r="C9" s="285" t="s">
        <v>196</v>
      </c>
      <c r="D9" s="285" t="s">
        <v>14</v>
      </c>
      <c r="E9" s="285" t="s">
        <v>15</v>
      </c>
      <c r="F9" s="381" t="s">
        <v>210</v>
      </c>
      <c r="G9" s="285" t="s">
        <v>20</v>
      </c>
      <c r="H9" s="332">
        <v>38</v>
      </c>
      <c r="I9" s="332">
        <v>28.5</v>
      </c>
      <c r="J9" s="476">
        <f t="shared" si="1"/>
        <v>99.8</v>
      </c>
      <c r="K9" s="353">
        <v>1800</v>
      </c>
      <c r="L9" s="346"/>
      <c r="M9" s="346"/>
      <c r="N9" s="346"/>
      <c r="O9" s="346">
        <v>10</v>
      </c>
      <c r="P9" s="346">
        <v>1</v>
      </c>
      <c r="Q9" s="384">
        <f>IF($O9&gt;0,IF(VALUE($A9)&lt;202207,$P9*1,$P9*3),0)</f>
        <v>1</v>
      </c>
      <c r="R9" s="339">
        <f t="shared" si="2"/>
        <v>1801</v>
      </c>
      <c r="S9" s="357">
        <f t="shared" si="3"/>
        <v>300</v>
      </c>
      <c r="T9" s="344">
        <f>IF($H9&gt;0,+($K9+$L9+$M9)*VLOOKUP($F9,'BG - Eckdaten'!A:G,2,FALSE),0)</f>
        <v>358.74</v>
      </c>
      <c r="U9" s="344">
        <f>IF($H9&gt;0,$S9*VLOOKUP($F9,'BG - Eckdaten'!A:G,3,FALSE),0)</f>
        <v>58.29</v>
      </c>
      <c r="V9" s="344">
        <f>IF($H9&gt;0,+($K9+$L9+$M9+$S9)*VLOOKUP($F9,'BG - Eckdaten'!A:G,4,FALSE),0)</f>
        <v>0</v>
      </c>
      <c r="W9" s="344">
        <f>IF($H9&gt;0,+($K9+$L9+$M9+$S9)*VLOOKUP($F9,'BG - Eckdaten'!A:G,5,FALSE),0)</f>
        <v>0</v>
      </c>
      <c r="X9" s="344">
        <f>IF($H9&gt;0,+($K9+$L9+$M9+$S9)*VLOOKUP($F9,'BG - Eckdaten'!A:G,6,FALSE),0)</f>
        <v>63</v>
      </c>
      <c r="Y9" s="345">
        <f>IF($H9&gt;0,+($K9+$L9+$M9+$S9)*VLOOKUP($F9,'BG - Eckdaten'!A:G,7,FALSE),0)</f>
        <v>32.130000000000003</v>
      </c>
      <c r="Z9" s="359"/>
      <c r="AA9" s="360">
        <f>IF($H9&gt;0,+($R9+$S9)/$H9*$I9,0)</f>
        <v>1575.75</v>
      </c>
      <c r="AB9" s="286">
        <f>IF($H9&gt;0,+SUM($T9:$Z9)/$H9*$I9,0)</f>
        <v>384.12</v>
      </c>
      <c r="AC9" s="361">
        <f t="shared" si="0"/>
        <v>1959.87</v>
      </c>
      <c r="AD9" s="363" t="str">
        <f>IF(AND(COUNTIFS(aux!A:A,aux!E14)&gt;0,Gehälter!$AC9&gt;0),VLOOKUP((CONCATENATE(Gehälter!$B9,"-",Gehälter!$A9)),aux!A:B,2,FALSE)/Gehälter!$H9*Gehälter!$I9,"")</f>
        <v/>
      </c>
      <c r="AE9" s="363"/>
    </row>
    <row r="10" spans="1:31" x14ac:dyDescent="0.2">
      <c r="A10" s="372" t="s">
        <v>219</v>
      </c>
      <c r="B10" s="375" t="s">
        <v>193</v>
      </c>
      <c r="C10" s="285" t="s">
        <v>196</v>
      </c>
      <c r="D10" s="285" t="s">
        <v>14</v>
      </c>
      <c r="E10" s="285" t="s">
        <v>15</v>
      </c>
      <c r="F10" s="381" t="s">
        <v>250</v>
      </c>
      <c r="G10" s="285" t="s">
        <v>20</v>
      </c>
      <c r="H10" s="332">
        <v>38</v>
      </c>
      <c r="I10" s="332">
        <v>28.5</v>
      </c>
      <c r="J10" s="476">
        <f t="shared" si="1"/>
        <v>99.8</v>
      </c>
      <c r="K10" s="353">
        <v>1850</v>
      </c>
      <c r="L10" s="346"/>
      <c r="M10" s="346"/>
      <c r="N10" s="346"/>
      <c r="O10" s="346">
        <v>10</v>
      </c>
      <c r="P10" s="346">
        <v>0</v>
      </c>
      <c r="Q10" s="384">
        <f>IF($O10&gt;0,IF(VALUE($A10)&lt;202207,$P10*1,$P10*3),0)</f>
        <v>0</v>
      </c>
      <c r="R10" s="339">
        <f t="shared" si="2"/>
        <v>1850</v>
      </c>
      <c r="S10" s="357">
        <f t="shared" si="3"/>
        <v>308.33</v>
      </c>
      <c r="T10" s="344">
        <f>IF($H10&gt;0,+($K10+$L10+$M10)*VLOOKUP($F10,'BG - Eckdaten'!A:G,2,FALSE),0)</f>
        <v>389.06</v>
      </c>
      <c r="U10" s="344">
        <f>IF($H10&gt;0,$S10*VLOOKUP($F10,'BG - Eckdaten'!A:G,3,FALSE),0)</f>
        <v>63.3</v>
      </c>
      <c r="V10" s="344">
        <f>IF($H10&gt;0,+($K10+$L10+$M10+$S10)*VLOOKUP($F10,'BG - Eckdaten'!A:G,4,FALSE),0)</f>
        <v>79.86</v>
      </c>
      <c r="W10" s="344">
        <f>IF($H10&gt;0,+($K10+$L10+$M10+$S10)*VLOOKUP($F10,'BG - Eckdaten'!A:G,5,FALSE),0)</f>
        <v>8.1999999999999993</v>
      </c>
      <c r="X10" s="344">
        <f>IF($H10&gt;0,+($K10+$L10+$M10+$S10)*VLOOKUP($F10,'BG - Eckdaten'!A:G,6,FALSE),0)</f>
        <v>64.75</v>
      </c>
      <c r="Y10" s="345">
        <f>IF($H10&gt;0,+($K10+$L10+$M10+$S10)*VLOOKUP($F10,'BG - Eckdaten'!A:G,7,FALSE),0)</f>
        <v>33.020000000000003</v>
      </c>
      <c r="Z10" s="359"/>
      <c r="AA10" s="360">
        <f>IF($H10&gt;0,+($R10+$S10)/$H10*$I10,0)</f>
        <v>1618.75</v>
      </c>
      <c r="AB10" s="286">
        <f>IF($H10&gt;0,+SUM($T10:$Z10)/$H10*$I10,0)</f>
        <v>478.64</v>
      </c>
      <c r="AC10" s="361">
        <f t="shared" si="0"/>
        <v>2097.39</v>
      </c>
      <c r="AD10" s="363" t="str">
        <f>IF(AND(COUNTIFS(aux!A:A,aux!E15)&gt;0,Gehälter!$AC10&gt;0),VLOOKUP((CONCATENATE(Gehälter!$B10,"-",Gehälter!$A10)),aux!A:B,2,FALSE)/Gehälter!$H10*Gehälter!$I10,"")</f>
        <v/>
      </c>
      <c r="AE10" s="363"/>
    </row>
    <row r="11" spans="1:31" x14ac:dyDescent="0.2">
      <c r="A11" s="372">
        <v>202206</v>
      </c>
      <c r="B11" s="375" t="s">
        <v>193</v>
      </c>
      <c r="C11" s="285" t="s">
        <v>196</v>
      </c>
      <c r="D11" s="285" t="s">
        <v>14</v>
      </c>
      <c r="E11" s="285" t="s">
        <v>15</v>
      </c>
      <c r="F11" s="381" t="s">
        <v>250</v>
      </c>
      <c r="G11" s="285" t="s">
        <v>20</v>
      </c>
      <c r="H11" s="332">
        <v>38</v>
      </c>
      <c r="I11" s="332">
        <v>28.5</v>
      </c>
      <c r="J11" s="476">
        <f t="shared" si="1"/>
        <v>99.8</v>
      </c>
      <c r="K11" s="353">
        <v>1850</v>
      </c>
      <c r="L11" s="346"/>
      <c r="M11" s="346"/>
      <c r="N11" s="346"/>
      <c r="O11" s="346">
        <v>10</v>
      </c>
      <c r="P11" s="346">
        <v>2</v>
      </c>
      <c r="Q11" s="384">
        <f>IF($O11&gt;0,IF(VALUE($A11)&lt;202207,$P11*1,$P11*3),0)</f>
        <v>2</v>
      </c>
      <c r="R11" s="339">
        <f t="shared" si="2"/>
        <v>1852</v>
      </c>
      <c r="S11" s="357">
        <f t="shared" si="3"/>
        <v>308.33</v>
      </c>
      <c r="T11" s="344">
        <f>IF($H11&gt;0,+($K11+$L11+$M11)*VLOOKUP($F11,'BG - Eckdaten'!A:G,2,FALSE),0)</f>
        <v>389.06</v>
      </c>
      <c r="U11" s="344">
        <f>IF($H11&gt;0,$S11*VLOOKUP($F11,'BG - Eckdaten'!A:G,3,FALSE),0)</f>
        <v>63.3</v>
      </c>
      <c r="V11" s="344">
        <f>IF($H11&gt;0,+($K11+$L11+$M11+$S11)*VLOOKUP($F11,'BG - Eckdaten'!A:G,4,FALSE),0)</f>
        <v>79.86</v>
      </c>
      <c r="W11" s="344">
        <f>IF($H11&gt;0,+($K11+$L11+$M11+$S11)*VLOOKUP($F11,'BG - Eckdaten'!A:G,5,FALSE),0)</f>
        <v>8.1999999999999993</v>
      </c>
      <c r="X11" s="344">
        <f>IF($H11&gt;0,+($K11+$L11+$M11+$S11)*VLOOKUP($F11,'BG - Eckdaten'!A:G,6,FALSE),0)</f>
        <v>64.75</v>
      </c>
      <c r="Y11" s="345">
        <f>IF($H11&gt;0,+($K11+$L11+$M11+$S11)*VLOOKUP($F11,'BG - Eckdaten'!A:G,7,FALSE),0)</f>
        <v>33.020000000000003</v>
      </c>
      <c r="Z11" s="359"/>
      <c r="AA11" s="360">
        <f>IF($H11&gt;0,+($R11+$S11)/$H11*$I11,0)</f>
        <v>1620.25</v>
      </c>
      <c r="AB11" s="286">
        <f>IF($H11&gt;0,+SUM($T11:$Z11)/$H11*$I11,0)</f>
        <v>478.64</v>
      </c>
      <c r="AC11" s="361">
        <f t="shared" si="0"/>
        <v>2098.89</v>
      </c>
      <c r="AD11" s="363" t="str">
        <f>IF(AND(COUNTIFS(aux!A:A,aux!E16)&gt;0,Gehälter!$AC11&gt;0),VLOOKUP((CONCATENATE(Gehälter!$B11,"-",Gehälter!$A11)),aux!A:B,2,FALSE)/Gehälter!$H11*Gehälter!$I11,"")</f>
        <v/>
      </c>
      <c r="AE11" s="363"/>
    </row>
    <row r="12" spans="1:31" x14ac:dyDescent="0.2">
      <c r="A12" s="372">
        <v>202207</v>
      </c>
      <c r="B12" s="375" t="s">
        <v>193</v>
      </c>
      <c r="C12" s="285" t="s">
        <v>196</v>
      </c>
      <c r="D12" s="285" t="s">
        <v>14</v>
      </c>
      <c r="E12" s="285" t="s">
        <v>15</v>
      </c>
      <c r="F12" s="381" t="s">
        <v>252</v>
      </c>
      <c r="G12" s="285" t="s">
        <v>20</v>
      </c>
      <c r="H12" s="332">
        <v>38</v>
      </c>
      <c r="I12" s="332">
        <v>25</v>
      </c>
      <c r="J12" s="476">
        <f t="shared" si="1"/>
        <v>87.5</v>
      </c>
      <c r="K12" s="353">
        <v>1850</v>
      </c>
      <c r="L12" s="346"/>
      <c r="M12" s="346"/>
      <c r="N12" s="346"/>
      <c r="O12" s="346">
        <v>10</v>
      </c>
      <c r="P12" s="346">
        <v>2</v>
      </c>
      <c r="Q12" s="384">
        <f>IF($O12&gt;0,IF(VALUE($A12)&lt;202207,$P12*1,$P12*3),0)</f>
        <v>6</v>
      </c>
      <c r="R12" s="339">
        <f t="shared" si="2"/>
        <v>1856</v>
      </c>
      <c r="S12" s="357">
        <f t="shared" si="3"/>
        <v>308.33</v>
      </c>
      <c r="T12" s="344">
        <f>IF($H12&gt;0,+($K12+$L12+$M12)*VLOOKUP($F12,'BG - Eckdaten'!A:G,2,FALSE),0)</f>
        <v>368.71</v>
      </c>
      <c r="U12" s="344">
        <f>IF($H12&gt;0,$S12*VLOOKUP($F12,'BG - Eckdaten'!A:G,3,FALSE),0)</f>
        <v>59.91</v>
      </c>
      <c r="V12" s="344">
        <f>IF($H12&gt;0,+($K12+$L12+$M12+$S12)*VLOOKUP($F12,'BG - Eckdaten'!A:G,4,FALSE),0)</f>
        <v>0</v>
      </c>
      <c r="W12" s="344">
        <f>IF($H12&gt;0,+($K12+$L12+$M12+$S12)*VLOOKUP($F12,'BG - Eckdaten'!A:G,5,FALSE),0)</f>
        <v>0</v>
      </c>
      <c r="X12" s="344">
        <f>IF($H12&gt;0,+($K12+$L12+$M12+$S12)*VLOOKUP($F12,'BG - Eckdaten'!A:G,6,FALSE),0)</f>
        <v>64.75</v>
      </c>
      <c r="Y12" s="345">
        <f>IF($H12&gt;0,+($K12+$L12+$M12+$S12)*VLOOKUP($F12,'BG - Eckdaten'!A:G,7,FALSE),0)</f>
        <v>33.020000000000003</v>
      </c>
      <c r="Z12" s="359"/>
      <c r="AA12" s="360">
        <f>IF($H12&gt;0,+($R12+$S12)/$H12*$I12,0)</f>
        <v>1423.9</v>
      </c>
      <c r="AB12" s="286">
        <f>IF($H12&gt;0,+SUM($T12:$Z12)/$H12*$I12,0)</f>
        <v>346.31</v>
      </c>
      <c r="AC12" s="361">
        <f t="shared" si="0"/>
        <v>1770.21</v>
      </c>
      <c r="AD12" s="363" t="str">
        <f>IF(AND(COUNTIFS(aux!A:A,aux!E17)&gt;0,Gehälter!$AC12&gt;0),VLOOKUP((CONCATENATE(Gehälter!$B12,"-",Gehälter!$A12)),aux!A:B,2,FALSE)/Gehälter!$H12*Gehälter!$I12,"")</f>
        <v/>
      </c>
      <c r="AE12" s="363"/>
    </row>
    <row r="13" spans="1:31" x14ac:dyDescent="0.2">
      <c r="A13" s="372">
        <v>202208</v>
      </c>
      <c r="B13" s="375" t="s">
        <v>193</v>
      </c>
      <c r="C13" s="285" t="s">
        <v>196</v>
      </c>
      <c r="D13" s="285" t="s">
        <v>14</v>
      </c>
      <c r="E13" s="285" t="s">
        <v>15</v>
      </c>
      <c r="F13" s="381" t="s">
        <v>253</v>
      </c>
      <c r="G13" s="285" t="s">
        <v>20</v>
      </c>
      <c r="H13" s="332">
        <v>38</v>
      </c>
      <c r="I13" s="332">
        <v>28.5</v>
      </c>
      <c r="J13" s="476">
        <f t="shared" si="1"/>
        <v>99.8</v>
      </c>
      <c r="K13" s="353">
        <v>1850</v>
      </c>
      <c r="L13" s="346"/>
      <c r="M13" s="346"/>
      <c r="N13" s="346"/>
      <c r="O13" s="346">
        <v>10</v>
      </c>
      <c r="P13" s="346">
        <v>7</v>
      </c>
      <c r="Q13" s="384">
        <f>IF($O13&gt;0,IF(VALUE($A13)&lt;202207,$P13*1,$P13*3),0)</f>
        <v>21</v>
      </c>
      <c r="R13" s="339">
        <f t="shared" si="2"/>
        <v>1871</v>
      </c>
      <c r="S13" s="357">
        <f t="shared" si="3"/>
        <v>308.33</v>
      </c>
      <c r="T13" s="344">
        <f>IF($H13&gt;0,+($K13+$L13+$M13)*VLOOKUP($F13,'BG - Eckdaten'!A:G,2,FALSE),0)</f>
        <v>311.36</v>
      </c>
      <c r="U13" s="344">
        <f>IF($H13&gt;0,$S13*VLOOKUP($F13,'BG - Eckdaten'!A:G,3,FALSE),0)</f>
        <v>50.35</v>
      </c>
      <c r="V13" s="344">
        <f>IF($H13&gt;0,+($K13+$L13+$M13+$S13)*VLOOKUP($F13,'BG - Eckdaten'!A:G,4,FALSE),0)</f>
        <v>0</v>
      </c>
      <c r="W13" s="344">
        <f>IF($H13&gt;0,+($K13+$L13+$M13+$S13)*VLOOKUP($F13,'BG - Eckdaten'!A:G,5,FALSE),0)</f>
        <v>0</v>
      </c>
      <c r="X13" s="344">
        <f>IF($H13&gt;0,+($K13+$L13+$M13+$S13)*VLOOKUP($F13,'BG - Eckdaten'!A:G,6,FALSE),0)</f>
        <v>64.75</v>
      </c>
      <c r="Y13" s="345">
        <f>IF($H13&gt;0,+($K13+$L13+$M13+$S13)*VLOOKUP($F13,'BG - Eckdaten'!A:G,7,FALSE),0)</f>
        <v>33.020000000000003</v>
      </c>
      <c r="Z13" s="359"/>
      <c r="AA13" s="360">
        <f>IF($H13&gt;0,+($R13+$S13)/$H13*$I13,0)</f>
        <v>1634.5</v>
      </c>
      <c r="AB13" s="286">
        <f>IF($H13&gt;0,+SUM($T13:$Z13)/$H13*$I13,0)</f>
        <v>344.61</v>
      </c>
      <c r="AC13" s="361">
        <f t="shared" si="0"/>
        <v>1979.11</v>
      </c>
      <c r="AD13" s="363" t="str">
        <f>IF(AND(COUNTIFS(aux!A:A,aux!E18)&gt;0,Gehälter!$AC13&gt;0),VLOOKUP((CONCATENATE(Gehälter!$B13,"-",Gehälter!$A13)),aux!A:B,2,FALSE)/Gehälter!$H13*Gehälter!$I13,"")</f>
        <v/>
      </c>
      <c r="AE13" s="363"/>
    </row>
    <row r="14" spans="1:31" x14ac:dyDescent="0.2">
      <c r="A14" s="371"/>
      <c r="B14" s="375"/>
      <c r="C14" s="333"/>
      <c r="D14" s="333"/>
      <c r="E14" s="333"/>
      <c r="F14" s="334"/>
      <c r="G14" s="333"/>
      <c r="H14" s="335"/>
      <c r="I14" s="350"/>
      <c r="J14" s="476">
        <f t="shared" si="1"/>
        <v>0</v>
      </c>
      <c r="K14" s="352">
        <v>0</v>
      </c>
      <c r="L14" s="343"/>
      <c r="M14" s="343"/>
      <c r="N14" s="343"/>
      <c r="O14" s="346"/>
      <c r="P14" s="343"/>
      <c r="Q14" s="384">
        <f>IF($O14&gt;0,IF(VALUE($A14)&lt;202207,$P14*1,$P14*3),0)</f>
        <v>0</v>
      </c>
      <c r="R14" s="339">
        <f t="shared" si="2"/>
        <v>0</v>
      </c>
      <c r="S14" s="357">
        <f t="shared" si="3"/>
        <v>0</v>
      </c>
      <c r="T14" s="344">
        <f>IF($H14&gt;0,+($K14+$L14+$M14)*VLOOKUP($F14,'BG - Eckdaten'!A:G,2,FALSE),0)</f>
        <v>0</v>
      </c>
      <c r="U14" s="344">
        <f>IF($H14&gt;0,$S14*VLOOKUP($F14,'BG - Eckdaten'!A:G,3,FALSE),0)</f>
        <v>0</v>
      </c>
      <c r="V14" s="344">
        <f>IF($H14&gt;0,+($K14+$L14+$M14+$S14)*VLOOKUP($F14,'BG - Eckdaten'!A:G,4,FALSE),0)</f>
        <v>0</v>
      </c>
      <c r="W14" s="344">
        <f>IF($H14&gt;0,+($K14+$L14+$M14+$S14)*VLOOKUP($F14,'BG - Eckdaten'!A:G,5,FALSE),0)</f>
        <v>0</v>
      </c>
      <c r="X14" s="344">
        <f>IF($H14&gt;0,+($K14+$L14+$M14+$S14)*VLOOKUP($F14,'BG - Eckdaten'!A:G,6,FALSE),0)</f>
        <v>0</v>
      </c>
      <c r="Y14" s="345">
        <f>IF($H14&gt;0,+($K14+$L14+$M14+$S14)*VLOOKUP($F14,'BG - Eckdaten'!A:G,7,FALSE),0)</f>
        <v>0</v>
      </c>
      <c r="Z14" s="359"/>
      <c r="AA14" s="360">
        <f>IF($H14&gt;0,+($R14+$S14)/$H14*$I14,0)</f>
        <v>0</v>
      </c>
      <c r="AB14" s="286">
        <f>IF($H14&gt;0,+SUM($T14:$Z14)/$H14*$I14,0)</f>
        <v>0</v>
      </c>
      <c r="AC14" s="361">
        <f t="shared" si="0"/>
        <v>0</v>
      </c>
      <c r="AD14" s="363" t="str">
        <f>IF(AND(COUNTIFS(aux!A:A,aux!E38)&gt;0,Gehälter!$AC14&gt;0),VLOOKUP((CONCATENATE(Gehälter!$B14,"-",Gehälter!$A14)),aux!A:B,2,FALSE)/Gehälter!$H14*Gehälter!$I14,"")</f>
        <v/>
      </c>
      <c r="AE14" s="363"/>
    </row>
    <row r="15" spans="1:31" x14ac:dyDescent="0.2">
      <c r="A15" s="373"/>
      <c r="B15" s="376"/>
      <c r="C15" s="333"/>
      <c r="D15" s="333"/>
      <c r="E15" s="333"/>
      <c r="F15" s="334"/>
      <c r="G15" s="333"/>
      <c r="H15" s="335"/>
      <c r="I15" s="350"/>
      <c r="J15" s="476">
        <f t="shared" si="1"/>
        <v>0</v>
      </c>
      <c r="K15" s="352">
        <v>0</v>
      </c>
      <c r="L15" s="343"/>
      <c r="M15" s="343"/>
      <c r="N15" s="343"/>
      <c r="O15" s="346"/>
      <c r="P15" s="343"/>
      <c r="Q15" s="384">
        <f>IF($O15&gt;0,IF(VALUE($A15)&lt;202207,$P15*1,$P15*3),0)</f>
        <v>0</v>
      </c>
      <c r="R15" s="339">
        <f t="shared" si="2"/>
        <v>0</v>
      </c>
      <c r="S15" s="357">
        <f t="shared" si="3"/>
        <v>0</v>
      </c>
      <c r="T15" s="344">
        <f>IF($H15&gt;0,+($K15+$L15+$M15)*VLOOKUP($F15,'BG - Eckdaten'!A:G,2,FALSE),0)</f>
        <v>0</v>
      </c>
      <c r="U15" s="344">
        <f>IF($H15&gt;0,$S15*VLOOKUP($F15,'BG - Eckdaten'!A:G,3,FALSE),0)</f>
        <v>0</v>
      </c>
      <c r="V15" s="344">
        <f>IF($H15&gt;0,+($K15+$L15+$M15+$S15)*VLOOKUP($F15,'BG - Eckdaten'!A:G,4,FALSE),0)</f>
        <v>0</v>
      </c>
      <c r="W15" s="344">
        <f>IF($H15&gt;0,+($K15+$L15+$M15+$S15)*VLOOKUP($F15,'BG - Eckdaten'!A:G,5,FALSE),0)</f>
        <v>0</v>
      </c>
      <c r="X15" s="344">
        <f>IF($H15&gt;0,+($K15+$L15+$M15+$S15)*VLOOKUP($F15,'BG - Eckdaten'!A:G,6,FALSE),0)</f>
        <v>0</v>
      </c>
      <c r="Y15" s="345">
        <f>IF($H15&gt;0,+($K15+$L15+$M15+$S15)*VLOOKUP($F15,'BG - Eckdaten'!A:G,7,FALSE),0)</f>
        <v>0</v>
      </c>
      <c r="Z15" s="359"/>
      <c r="AA15" s="360">
        <f>IF($H15&gt;0,+($R15+$S15)/$H15*$I15,0)</f>
        <v>0</v>
      </c>
      <c r="AB15" s="286">
        <f>IF($H15&gt;0,+SUM($T15:$Z15)/$H15*$I15,0)</f>
        <v>0</v>
      </c>
      <c r="AC15" s="361">
        <f t="shared" si="0"/>
        <v>0</v>
      </c>
      <c r="AD15" s="363" t="str">
        <f>IF(AND(COUNTIFS(aux!A:A,aux!E39)&gt;0,Gehälter!$AC15&gt;0),VLOOKUP((CONCATENATE(Gehälter!$B15,"-",Gehälter!$A15)),aux!A:B,2,FALSE)/Gehälter!$H15*Gehälter!$I15,"")</f>
        <v/>
      </c>
      <c r="AE15" s="363"/>
    </row>
    <row r="16" spans="1:31" ht="13.5" thickBot="1" x14ac:dyDescent="0.25">
      <c r="A16" s="374"/>
      <c r="B16" s="377"/>
      <c r="C16" s="347"/>
      <c r="D16" s="347"/>
      <c r="E16" s="347"/>
      <c r="F16" s="348"/>
      <c r="G16" s="347"/>
      <c r="H16" s="349"/>
      <c r="I16" s="351"/>
      <c r="J16" s="476">
        <f t="shared" si="1"/>
        <v>0</v>
      </c>
      <c r="K16" s="353">
        <v>0</v>
      </c>
      <c r="L16" s="346"/>
      <c r="M16" s="346"/>
      <c r="N16" s="346"/>
      <c r="O16" s="346"/>
      <c r="P16" s="346"/>
      <c r="Q16" s="384">
        <f>IF($O16&gt;0,IF(VALUE($A16)&lt;202207,$P16*1,$P16*3),0)</f>
        <v>0</v>
      </c>
      <c r="R16" s="339">
        <f t="shared" si="2"/>
        <v>0</v>
      </c>
      <c r="S16" s="357">
        <f t="shared" si="3"/>
        <v>0</v>
      </c>
      <c r="T16" s="344">
        <f>IF($H16&gt;0,+($K16+$L16+$M16)*VLOOKUP($F16,'BG - Eckdaten'!A:G,2,FALSE),0)</f>
        <v>0</v>
      </c>
      <c r="U16" s="344">
        <f>IF($H16&gt;0,$S16*VLOOKUP($F16,'BG - Eckdaten'!A:G,3,FALSE),0)</f>
        <v>0</v>
      </c>
      <c r="V16" s="344">
        <f>IF($H16&gt;0,+($K16+$L16+$M16+$S16)*VLOOKUP($F16,'BG - Eckdaten'!A:G,4,FALSE),0)</f>
        <v>0</v>
      </c>
      <c r="W16" s="344">
        <f>IF($H16&gt;0,+($K16+$L16+$M16+$S16)*VLOOKUP($F16,'BG - Eckdaten'!A:G,5,FALSE),0)</f>
        <v>0</v>
      </c>
      <c r="X16" s="344">
        <f>IF($H16&gt;0,+($K16+$L16+$M16+$S16)*VLOOKUP($F16,'BG - Eckdaten'!A:G,6,FALSE),0)</f>
        <v>0</v>
      </c>
      <c r="Y16" s="345">
        <f>IF($H16&gt;0,+($K16+$L16+$M16+$S16)*VLOOKUP($F16,'BG - Eckdaten'!A:G,7,FALSE),0)</f>
        <v>0</v>
      </c>
      <c r="Z16" s="359"/>
      <c r="AA16" s="360">
        <f>IF($H16&gt;0,+($R16+$S16)/$H16*$I16,0)</f>
        <v>0</v>
      </c>
      <c r="AB16" s="286">
        <f>IF($H16&gt;0,+SUM($T16:$Z16)/$H16*$I16,0)</f>
        <v>0</v>
      </c>
      <c r="AC16" s="361">
        <f t="shared" si="0"/>
        <v>0</v>
      </c>
      <c r="AD16" s="363" t="str">
        <f>IF(AND(COUNTIFS(aux!A:A,aux!E42)&gt;0,Gehälter!$AC16&gt;0),VLOOKUP((CONCATENATE(Gehälter!$B16,"-",Gehälter!$A16)),aux!A:B,2,FALSE)/Gehälter!$H16*Gehälter!$I16,"")</f>
        <v/>
      </c>
      <c r="AE16" s="363"/>
    </row>
    <row r="17" spans="1:31" ht="25.5" customHeight="1" thickBot="1" x14ac:dyDescent="0.25">
      <c r="A17" s="368" t="s">
        <v>13</v>
      </c>
      <c r="B17" s="368"/>
      <c r="C17" s="368"/>
      <c r="D17" s="369"/>
      <c r="E17" s="369"/>
      <c r="F17" s="370"/>
      <c r="G17" s="369"/>
      <c r="H17" s="369"/>
      <c r="I17" s="422"/>
      <c r="J17" s="477">
        <f>SUM(J2:J16)</f>
        <v>761.1</v>
      </c>
      <c r="K17" s="354">
        <f>SUM(K2:K16)</f>
        <v>21800</v>
      </c>
      <c r="L17" s="355">
        <f t="shared" ref="L17:Q17" si="4">SUM(L2:L16)</f>
        <v>0</v>
      </c>
      <c r="M17" s="355">
        <f t="shared" si="4"/>
        <v>0</v>
      </c>
      <c r="N17" s="355">
        <f t="shared" si="4"/>
        <v>0</v>
      </c>
      <c r="O17" s="421">
        <f t="shared" si="4"/>
        <v>120</v>
      </c>
      <c r="P17" s="421">
        <f t="shared" si="4"/>
        <v>22</v>
      </c>
      <c r="Q17" s="355">
        <f t="shared" si="4"/>
        <v>40</v>
      </c>
      <c r="R17" s="355">
        <f>SUM(R2:R16)</f>
        <v>21840</v>
      </c>
      <c r="S17" s="356">
        <f t="shared" ref="S17:Z17" si="5">SUM(S2:S16)</f>
        <v>3633.32</v>
      </c>
      <c r="T17" s="355">
        <f t="shared" si="5"/>
        <v>4337.1099999999997</v>
      </c>
      <c r="U17" s="355">
        <f t="shared" si="5"/>
        <v>704.68</v>
      </c>
      <c r="V17" s="355">
        <f t="shared" si="5"/>
        <v>405.42</v>
      </c>
      <c r="W17" s="355">
        <f t="shared" si="5"/>
        <v>40.340000000000003</v>
      </c>
      <c r="X17" s="355">
        <f t="shared" si="5"/>
        <v>763</v>
      </c>
      <c r="Y17" s="356">
        <f t="shared" si="5"/>
        <v>389.12</v>
      </c>
      <c r="Z17" s="356">
        <f t="shared" si="5"/>
        <v>0</v>
      </c>
      <c r="AA17" s="354">
        <f t="shared" ref="AA17" si="6">SUM(AA2:AA16)</f>
        <v>12208.73</v>
      </c>
      <c r="AB17" s="355">
        <f t="shared" ref="AB17" si="7">SUM(AB2:AB16)</f>
        <v>3171.55</v>
      </c>
      <c r="AC17" s="356">
        <f t="shared" ref="AC17" si="8">SUM(AC2:AC16)</f>
        <v>15380.28</v>
      </c>
      <c r="AD17" s="364">
        <f t="shared" ref="AD17" si="9">SUM(AD2:AD16)</f>
        <v>0</v>
      </c>
      <c r="AE17" s="380"/>
    </row>
    <row r="18" spans="1:31" s="415" customFormat="1" ht="25.5" customHeight="1" thickBot="1" x14ac:dyDescent="0.25">
      <c r="A18" s="412"/>
      <c r="B18" s="412"/>
      <c r="C18" s="412"/>
      <c r="D18" s="413"/>
      <c r="E18" s="413"/>
      <c r="F18" s="414"/>
      <c r="G18" s="413"/>
      <c r="H18" s="418"/>
      <c r="I18" s="478" t="s">
        <v>278</v>
      </c>
      <c r="J18" s="479">
        <f>+IF($J17=0,0,$J17/(210*$I19/5)*(12/$I20))</f>
        <v>0.48</v>
      </c>
      <c r="K18" s="416"/>
      <c r="L18" s="416"/>
      <c r="M18" s="411"/>
      <c r="N18" s="411"/>
      <c r="O18" s="411"/>
      <c r="P18" s="411"/>
      <c r="Q18" s="411"/>
      <c r="R18" s="411"/>
      <c r="S18" s="411"/>
      <c r="T18" s="411"/>
      <c r="U18" s="411"/>
      <c r="V18" s="411"/>
      <c r="W18" s="411"/>
      <c r="X18" s="411"/>
      <c r="Y18" s="411"/>
      <c r="Z18" s="411"/>
      <c r="AA18" s="411"/>
      <c r="AB18" s="411"/>
      <c r="AC18" s="411"/>
      <c r="AD18" s="411"/>
      <c r="AE18" s="411"/>
    </row>
    <row r="19" spans="1:31" ht="36.75" customHeight="1" x14ac:dyDescent="0.2">
      <c r="H19" s="424" t="s">
        <v>266</v>
      </c>
      <c r="I19" s="423">
        <v>38</v>
      </c>
      <c r="J19" s="419"/>
      <c r="M19" s="415"/>
    </row>
    <row r="20" spans="1:31" ht="36.75" customHeight="1" thickBot="1" x14ac:dyDescent="0.25">
      <c r="H20" s="425" t="s">
        <v>267</v>
      </c>
      <c r="I20" s="417">
        <v>12</v>
      </c>
      <c r="J20" s="420"/>
      <c r="M20" s="415"/>
      <c r="T20" s="248"/>
      <c r="U20" s="248"/>
      <c r="AA20" s="248"/>
      <c r="AD20" s="248"/>
    </row>
    <row r="21" spans="1:31" ht="18" customHeight="1" x14ac:dyDescent="0.2">
      <c r="T21" s="248"/>
      <c r="U21" s="248"/>
      <c r="AA21" s="248"/>
      <c r="AD21" s="248"/>
    </row>
    <row r="22" spans="1:31" ht="25.5" customHeight="1" x14ac:dyDescent="0.2">
      <c r="A22" s="8" t="s">
        <v>226</v>
      </c>
      <c r="AC22" s="274"/>
    </row>
    <row r="23" spans="1:31" ht="21" customHeight="1" x14ac:dyDescent="0.25">
      <c r="A23" s="394" t="s">
        <v>247</v>
      </c>
      <c r="B23" s="395"/>
      <c r="C23" s="395"/>
      <c r="D23" s="395"/>
      <c r="E23" s="395"/>
      <c r="F23" s="396"/>
      <c r="G23" s="395"/>
      <c r="H23" s="395"/>
      <c r="I23" s="395"/>
      <c r="J23" s="395"/>
      <c r="K23" s="395"/>
      <c r="L23" s="395"/>
      <c r="M23" s="395"/>
      <c r="N23" s="395"/>
      <c r="O23" s="395"/>
      <c r="P23" s="395"/>
      <c r="Q23" s="395"/>
      <c r="R23" s="395"/>
      <c r="S23" s="395"/>
      <c r="T23" s="397"/>
      <c r="U23" s="397"/>
    </row>
    <row r="24" spans="1:31" ht="18" x14ac:dyDescent="0.25">
      <c r="A24" s="280" t="s">
        <v>24</v>
      </c>
      <c r="B24" s="275"/>
      <c r="C24" s="276"/>
      <c r="D24" s="275"/>
      <c r="E24" s="277"/>
      <c r="F24" s="277"/>
      <c r="G24" s="277"/>
      <c r="H24" s="275"/>
      <c r="I24" s="275"/>
      <c r="J24" s="275"/>
      <c r="K24" s="275"/>
      <c r="L24" s="275"/>
      <c r="M24" s="275"/>
      <c r="N24" s="275"/>
      <c r="O24" s="275"/>
      <c r="P24" s="275"/>
      <c r="Q24" s="275"/>
      <c r="R24" s="275"/>
      <c r="S24" s="275"/>
      <c r="T24" s="303"/>
      <c r="U24" s="310"/>
      <c r="V24" s="287"/>
      <c r="W24" s="287"/>
      <c r="X24" s="287"/>
      <c r="Y24" s="287"/>
      <c r="Z24" s="287"/>
      <c r="AB24" s="6"/>
      <c r="AC24" s="6"/>
    </row>
    <row r="25" spans="1:31" ht="15" x14ac:dyDescent="0.2">
      <c r="A25" s="278" t="s">
        <v>224</v>
      </c>
      <c r="B25" s="278"/>
      <c r="C25" s="278"/>
      <c r="D25" s="278"/>
      <c r="E25" s="278"/>
      <c r="F25" s="275"/>
      <c r="G25" s="279"/>
      <c r="H25" s="275"/>
      <c r="I25" s="275"/>
      <c r="J25" s="275"/>
      <c r="K25" s="275"/>
      <c r="L25" s="275"/>
      <c r="M25" s="275"/>
      <c r="N25" s="275"/>
      <c r="O25" s="275"/>
      <c r="P25" s="275"/>
      <c r="Q25" s="275"/>
      <c r="R25" s="275"/>
      <c r="S25" s="275"/>
      <c r="T25" s="303"/>
      <c r="U25" s="310"/>
      <c r="V25" s="287"/>
      <c r="W25" s="287"/>
      <c r="X25" s="287"/>
      <c r="Y25" s="287"/>
      <c r="Z25" s="287"/>
      <c r="AB25" s="6"/>
      <c r="AC25" s="6"/>
    </row>
    <row r="26" spans="1:31" ht="15" x14ac:dyDescent="0.2">
      <c r="A26" s="278" t="s">
        <v>228</v>
      </c>
      <c r="B26" s="278"/>
      <c r="C26" s="278"/>
      <c r="D26" s="278"/>
      <c r="E26" s="278"/>
      <c r="F26" s="275"/>
      <c r="G26" s="279"/>
      <c r="H26" s="275"/>
      <c r="I26" s="275"/>
      <c r="J26" s="275"/>
      <c r="K26" s="275"/>
      <c r="L26" s="275"/>
      <c r="M26" s="275"/>
      <c r="N26" s="275"/>
      <c r="O26" s="275"/>
      <c r="P26" s="275"/>
      <c r="Q26" s="275"/>
      <c r="R26" s="275"/>
      <c r="S26" s="275"/>
      <c r="T26" s="303"/>
      <c r="U26" s="310"/>
      <c r="V26" s="287"/>
      <c r="W26" s="287"/>
      <c r="X26" s="287"/>
      <c r="Y26" s="287"/>
      <c r="Z26" s="287"/>
      <c r="AB26" s="6"/>
      <c r="AC26" s="6"/>
    </row>
    <row r="27" spans="1:31" ht="15" x14ac:dyDescent="0.2">
      <c r="A27" s="278" t="s">
        <v>225</v>
      </c>
      <c r="B27" s="278"/>
      <c r="C27" s="278"/>
      <c r="D27" s="278"/>
      <c r="E27" s="278"/>
      <c r="F27" s="275"/>
      <c r="G27" s="279"/>
      <c r="H27" s="275"/>
      <c r="I27" s="275"/>
      <c r="J27" s="275"/>
      <c r="K27" s="275"/>
      <c r="L27" s="275"/>
      <c r="M27" s="275"/>
      <c r="N27" s="275"/>
      <c r="O27" s="275"/>
      <c r="P27" s="275"/>
      <c r="Q27" s="275"/>
      <c r="R27" s="275"/>
      <c r="S27" s="275"/>
      <c r="T27" s="303"/>
      <c r="U27" s="310"/>
      <c r="V27" s="287"/>
      <c r="W27" s="287"/>
      <c r="X27" s="287"/>
      <c r="Y27" s="287"/>
      <c r="Z27" s="287"/>
      <c r="AA27" s="248"/>
      <c r="AB27" s="6"/>
      <c r="AC27" s="6"/>
      <c r="AD27" s="248"/>
    </row>
    <row r="28" spans="1:31" ht="15.75" x14ac:dyDescent="0.2">
      <c r="A28" s="398" t="s">
        <v>277</v>
      </c>
      <c r="B28" s="398"/>
      <c r="C28" s="398"/>
      <c r="D28" s="398"/>
      <c r="E28" s="278"/>
      <c r="F28" s="275"/>
      <c r="G28" s="279"/>
      <c r="H28" s="275"/>
      <c r="I28" s="275"/>
      <c r="J28" s="275"/>
      <c r="K28" s="275"/>
      <c r="L28" s="275"/>
      <c r="M28" s="275"/>
      <c r="N28" s="275"/>
      <c r="O28" s="275"/>
      <c r="P28" s="275"/>
      <c r="Q28" s="275"/>
      <c r="R28" s="275"/>
      <c r="S28" s="275"/>
      <c r="T28" s="303"/>
      <c r="U28" s="310"/>
      <c r="V28" s="287"/>
      <c r="W28" s="287"/>
      <c r="X28" s="287"/>
      <c r="Y28" s="287"/>
      <c r="Z28" s="287"/>
      <c r="AA28" s="248"/>
      <c r="AB28" s="6"/>
      <c r="AC28" s="6"/>
      <c r="AD28" s="248"/>
    </row>
    <row r="29" spans="1:31" ht="15" x14ac:dyDescent="0.2">
      <c r="A29" s="278"/>
      <c r="B29" s="278"/>
      <c r="C29" s="278"/>
      <c r="D29" s="278"/>
      <c r="E29" s="278"/>
      <c r="F29" s="275"/>
      <c r="G29" s="279"/>
      <c r="H29" s="275"/>
      <c r="I29" s="275"/>
      <c r="J29" s="275"/>
      <c r="K29" s="275"/>
      <c r="L29" s="275"/>
      <c r="M29" s="275"/>
      <c r="N29" s="275"/>
      <c r="O29" s="275"/>
      <c r="P29" s="275"/>
      <c r="Q29" s="275"/>
      <c r="R29" s="275"/>
      <c r="S29" s="275"/>
      <c r="T29" s="303"/>
      <c r="U29" s="310"/>
      <c r="V29" s="287"/>
      <c r="W29" s="287"/>
      <c r="X29" s="287"/>
      <c r="Y29" s="287"/>
      <c r="Z29" s="287"/>
      <c r="AA29" s="248"/>
      <c r="AB29" s="6"/>
      <c r="AC29" s="6"/>
      <c r="AD29" s="248"/>
    </row>
    <row r="30" spans="1:31" ht="15.75" x14ac:dyDescent="0.2">
      <c r="A30" s="398" t="s">
        <v>264</v>
      </c>
      <c r="B30" s="278"/>
      <c r="C30" s="278"/>
      <c r="D30" s="278"/>
      <c r="E30" s="278"/>
      <c r="F30" s="275"/>
      <c r="G30" s="279"/>
      <c r="H30" s="275"/>
      <c r="I30" s="275"/>
      <c r="J30" s="275"/>
      <c r="K30" s="275"/>
      <c r="L30" s="275"/>
      <c r="M30" s="275"/>
      <c r="N30" s="275"/>
      <c r="O30" s="275"/>
      <c r="P30" s="275"/>
      <c r="Q30" s="275"/>
      <c r="R30" s="275"/>
      <c r="S30" s="275"/>
      <c r="T30" s="303"/>
      <c r="U30" s="310"/>
      <c r="V30" s="287"/>
      <c r="W30" s="287"/>
      <c r="X30" s="287"/>
      <c r="Y30" s="287"/>
      <c r="Z30" s="287"/>
      <c r="AB30" s="6"/>
      <c r="AC30" s="6"/>
    </row>
    <row r="31" spans="1:31" ht="15" x14ac:dyDescent="0.2">
      <c r="A31" s="405" t="s">
        <v>208</v>
      </c>
      <c r="B31" s="278"/>
      <c r="C31" s="278"/>
      <c r="D31" s="278"/>
      <c r="E31" s="278"/>
      <c r="F31" s="275"/>
      <c r="G31" s="279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275"/>
      <c r="S31" s="275"/>
      <c r="T31" s="303"/>
      <c r="U31" s="310"/>
      <c r="V31" s="287"/>
      <c r="W31" s="287"/>
      <c r="X31" s="287"/>
      <c r="Y31" s="287"/>
      <c r="Z31" s="287"/>
      <c r="AA31" s="248"/>
      <c r="AB31" s="6"/>
      <c r="AC31" s="6"/>
      <c r="AD31" s="248"/>
    </row>
    <row r="32" spans="1:31" ht="15" x14ac:dyDescent="0.2">
      <c r="A32" s="405"/>
      <c r="B32" s="278"/>
      <c r="C32" s="278"/>
      <c r="D32" s="278"/>
      <c r="E32" s="278"/>
      <c r="F32" s="275"/>
      <c r="G32" s="279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  <c r="S32" s="275"/>
      <c r="T32" s="303"/>
      <c r="U32" s="310"/>
      <c r="V32" s="287"/>
      <c r="W32" s="287"/>
      <c r="X32" s="287"/>
      <c r="Y32" s="287"/>
      <c r="Z32" s="287"/>
      <c r="AA32" s="248"/>
      <c r="AB32" s="6"/>
      <c r="AC32" s="6"/>
      <c r="AD32" s="248"/>
    </row>
    <row r="33" spans="1:30" ht="15" x14ac:dyDescent="0.2">
      <c r="A33" s="405" t="s">
        <v>268</v>
      </c>
      <c r="B33" s="278"/>
      <c r="C33" s="278"/>
      <c r="D33" s="278"/>
      <c r="E33" s="278"/>
      <c r="F33" s="275"/>
      <c r="G33" s="279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5"/>
      <c r="S33" s="275"/>
      <c r="T33" s="303"/>
      <c r="U33" s="310"/>
      <c r="V33" s="287"/>
      <c r="W33" s="287"/>
      <c r="X33" s="287"/>
      <c r="Y33" s="287"/>
      <c r="Z33" s="287"/>
      <c r="AA33" s="248"/>
      <c r="AB33" s="6"/>
      <c r="AC33" s="6"/>
      <c r="AD33" s="248"/>
    </row>
    <row r="34" spans="1:30" ht="15" x14ac:dyDescent="0.2">
      <c r="A34" s="322"/>
      <c r="B34" s="278"/>
      <c r="C34" s="278"/>
      <c r="D34" s="278"/>
      <c r="E34" s="278"/>
      <c r="F34" s="275"/>
      <c r="G34" s="279"/>
      <c r="H34" s="275"/>
      <c r="I34" s="275"/>
      <c r="J34" s="275"/>
      <c r="K34" s="275"/>
      <c r="L34" s="275"/>
      <c r="M34" s="275"/>
      <c r="N34" s="275"/>
      <c r="O34" s="275"/>
      <c r="P34" s="275"/>
      <c r="Q34" s="275"/>
      <c r="R34" s="275"/>
      <c r="S34" s="275"/>
      <c r="T34" s="303"/>
      <c r="U34" s="378"/>
      <c r="V34" s="287"/>
      <c r="W34" s="287"/>
      <c r="X34" s="287"/>
      <c r="Y34" s="287"/>
      <c r="Z34" s="287"/>
      <c r="AA34" s="248"/>
      <c r="AB34" s="6"/>
      <c r="AC34" s="6"/>
      <c r="AD34" s="248"/>
    </row>
    <row r="35" spans="1:30" ht="15.75" x14ac:dyDescent="0.2">
      <c r="A35" s="398" t="s">
        <v>269</v>
      </c>
      <c r="B35" s="398"/>
      <c r="C35" s="398"/>
      <c r="D35" s="398"/>
      <c r="E35" s="398"/>
      <c r="F35" s="276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275"/>
      <c r="S35" s="275"/>
      <c r="T35" s="303"/>
      <c r="U35" s="378"/>
      <c r="V35" s="287"/>
      <c r="W35" s="287"/>
      <c r="X35" s="287"/>
      <c r="Y35" s="287"/>
      <c r="Z35" s="287"/>
      <c r="AB35" s="6"/>
      <c r="AC35" s="6"/>
    </row>
    <row r="36" spans="1:30" ht="15" x14ac:dyDescent="0.2">
      <c r="A36" s="398" t="s">
        <v>270</v>
      </c>
      <c r="B36" s="398"/>
      <c r="C36" s="398"/>
      <c r="D36" s="398"/>
      <c r="E36" s="398"/>
      <c r="F36" s="276"/>
      <c r="G36" s="275"/>
      <c r="H36" s="275"/>
      <c r="I36" s="275"/>
      <c r="J36" s="275"/>
      <c r="K36" s="275"/>
      <c r="L36" s="275"/>
      <c r="M36" s="275"/>
      <c r="N36" s="275"/>
      <c r="O36" s="275"/>
      <c r="P36" s="275"/>
      <c r="Q36" s="275"/>
      <c r="R36" s="275"/>
      <c r="S36" s="275"/>
      <c r="T36" s="303"/>
      <c r="U36" s="378"/>
      <c r="V36" s="287"/>
      <c r="W36" s="287"/>
      <c r="X36" s="287"/>
      <c r="Y36" s="287"/>
      <c r="Z36" s="287"/>
      <c r="AA36" s="248"/>
      <c r="AB36" s="6"/>
      <c r="AC36" s="6"/>
      <c r="AD36" s="248"/>
    </row>
    <row r="37" spans="1:30" ht="15.75" x14ac:dyDescent="0.2">
      <c r="A37" s="398" t="s">
        <v>271</v>
      </c>
      <c r="B37" s="398"/>
      <c r="C37" s="398"/>
      <c r="D37" s="398"/>
      <c r="E37" s="398"/>
      <c r="F37" s="276"/>
      <c r="G37" s="275"/>
      <c r="H37" s="275"/>
      <c r="I37" s="275"/>
      <c r="J37" s="275"/>
      <c r="K37" s="275"/>
      <c r="L37" s="275"/>
      <c r="M37" s="275"/>
      <c r="N37" s="275"/>
      <c r="O37" s="275"/>
      <c r="P37" s="275"/>
      <c r="Q37" s="275"/>
      <c r="R37" s="275"/>
      <c r="S37" s="275"/>
      <c r="T37" s="303"/>
      <c r="U37" s="310"/>
      <c r="V37" s="287"/>
      <c r="W37" s="287"/>
      <c r="X37" s="287"/>
      <c r="Y37" s="287"/>
      <c r="Z37" s="287"/>
      <c r="AA37" s="248"/>
      <c r="AB37" s="6"/>
      <c r="AC37" s="6"/>
      <c r="AD37" s="248"/>
    </row>
    <row r="38" spans="1:30" ht="15.75" x14ac:dyDescent="0.2">
      <c r="A38" s="398" t="s">
        <v>272</v>
      </c>
      <c r="B38" s="398"/>
      <c r="C38" s="398"/>
      <c r="D38" s="398"/>
      <c r="E38" s="398"/>
      <c r="F38" s="276"/>
      <c r="G38" s="275"/>
      <c r="H38" s="275"/>
      <c r="I38" s="275"/>
      <c r="J38" s="275"/>
      <c r="K38" s="275"/>
      <c r="L38" s="275"/>
      <c r="M38" s="275"/>
      <c r="N38" s="275"/>
      <c r="O38" s="275"/>
      <c r="P38" s="275"/>
      <c r="Q38" s="275"/>
      <c r="R38" s="275"/>
      <c r="S38" s="275"/>
      <c r="T38" s="303"/>
      <c r="U38" s="310"/>
      <c r="V38" s="287"/>
      <c r="W38" s="287"/>
      <c r="X38" s="287"/>
      <c r="Y38" s="287"/>
      <c r="Z38" s="287"/>
      <c r="AA38" s="248"/>
      <c r="AB38" s="6"/>
      <c r="AC38" s="6"/>
      <c r="AD38" s="248"/>
    </row>
    <row r="39" spans="1:30" ht="15.75" x14ac:dyDescent="0.2">
      <c r="A39" s="398" t="s">
        <v>273</v>
      </c>
      <c r="B39" s="398"/>
      <c r="C39" s="398"/>
      <c r="D39" s="398"/>
      <c r="E39" s="398"/>
      <c r="F39" s="276"/>
      <c r="G39" s="275"/>
      <c r="H39" s="275"/>
      <c r="I39" s="275"/>
      <c r="J39" s="275"/>
      <c r="K39" s="275"/>
      <c r="L39" s="275"/>
      <c r="M39" s="275"/>
      <c r="N39" s="275"/>
      <c r="O39" s="275"/>
      <c r="P39" s="275"/>
      <c r="Q39" s="275"/>
      <c r="R39" s="275"/>
      <c r="S39" s="275"/>
      <c r="T39" s="303"/>
      <c r="U39" s="310"/>
      <c r="V39" s="287"/>
      <c r="W39" s="287"/>
      <c r="X39" s="287"/>
      <c r="Y39" s="287"/>
      <c r="Z39" s="287"/>
      <c r="AA39" s="248"/>
      <c r="AB39" s="6"/>
      <c r="AC39" s="6"/>
      <c r="AD39" s="248"/>
    </row>
    <row r="40" spans="1:30" ht="15" x14ac:dyDescent="0.2">
      <c r="A40" s="278"/>
      <c r="B40" s="278"/>
      <c r="C40" s="278"/>
      <c r="D40" s="278"/>
      <c r="E40" s="278"/>
      <c r="F40" s="276"/>
      <c r="G40" s="275"/>
      <c r="H40" s="275"/>
      <c r="I40" s="275"/>
      <c r="J40" s="275"/>
      <c r="K40" s="275"/>
      <c r="L40" s="275"/>
      <c r="M40" s="275"/>
      <c r="N40" s="275"/>
      <c r="O40" s="275"/>
      <c r="P40" s="275"/>
      <c r="Q40" s="275"/>
      <c r="R40" s="275"/>
      <c r="S40" s="275"/>
      <c r="T40" s="303"/>
      <c r="U40" s="310"/>
      <c r="V40" s="287"/>
      <c r="W40" s="287"/>
      <c r="X40" s="287"/>
      <c r="Y40" s="287"/>
      <c r="Z40" s="287"/>
      <c r="AA40" s="248"/>
      <c r="AB40" s="6"/>
      <c r="AC40" s="6"/>
      <c r="AD40" s="248"/>
    </row>
    <row r="41" spans="1:30" ht="15.75" x14ac:dyDescent="0.2">
      <c r="A41" s="408" t="s">
        <v>262</v>
      </c>
      <c r="B41" s="278"/>
      <c r="C41" s="278"/>
      <c r="D41" s="278"/>
      <c r="E41" s="278"/>
      <c r="F41" s="276"/>
      <c r="G41" s="275"/>
      <c r="H41" s="275"/>
      <c r="I41" s="275"/>
      <c r="J41" s="275"/>
      <c r="K41" s="275"/>
      <c r="L41" s="275"/>
      <c r="M41" s="275"/>
      <c r="N41" s="275"/>
      <c r="O41" s="275"/>
      <c r="P41" s="275"/>
      <c r="Q41" s="275"/>
      <c r="R41" s="275"/>
      <c r="S41" s="275"/>
      <c r="T41" s="303"/>
      <c r="U41" s="310"/>
      <c r="V41" s="287"/>
      <c r="W41" s="287"/>
      <c r="X41" s="287"/>
      <c r="Y41" s="287"/>
      <c r="Z41" s="287"/>
      <c r="AA41" s="248"/>
      <c r="AB41" s="6"/>
      <c r="AC41" s="6"/>
      <c r="AD41" s="248"/>
    </row>
    <row r="42" spans="1:30" ht="15" x14ac:dyDescent="0.2">
      <c r="A42" s="409" t="s">
        <v>248</v>
      </c>
      <c r="B42" s="278"/>
      <c r="C42" s="278"/>
      <c r="D42" s="278"/>
      <c r="E42" s="278"/>
      <c r="F42" s="276"/>
      <c r="G42" s="275"/>
      <c r="H42" s="275"/>
      <c r="I42" s="275"/>
      <c r="J42" s="275"/>
      <c r="K42" s="275"/>
      <c r="L42" s="275"/>
      <c r="M42" s="275"/>
      <c r="N42" s="275"/>
      <c r="O42" s="275"/>
      <c r="P42" s="275"/>
      <c r="Q42" s="275"/>
      <c r="R42" s="275"/>
      <c r="S42" s="275"/>
      <c r="T42" s="303"/>
      <c r="U42" s="310"/>
      <c r="V42" s="287"/>
      <c r="W42" s="287"/>
      <c r="X42" s="287"/>
      <c r="Y42" s="287"/>
      <c r="Z42" s="287"/>
      <c r="AA42" s="248"/>
      <c r="AB42" s="6"/>
      <c r="AC42" s="6"/>
      <c r="AD42" s="248"/>
    </row>
    <row r="43" spans="1:30" ht="15" x14ac:dyDescent="0.2">
      <c r="A43" s="410" t="s">
        <v>263</v>
      </c>
      <c r="B43" s="278"/>
      <c r="C43" s="278"/>
      <c r="D43" s="278"/>
      <c r="E43" s="278"/>
      <c r="F43" s="276"/>
      <c r="G43" s="275"/>
      <c r="H43" s="275"/>
      <c r="I43" s="275"/>
      <c r="J43" s="275"/>
      <c r="K43" s="275"/>
      <c r="L43" s="275"/>
      <c r="M43" s="275"/>
      <c r="N43" s="275"/>
      <c r="O43" s="275"/>
      <c r="P43" s="275"/>
      <c r="Q43" s="275"/>
      <c r="R43" s="275"/>
      <c r="S43" s="275"/>
      <c r="T43" s="303"/>
      <c r="U43" s="310"/>
      <c r="V43" s="287"/>
      <c r="W43" s="287"/>
      <c r="X43" s="287"/>
      <c r="Y43" s="287"/>
      <c r="Z43" s="287"/>
      <c r="AA43" s="248"/>
      <c r="AB43" s="6"/>
      <c r="AC43" s="6"/>
      <c r="AD43" s="248"/>
    </row>
    <row r="44" spans="1:30" ht="15" x14ac:dyDescent="0.2">
      <c r="A44" s="278"/>
      <c r="B44" s="278"/>
      <c r="C44" s="278"/>
      <c r="D44" s="278"/>
      <c r="E44" s="278"/>
      <c r="F44" s="276"/>
      <c r="G44" s="275"/>
      <c r="H44" s="275"/>
      <c r="I44" s="275"/>
      <c r="J44" s="275"/>
      <c r="K44" s="275"/>
      <c r="L44" s="275"/>
      <c r="M44" s="275"/>
      <c r="N44" s="275"/>
      <c r="O44" s="275"/>
      <c r="P44" s="275"/>
      <c r="Q44" s="275"/>
      <c r="R44" s="275"/>
      <c r="S44" s="275"/>
      <c r="T44" s="303"/>
      <c r="U44" s="310"/>
      <c r="V44" s="287"/>
      <c r="W44" s="287"/>
      <c r="X44" s="287"/>
      <c r="Y44" s="287"/>
      <c r="Z44" s="287"/>
      <c r="AA44" s="248"/>
      <c r="AB44" s="6"/>
      <c r="AC44" s="6"/>
      <c r="AD44" s="248"/>
    </row>
    <row r="45" spans="1:30" ht="15.75" x14ac:dyDescent="0.2">
      <c r="A45" s="399" t="s">
        <v>274</v>
      </c>
      <c r="B45" s="275"/>
      <c r="C45" s="275"/>
      <c r="D45" s="275"/>
      <c r="E45" s="275"/>
      <c r="F45" s="276"/>
      <c r="G45" s="275"/>
      <c r="H45" s="275"/>
      <c r="I45" s="275"/>
      <c r="J45" s="275"/>
      <c r="K45" s="275"/>
      <c r="L45" s="275"/>
      <c r="M45" s="275"/>
      <c r="N45" s="275"/>
      <c r="O45" s="275"/>
      <c r="P45" s="275"/>
      <c r="Q45" s="275"/>
      <c r="R45" s="275"/>
      <c r="S45" s="275"/>
      <c r="T45" s="303"/>
      <c r="U45" s="310"/>
      <c r="V45" s="287"/>
      <c r="W45" s="287"/>
      <c r="X45" s="287"/>
      <c r="Y45" s="287"/>
      <c r="Z45" s="287"/>
      <c r="AB45" s="6"/>
      <c r="AC45" s="6"/>
    </row>
    <row r="46" spans="1:30" s="6" customFormat="1" ht="15.75" x14ac:dyDescent="0.2">
      <c r="A46" s="399" t="s">
        <v>275</v>
      </c>
      <c r="B46" s="336"/>
      <c r="C46" s="336"/>
      <c r="D46" s="336"/>
      <c r="E46" s="336"/>
      <c r="F46" s="336"/>
      <c r="G46" s="336"/>
      <c r="H46" s="336"/>
      <c r="I46" s="336"/>
      <c r="J46" s="336"/>
      <c r="K46" s="336"/>
      <c r="L46" s="336"/>
      <c r="M46" s="336"/>
      <c r="N46" s="336"/>
      <c r="O46" s="336"/>
      <c r="P46" s="336"/>
      <c r="Q46" s="336"/>
      <c r="R46" s="336"/>
      <c r="S46" s="336"/>
      <c r="T46" s="379"/>
      <c r="U46" s="379"/>
      <c r="V46" s="337"/>
      <c r="W46" s="337"/>
      <c r="X46" s="337"/>
      <c r="Y46" s="337"/>
      <c r="Z46" s="337"/>
      <c r="AA46" s="338"/>
      <c r="AD46" s="338"/>
    </row>
    <row r="47" spans="1:30" s="6" customFormat="1" ht="15.75" x14ac:dyDescent="0.2">
      <c r="A47" s="399" t="s">
        <v>276</v>
      </c>
      <c r="B47" s="336"/>
      <c r="C47" s="336"/>
      <c r="D47" s="336"/>
      <c r="E47" s="336"/>
      <c r="F47" s="336"/>
      <c r="G47" s="336"/>
      <c r="H47" s="336"/>
      <c r="I47" s="336"/>
      <c r="J47" s="336"/>
      <c r="K47" s="336"/>
      <c r="L47" s="336"/>
      <c r="M47" s="336"/>
      <c r="N47" s="336"/>
      <c r="O47" s="336"/>
      <c r="P47" s="336"/>
      <c r="Q47" s="336"/>
      <c r="R47" s="336"/>
      <c r="S47" s="336"/>
      <c r="T47" s="379"/>
      <c r="U47" s="379"/>
      <c r="V47" s="337"/>
      <c r="W47" s="337"/>
      <c r="X47" s="337"/>
      <c r="Y47" s="337"/>
      <c r="Z47" s="337"/>
      <c r="AA47" s="338"/>
      <c r="AD47" s="338"/>
    </row>
    <row r="48" spans="1:30" ht="15.75" x14ac:dyDescent="0.2">
      <c r="A48" s="399" t="s">
        <v>249</v>
      </c>
      <c r="B48" s="277"/>
      <c r="C48" s="277"/>
      <c r="D48" s="275"/>
      <c r="E48" s="275"/>
      <c r="F48" s="276"/>
      <c r="G48" s="275"/>
      <c r="H48" s="275"/>
      <c r="I48" s="275"/>
      <c r="J48" s="275"/>
      <c r="K48" s="275"/>
      <c r="L48" s="275"/>
      <c r="M48" s="275"/>
      <c r="N48" s="275"/>
      <c r="O48" s="275"/>
      <c r="P48" s="275"/>
      <c r="Q48" s="275"/>
      <c r="R48" s="275"/>
      <c r="S48" s="275"/>
      <c r="T48" s="303"/>
      <c r="U48" s="310"/>
      <c r="V48" s="287"/>
      <c r="W48" s="287"/>
      <c r="X48" s="287"/>
      <c r="Y48" s="287"/>
      <c r="Z48" s="287"/>
      <c r="AB48" s="6"/>
      <c r="AC48" s="6"/>
    </row>
    <row r="49" spans="4:29" ht="15" x14ac:dyDescent="0.2">
      <c r="D49" s="6"/>
      <c r="E49" s="6"/>
      <c r="F49" s="7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207"/>
      <c r="U49" s="287"/>
      <c r="V49" s="287"/>
      <c r="W49" s="287"/>
      <c r="X49" s="287"/>
      <c r="Y49" s="287"/>
      <c r="Z49" s="287"/>
      <c r="AB49" s="6"/>
      <c r="AC49" s="6"/>
    </row>
    <row r="50" spans="4:29" x14ac:dyDescent="0.2">
      <c r="T50" s="207"/>
      <c r="U50" s="287"/>
      <c r="V50" s="287"/>
      <c r="W50" s="287"/>
      <c r="X50" s="287"/>
      <c r="Y50" s="287"/>
      <c r="Z50" s="287"/>
    </row>
    <row r="51" spans="4:29" x14ac:dyDescent="0.2">
      <c r="T51" s="207"/>
      <c r="U51" s="287"/>
      <c r="V51" s="287"/>
      <c r="W51" s="287"/>
      <c r="X51" s="287"/>
      <c r="Y51" s="287"/>
      <c r="Z51" s="287"/>
    </row>
    <row r="52" spans="4:29" x14ac:dyDescent="0.2">
      <c r="T52" s="288"/>
      <c r="U52" s="287"/>
      <c r="V52" s="287"/>
      <c r="W52" s="287"/>
      <c r="X52" s="287"/>
      <c r="Y52" s="287"/>
      <c r="Z52" s="287"/>
    </row>
    <row r="53" spans="4:29" x14ac:dyDescent="0.2">
      <c r="T53" s="207"/>
      <c r="U53" s="287"/>
      <c r="V53" s="287"/>
      <c r="W53" s="287"/>
      <c r="X53" s="287"/>
      <c r="Y53" s="287"/>
      <c r="Z53" s="287"/>
    </row>
    <row r="54" spans="4:29" x14ac:dyDescent="0.2">
      <c r="T54" s="207"/>
      <c r="U54" s="287"/>
      <c r="V54" s="287"/>
      <c r="W54" s="287"/>
      <c r="X54" s="287"/>
      <c r="Y54" s="287"/>
      <c r="Z54" s="287"/>
    </row>
    <row r="55" spans="4:29" x14ac:dyDescent="0.2">
      <c r="T55" s="207"/>
      <c r="U55" s="287"/>
      <c r="V55" s="287"/>
      <c r="W55" s="287"/>
      <c r="X55" s="287"/>
      <c r="Y55" s="287"/>
      <c r="Z55" s="287"/>
    </row>
    <row r="56" spans="4:29" x14ac:dyDescent="0.2">
      <c r="T56" s="207"/>
      <c r="U56" s="287"/>
      <c r="V56" s="287"/>
      <c r="W56" s="287"/>
      <c r="X56" s="287"/>
      <c r="Y56" s="287"/>
      <c r="Z56" s="287"/>
    </row>
    <row r="57" spans="4:29" x14ac:dyDescent="0.2">
      <c r="T57" s="207"/>
      <c r="U57" s="287"/>
      <c r="V57" s="287"/>
      <c r="W57" s="287"/>
      <c r="X57" s="287"/>
      <c r="Y57" s="287"/>
      <c r="Z57" s="287"/>
    </row>
    <row r="58" spans="4:29" x14ac:dyDescent="0.2">
      <c r="T58" s="207"/>
      <c r="U58" s="287"/>
      <c r="V58" s="287"/>
      <c r="W58" s="287"/>
      <c r="X58" s="287"/>
      <c r="Y58" s="287"/>
      <c r="Z58" s="287"/>
    </row>
    <row r="59" spans="4:29" x14ac:dyDescent="0.2">
      <c r="T59" s="207"/>
      <c r="U59" s="287"/>
      <c r="V59" s="287"/>
      <c r="W59" s="287"/>
      <c r="X59" s="287"/>
      <c r="Y59" s="287"/>
      <c r="Z59" s="287"/>
    </row>
  </sheetData>
  <autoFilter ref="A1:AE17"/>
  <dataValidations count="1">
    <dataValidation allowBlank="1" sqref="F2:F18"/>
  </dataValidations>
  <printOptions horizontalCentered="1"/>
  <pageMargins left="0.39370078740157483" right="0.39370078740157483" top="0.98425196850393704" bottom="0.98425196850393704" header="0.51181102362204722" footer="0.51181102362204722"/>
  <pageSetup paperSize="8" scale="41" orientation="landscape" horizontalDpi="4294967295" verticalDpi="4294967295" r:id="rId1"/>
  <headerFooter alignWithMargins="0">
    <oddHeader>&amp;C&amp;F&amp;R&amp;A</oddHeader>
    <oddFooter>&amp;L&amp;P von &amp;N&amp;C&amp;D&amp;RAMS Wien Vergabe</oddFooter>
  </headerFooter>
  <ignoredErrors>
    <ignoredError sqref="A2:A10 B2:B13" numberStoredAsText="1"/>
    <ignoredError sqref="AD2:AD13 AD14:AD15 AD16" calculatedColumn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S32"/>
  <sheetViews>
    <sheetView workbookViewId="0">
      <selection activeCell="G33" sqref="G33"/>
    </sheetView>
  </sheetViews>
  <sheetFormatPr baseColWidth="10" defaultRowHeight="12.75" x14ac:dyDescent="0.2"/>
  <sheetData>
    <row r="1" spans="1:19" ht="13.5" thickBot="1" x14ac:dyDescent="0.25">
      <c r="A1" s="2" t="s">
        <v>22</v>
      </c>
      <c r="B1" s="2" t="s">
        <v>7</v>
      </c>
      <c r="C1" s="2" t="s">
        <v>8</v>
      </c>
      <c r="D1" s="2" t="s">
        <v>9</v>
      </c>
      <c r="E1" s="2" t="s">
        <v>10</v>
      </c>
      <c r="F1" s="2" t="s">
        <v>11</v>
      </c>
      <c r="G1" s="2" t="s">
        <v>12</v>
      </c>
      <c r="J1" s="156"/>
      <c r="K1" s="157"/>
    </row>
    <row r="2" spans="1:19" x14ac:dyDescent="0.2">
      <c r="A2" s="404" t="s">
        <v>209</v>
      </c>
      <c r="B2" s="400">
        <v>0.21129999999999999</v>
      </c>
      <c r="C2" s="324">
        <v>0.20630000000000001</v>
      </c>
      <c r="D2" s="324">
        <v>3.9E-2</v>
      </c>
      <c r="E2" s="324">
        <v>3.8E-3</v>
      </c>
      <c r="F2" s="324">
        <v>0.03</v>
      </c>
      <c r="G2" s="325">
        <v>1.5299999999999999E-2</v>
      </c>
      <c r="H2">
        <v>2022</v>
      </c>
      <c r="J2" s="157"/>
      <c r="K2" s="157"/>
    </row>
    <row r="3" spans="1:19" s="248" customFormat="1" x14ac:dyDescent="0.2">
      <c r="A3" s="329" t="s">
        <v>222</v>
      </c>
      <c r="B3" s="401">
        <v>0.18029999999999999</v>
      </c>
      <c r="C3" s="341">
        <v>0.17630000000000001</v>
      </c>
      <c r="D3" s="341">
        <v>3.9E-2</v>
      </c>
      <c r="E3" s="341">
        <v>3.8E-3</v>
      </c>
      <c r="F3" s="341">
        <v>0.03</v>
      </c>
      <c r="G3" s="342">
        <v>1.5299999999999999E-2</v>
      </c>
      <c r="J3" s="157"/>
      <c r="K3" s="157"/>
    </row>
    <row r="4" spans="1:19" s="248" customFormat="1" x14ac:dyDescent="0.2">
      <c r="A4" s="329" t="s">
        <v>210</v>
      </c>
      <c r="B4" s="402">
        <v>0.1993</v>
      </c>
      <c r="C4" s="9">
        <v>0.1943</v>
      </c>
      <c r="D4" s="9">
        <v>0</v>
      </c>
      <c r="E4" s="9">
        <v>0</v>
      </c>
      <c r="F4" s="9">
        <v>0.03</v>
      </c>
      <c r="G4" s="326">
        <v>1.5299999999999999E-2</v>
      </c>
      <c r="J4" s="157"/>
    </row>
    <row r="5" spans="1:19" s="248" customFormat="1" ht="13.5" thickBot="1" x14ac:dyDescent="0.25">
      <c r="A5" s="330" t="s">
        <v>220</v>
      </c>
      <c r="B5" s="403">
        <v>0.16830000000000001</v>
      </c>
      <c r="C5" s="327">
        <v>0.1633</v>
      </c>
      <c r="D5" s="327">
        <v>0</v>
      </c>
      <c r="E5" s="327">
        <v>0</v>
      </c>
      <c r="F5" s="327">
        <v>0.03</v>
      </c>
      <c r="G5" s="328">
        <v>1.5299999999999999E-2</v>
      </c>
    </row>
    <row r="6" spans="1:19" s="248" customFormat="1" x14ac:dyDescent="0.2">
      <c r="A6" s="404" t="s">
        <v>250</v>
      </c>
      <c r="B6" s="324">
        <v>0.21029999999999999</v>
      </c>
      <c r="C6" s="324">
        <v>0.20530000000000001</v>
      </c>
      <c r="D6" s="324">
        <v>3.6999999999999998E-2</v>
      </c>
      <c r="E6" s="324">
        <v>3.8E-3</v>
      </c>
      <c r="F6" s="324">
        <v>0.03</v>
      </c>
      <c r="G6" s="325">
        <v>1.5299999999999999E-2</v>
      </c>
      <c r="H6" s="248">
        <v>2023</v>
      </c>
    </row>
    <row r="7" spans="1:19" s="248" customFormat="1" x14ac:dyDescent="0.2">
      <c r="A7" s="329" t="s">
        <v>251</v>
      </c>
      <c r="B7" s="9">
        <v>0.17929999999999999</v>
      </c>
      <c r="C7" s="9">
        <v>0.17430000000000001</v>
      </c>
      <c r="D7" s="9">
        <v>3.6999999999999998E-2</v>
      </c>
      <c r="E7" s="9">
        <v>3.8E-3</v>
      </c>
      <c r="F7" s="9">
        <v>0.03</v>
      </c>
      <c r="G7" s="326">
        <v>1.5299999999999999E-2</v>
      </c>
    </row>
    <row r="8" spans="1:19" s="248" customFormat="1" x14ac:dyDescent="0.2">
      <c r="A8" s="329" t="s">
        <v>252</v>
      </c>
      <c r="B8" s="9">
        <v>0.1993</v>
      </c>
      <c r="C8" s="9">
        <v>0.1943</v>
      </c>
      <c r="D8" s="9">
        <v>0</v>
      </c>
      <c r="E8" s="9">
        <v>0</v>
      </c>
      <c r="F8" s="9">
        <v>0.03</v>
      </c>
      <c r="G8" s="326">
        <v>1.5299999999999999E-2</v>
      </c>
    </row>
    <row r="9" spans="1:19" s="248" customFormat="1" ht="13.5" thickBot="1" x14ac:dyDescent="0.25">
      <c r="A9" s="330" t="s">
        <v>253</v>
      </c>
      <c r="B9" s="327">
        <v>0.16830000000000001</v>
      </c>
      <c r="C9" s="327">
        <v>0.1633</v>
      </c>
      <c r="D9" s="327">
        <v>0</v>
      </c>
      <c r="E9" s="327">
        <v>0</v>
      </c>
      <c r="F9" s="327">
        <v>0.03</v>
      </c>
      <c r="G9" s="328">
        <v>1.5299999999999999E-2</v>
      </c>
    </row>
    <row r="10" spans="1:19" s="248" customFormat="1" x14ac:dyDescent="0.2">
      <c r="A10" s="404" t="s">
        <v>256</v>
      </c>
      <c r="B10" s="324">
        <v>0.20979999999999999</v>
      </c>
      <c r="C10" s="324">
        <v>0.20480000000000001</v>
      </c>
      <c r="D10" s="324">
        <v>3.6999999999999998E-2</v>
      </c>
      <c r="E10" s="324">
        <v>3.5999999999999999E-3</v>
      </c>
      <c r="F10" s="324">
        <v>0.03</v>
      </c>
      <c r="G10" s="325">
        <v>1.5299999999999999E-2</v>
      </c>
      <c r="H10" s="248">
        <v>2024</v>
      </c>
    </row>
    <row r="11" spans="1:19" s="248" customFormat="1" x14ac:dyDescent="0.2">
      <c r="A11" s="329" t="s">
        <v>257</v>
      </c>
      <c r="B11" s="9">
        <v>0.17929999999999999</v>
      </c>
      <c r="C11" s="9">
        <v>0.17430000000000001</v>
      </c>
      <c r="D11" s="9">
        <v>3.6999999999999998E-2</v>
      </c>
      <c r="E11" s="9">
        <v>3.5999999999999999E-3</v>
      </c>
      <c r="F11" s="9">
        <v>0.03</v>
      </c>
      <c r="G11" s="326">
        <v>1.5299999999999999E-2</v>
      </c>
    </row>
    <row r="12" spans="1:19" s="248" customFormat="1" x14ac:dyDescent="0.2">
      <c r="A12" s="329" t="s">
        <v>258</v>
      </c>
      <c r="B12" s="9">
        <v>0.1988</v>
      </c>
      <c r="C12" s="9">
        <v>0.1938</v>
      </c>
      <c r="D12" s="9">
        <v>0</v>
      </c>
      <c r="E12" s="9">
        <v>0</v>
      </c>
      <c r="F12" s="9">
        <v>0.03</v>
      </c>
      <c r="G12" s="326">
        <v>1.5299999999999999E-2</v>
      </c>
    </row>
    <row r="13" spans="1:19" s="248" customFormat="1" ht="13.5" thickBot="1" x14ac:dyDescent="0.25">
      <c r="A13" s="330" t="s">
        <v>259</v>
      </c>
      <c r="B13" s="327">
        <v>0.16830000000000001</v>
      </c>
      <c r="C13" s="327">
        <v>0.1633</v>
      </c>
      <c r="D13" s="327">
        <v>0</v>
      </c>
      <c r="E13" s="327">
        <v>0</v>
      </c>
      <c r="F13" s="327">
        <v>0.03</v>
      </c>
      <c r="G13" s="328">
        <v>1.5299999999999999E-2</v>
      </c>
    </row>
    <row r="14" spans="1:19" s="248" customFormat="1" x14ac:dyDescent="0.2">
      <c r="A14" s="406"/>
      <c r="B14" s="407"/>
      <c r="C14" s="407"/>
      <c r="D14" s="407"/>
      <c r="E14" s="407"/>
      <c r="F14" s="407"/>
      <c r="G14" s="407"/>
    </row>
    <row r="16" spans="1:19" ht="18" x14ac:dyDescent="0.25">
      <c r="A16" s="289" t="s">
        <v>24</v>
      </c>
      <c r="B16" s="293"/>
      <c r="C16" s="293"/>
      <c r="D16" s="293"/>
      <c r="E16" s="293"/>
      <c r="F16" s="293"/>
      <c r="G16" s="293"/>
      <c r="H16" s="293"/>
      <c r="I16" s="293"/>
      <c r="J16" s="293"/>
      <c r="K16" s="293"/>
      <c r="L16" s="293"/>
      <c r="M16" s="293"/>
      <c r="N16" s="293"/>
      <c r="O16" s="293"/>
      <c r="P16" s="293"/>
      <c r="Q16" s="293"/>
      <c r="R16" s="293"/>
      <c r="S16" s="293"/>
    </row>
    <row r="17" spans="1:19" ht="15.75" x14ac:dyDescent="0.25">
      <c r="A17" s="340" t="s">
        <v>255</v>
      </c>
      <c r="B17" s="340"/>
      <c r="C17" s="340"/>
      <c r="D17" s="340"/>
      <c r="E17" s="340"/>
      <c r="F17" s="340"/>
      <c r="G17" s="340"/>
      <c r="H17" s="340"/>
      <c r="I17" s="340"/>
      <c r="J17" s="340"/>
      <c r="K17" s="340"/>
      <c r="L17" s="340"/>
      <c r="M17" s="340"/>
      <c r="N17" s="340"/>
      <c r="O17" s="340"/>
      <c r="P17" s="293"/>
      <c r="Q17" s="293"/>
      <c r="R17" s="293"/>
      <c r="S17" s="293"/>
    </row>
    <row r="18" spans="1:19" s="158" customFormat="1" x14ac:dyDescent="0.2">
      <c r="A18" s="323" t="s">
        <v>223</v>
      </c>
      <c r="B18" s="309"/>
      <c r="C18" s="309"/>
      <c r="D18" s="309"/>
      <c r="E18" s="309"/>
      <c r="F18" s="309"/>
      <c r="G18" s="309"/>
      <c r="H18" s="309"/>
      <c r="I18" s="309"/>
      <c r="J18" s="309"/>
      <c r="K18" s="309"/>
      <c r="L18" s="309"/>
      <c r="M18" s="309"/>
      <c r="N18" s="309"/>
      <c r="O18" s="309"/>
      <c r="P18" s="309"/>
      <c r="Q18" s="309"/>
      <c r="R18" s="309"/>
      <c r="S18" s="309"/>
    </row>
    <row r="19" spans="1:19" ht="15.75" x14ac:dyDescent="0.25">
      <c r="A19" s="340" t="s">
        <v>254</v>
      </c>
      <c r="B19" s="340"/>
      <c r="C19" s="340"/>
      <c r="D19" s="340"/>
      <c r="E19" s="340"/>
      <c r="F19" s="340"/>
      <c r="G19" s="340"/>
      <c r="H19" s="340"/>
      <c r="I19" s="340"/>
      <c r="J19" s="340"/>
      <c r="K19" s="340"/>
      <c r="L19" s="340"/>
      <c r="M19" s="340"/>
      <c r="N19" s="340"/>
      <c r="O19" s="340"/>
      <c r="P19" s="293"/>
      <c r="Q19" s="293"/>
      <c r="R19" s="293"/>
      <c r="S19" s="293"/>
    </row>
    <row r="20" spans="1:19" x14ac:dyDescent="0.2">
      <c r="A20" s="293"/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</row>
    <row r="24" spans="1:19" x14ac:dyDescent="0.2">
      <c r="C24" s="208"/>
    </row>
    <row r="25" spans="1:19" x14ac:dyDescent="0.2">
      <c r="C25" s="2"/>
      <c r="D25" s="2"/>
      <c r="E25" s="2"/>
      <c r="F25" s="2"/>
      <c r="G25" s="2"/>
      <c r="H25" s="2"/>
    </row>
    <row r="28" spans="1:19" x14ac:dyDescent="0.2">
      <c r="C28" s="207"/>
    </row>
    <row r="32" spans="1:19" x14ac:dyDescent="0.2">
      <c r="D32" s="207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N6"/>
  <sheetViews>
    <sheetView workbookViewId="0">
      <selection activeCell="E11" sqref="E11"/>
    </sheetView>
  </sheetViews>
  <sheetFormatPr baseColWidth="10" defaultRowHeight="12.75" x14ac:dyDescent="0.2"/>
  <sheetData>
    <row r="2" spans="1:14" ht="18" x14ac:dyDescent="0.25">
      <c r="A2" s="289" t="s">
        <v>24</v>
      </c>
      <c r="B2" s="290"/>
      <c r="C2" s="291"/>
      <c r="D2" s="290"/>
      <c r="E2" s="292"/>
      <c r="F2" s="292"/>
      <c r="G2" s="292"/>
      <c r="H2" s="290"/>
      <c r="I2" s="290"/>
      <c r="J2" s="290"/>
      <c r="K2" s="293"/>
      <c r="L2" s="293"/>
      <c r="M2" s="293"/>
      <c r="N2" s="293"/>
    </row>
    <row r="3" spans="1:14" ht="15" x14ac:dyDescent="0.2">
      <c r="A3" s="294" t="s">
        <v>204</v>
      </c>
      <c r="B3" s="295"/>
      <c r="C3" s="295"/>
      <c r="D3" s="294"/>
      <c r="E3" s="295"/>
      <c r="F3" s="290"/>
      <c r="G3" s="296"/>
      <c r="H3" s="290"/>
      <c r="I3" s="290"/>
      <c r="J3" s="290"/>
      <c r="K3" s="293"/>
      <c r="L3" s="293"/>
      <c r="M3" s="293"/>
      <c r="N3" s="293"/>
    </row>
    <row r="4" spans="1:14" ht="15" x14ac:dyDescent="0.2">
      <c r="A4" s="294" t="s">
        <v>200</v>
      </c>
      <c r="B4" s="295"/>
      <c r="C4" s="295"/>
      <c r="D4" s="294"/>
      <c r="E4" s="295"/>
      <c r="F4" s="290"/>
      <c r="G4" s="296"/>
      <c r="H4" s="290"/>
      <c r="I4" s="290"/>
      <c r="J4" s="290"/>
      <c r="K4" s="293"/>
      <c r="L4" s="293"/>
      <c r="M4" s="293"/>
      <c r="N4" s="293"/>
    </row>
    <row r="5" spans="1:14" ht="15.75" x14ac:dyDescent="0.2">
      <c r="A5" s="294" t="s">
        <v>207</v>
      </c>
      <c r="B5" s="295"/>
      <c r="C5" s="295"/>
      <c r="D5" s="294"/>
      <c r="E5" s="295"/>
      <c r="F5" s="290"/>
      <c r="G5" s="296"/>
      <c r="H5" s="290"/>
      <c r="I5" s="290"/>
      <c r="J5" s="290"/>
      <c r="K5" s="293"/>
      <c r="L5" s="293"/>
      <c r="M5" s="293"/>
      <c r="N5" s="293"/>
    </row>
    <row r="6" spans="1:14" ht="15" x14ac:dyDescent="0.2">
      <c r="A6" s="294"/>
      <c r="B6" s="295"/>
      <c r="C6" s="295"/>
      <c r="D6" s="294"/>
      <c r="E6" s="295"/>
      <c r="F6" s="290"/>
      <c r="G6" s="296"/>
      <c r="H6" s="290"/>
      <c r="I6" s="290"/>
      <c r="J6" s="290"/>
      <c r="K6" s="293"/>
      <c r="L6" s="293"/>
      <c r="M6" s="293"/>
      <c r="N6" s="293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O17"/>
  <sheetViews>
    <sheetView zoomScale="90" zoomScaleNormal="90" workbookViewId="0">
      <pane ySplit="3" topLeftCell="A4" activePane="bottomLeft" state="frozen"/>
      <selection activeCell="I8" sqref="I8"/>
      <selection pane="bottomLeft" activeCell="J40" sqref="J40"/>
    </sheetView>
  </sheetViews>
  <sheetFormatPr baseColWidth="10" defaultRowHeight="12.75" x14ac:dyDescent="0.2"/>
  <cols>
    <col min="1" max="1" width="16.140625" customWidth="1"/>
    <col min="2" max="2" width="16.140625" bestFit="1" customWidth="1"/>
    <col min="3" max="3" width="8.5703125" bestFit="1" customWidth="1"/>
    <col min="4" max="4" width="11.7109375" customWidth="1"/>
    <col min="5" max="5" width="13.140625" customWidth="1"/>
    <col min="6" max="6" width="14.28515625" customWidth="1"/>
    <col min="7" max="7" width="14.140625" customWidth="1"/>
    <col min="8" max="8" width="14.7109375" style="207" customWidth="1"/>
    <col min="9" max="9" width="12.85546875" style="208" customWidth="1"/>
    <col min="10" max="10" width="10.28515625" style="207" customWidth="1"/>
    <col min="11" max="11" width="18.140625" style="207" customWidth="1"/>
    <col min="12" max="12" width="13.140625" customWidth="1"/>
    <col min="13" max="13" width="9.5703125" bestFit="1" customWidth="1"/>
  </cols>
  <sheetData>
    <row r="1" spans="1:15" x14ac:dyDescent="0.2">
      <c r="A1" s="206" t="s">
        <v>122</v>
      </c>
    </row>
    <row r="2" spans="1:15" x14ac:dyDescent="0.2">
      <c r="A2" s="206"/>
    </row>
    <row r="3" spans="1:15" s="213" customFormat="1" ht="36" x14ac:dyDescent="0.2">
      <c r="A3" s="297" t="s">
        <v>123</v>
      </c>
      <c r="B3" s="298" t="s">
        <v>124</v>
      </c>
      <c r="C3" s="299" t="s">
        <v>125</v>
      </c>
      <c r="D3" s="300" t="s">
        <v>126</v>
      </c>
      <c r="E3" s="300" t="s">
        <v>127</v>
      </c>
      <c r="F3" s="300" t="s">
        <v>128</v>
      </c>
      <c r="G3" s="298" t="s">
        <v>129</v>
      </c>
      <c r="H3" s="301" t="s">
        <v>130</v>
      </c>
      <c r="I3" s="302" t="s">
        <v>197</v>
      </c>
      <c r="J3" s="301" t="s">
        <v>131</v>
      </c>
      <c r="K3" s="301" t="s">
        <v>198</v>
      </c>
      <c r="L3" s="209"/>
      <c r="M3" s="210"/>
      <c r="N3" s="211"/>
      <c r="O3" s="212"/>
    </row>
    <row r="5" spans="1:15" x14ac:dyDescent="0.2">
      <c r="A5" s="2" t="s">
        <v>45</v>
      </c>
    </row>
    <row r="6" spans="1:15" x14ac:dyDescent="0.2">
      <c r="A6" s="158">
        <v>123</v>
      </c>
      <c r="B6" s="158" t="s">
        <v>45</v>
      </c>
      <c r="C6" s="158" t="s">
        <v>132</v>
      </c>
      <c r="D6">
        <v>1</v>
      </c>
      <c r="E6" s="4">
        <v>41275</v>
      </c>
      <c r="F6" s="4" t="s">
        <v>133</v>
      </c>
      <c r="G6" s="158" t="s">
        <v>134</v>
      </c>
      <c r="H6" s="207">
        <v>300</v>
      </c>
      <c r="I6" s="208">
        <v>0.7</v>
      </c>
      <c r="J6" s="208">
        <v>0.02</v>
      </c>
      <c r="K6" s="207">
        <f>+H6*(1-J6)*I6</f>
        <v>205.8</v>
      </c>
    </row>
    <row r="7" spans="1:15" x14ac:dyDescent="0.2">
      <c r="A7">
        <v>123</v>
      </c>
      <c r="B7" s="158" t="s">
        <v>45</v>
      </c>
      <c r="C7" s="158" t="s">
        <v>132</v>
      </c>
      <c r="D7">
        <v>3</v>
      </c>
      <c r="E7" s="4">
        <v>41334</v>
      </c>
      <c r="F7" s="4" t="s">
        <v>133</v>
      </c>
      <c r="G7" s="158" t="s">
        <v>135</v>
      </c>
      <c r="H7" s="207">
        <v>150</v>
      </c>
      <c r="I7" s="208">
        <v>1</v>
      </c>
      <c r="J7" s="208">
        <v>0</v>
      </c>
      <c r="K7" s="207">
        <f>+H7+I7</f>
        <v>151</v>
      </c>
    </row>
    <row r="8" spans="1:15" x14ac:dyDescent="0.2">
      <c r="A8">
        <v>123</v>
      </c>
      <c r="B8" s="158" t="s">
        <v>45</v>
      </c>
      <c r="J8" s="208"/>
    </row>
    <row r="9" spans="1:15" x14ac:dyDescent="0.2">
      <c r="A9">
        <v>123</v>
      </c>
      <c r="B9" s="158" t="s">
        <v>45</v>
      </c>
    </row>
    <row r="10" spans="1:15" s="2" customFormat="1" x14ac:dyDescent="0.2">
      <c r="A10" s="2" t="s">
        <v>136</v>
      </c>
      <c r="H10" s="214">
        <f>SUM(H6:H9)</f>
        <v>450</v>
      </c>
      <c r="I10" s="215"/>
      <c r="J10" s="214"/>
      <c r="K10" s="214">
        <f>SUM(K6:K9)</f>
        <v>356.8</v>
      </c>
    </row>
    <row r="13" spans="1:15" ht="18" x14ac:dyDescent="0.25">
      <c r="A13" s="289" t="s">
        <v>24</v>
      </c>
      <c r="B13" s="290"/>
      <c r="C13" s="291"/>
      <c r="D13" s="290"/>
      <c r="E13" s="292"/>
      <c r="F13" s="292"/>
      <c r="G13" s="292"/>
      <c r="H13" s="290"/>
      <c r="I13" s="290"/>
      <c r="J13" s="290"/>
      <c r="K13" s="293"/>
      <c r="L13" s="293"/>
      <c r="M13" s="293"/>
      <c r="N13" s="293"/>
    </row>
    <row r="14" spans="1:15" ht="15" x14ac:dyDescent="0.2">
      <c r="A14" s="294" t="s">
        <v>199</v>
      </c>
      <c r="B14" s="295"/>
      <c r="C14" s="295"/>
      <c r="D14" s="294"/>
      <c r="E14" s="295"/>
      <c r="F14" s="290"/>
      <c r="G14" s="296"/>
      <c r="H14" s="290"/>
      <c r="I14" s="290"/>
      <c r="J14" s="290"/>
      <c r="K14" s="293"/>
      <c r="L14" s="293"/>
      <c r="M14" s="293"/>
      <c r="N14" s="293"/>
    </row>
    <row r="15" spans="1:15" ht="15" x14ac:dyDescent="0.2">
      <c r="A15" s="294" t="s">
        <v>201</v>
      </c>
      <c r="B15" s="295"/>
      <c r="C15" s="295"/>
      <c r="D15" s="294"/>
      <c r="E15" s="295"/>
      <c r="F15" s="290"/>
      <c r="G15" s="296"/>
      <c r="H15" s="290"/>
      <c r="I15" s="290"/>
      <c r="J15" s="290"/>
      <c r="K15" s="293"/>
      <c r="L15" s="293"/>
      <c r="M15" s="293"/>
      <c r="N15" s="293"/>
    </row>
    <row r="16" spans="1:15" ht="15" x14ac:dyDescent="0.2">
      <c r="A16" s="294" t="s">
        <v>202</v>
      </c>
      <c r="B16" s="295"/>
      <c r="C16" s="295"/>
      <c r="D16" s="294"/>
      <c r="E16" s="295"/>
      <c r="F16" s="290"/>
      <c r="G16" s="296"/>
      <c r="H16" s="290"/>
      <c r="I16" s="290"/>
      <c r="J16" s="290"/>
      <c r="K16" s="293"/>
      <c r="L16" s="293"/>
      <c r="M16" s="293"/>
      <c r="N16" s="293"/>
    </row>
    <row r="17" spans="1:14" ht="15" x14ac:dyDescent="0.2">
      <c r="A17" s="294" t="s">
        <v>203</v>
      </c>
      <c r="B17" s="309"/>
      <c r="C17" s="309"/>
      <c r="D17" s="309"/>
      <c r="E17" s="309"/>
      <c r="F17" s="309"/>
      <c r="G17" s="309"/>
      <c r="H17" s="310"/>
      <c r="I17" s="304"/>
      <c r="J17" s="303"/>
      <c r="K17" s="303"/>
      <c r="L17" s="293"/>
      <c r="M17" s="293"/>
      <c r="N17" s="293"/>
    </row>
  </sheetData>
  <pageMargins left="0.7" right="0.7" top="0.78740157499999996" bottom="0.78740157499999996" header="0.3" footer="0.3"/>
  <pageSetup paperSize="9" orientation="portrait" horizontalDpi="4294967295" verticalDpi="4294967295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92D050"/>
  </sheetPr>
  <dimension ref="A1:BC1972"/>
  <sheetViews>
    <sheetView topLeftCell="A10" workbookViewId="0">
      <selection activeCell="E12" sqref="E12"/>
    </sheetView>
  </sheetViews>
  <sheetFormatPr baseColWidth="10" defaultColWidth="11.42578125" defaultRowHeight="15" x14ac:dyDescent="0.25"/>
  <cols>
    <col min="1" max="1" width="10.85546875" style="238" customWidth="1"/>
    <col min="2" max="3" width="11.42578125" style="238"/>
    <col min="4" max="4" width="9" style="238" customWidth="1"/>
    <col min="5" max="5" width="7.85546875" style="238" customWidth="1"/>
    <col min="6" max="6" width="17.5703125" style="238" customWidth="1"/>
    <col min="7" max="7" width="11.42578125" style="238"/>
    <col min="8" max="8" width="5.140625" style="238" customWidth="1"/>
    <col min="9" max="9" width="7.85546875" style="238" customWidth="1"/>
    <col min="10" max="12" width="11.42578125" style="238"/>
    <col min="13" max="13" width="12.85546875" style="238" customWidth="1"/>
    <col min="14" max="14" width="18.42578125" style="238" customWidth="1"/>
    <col min="15" max="26" width="11.42578125" style="238"/>
    <col min="27" max="27" width="10" style="238" customWidth="1"/>
    <col min="28" max="28" width="11.42578125" style="238"/>
    <col min="29" max="29" width="24.140625" style="238" customWidth="1"/>
    <col min="30" max="30" width="25.5703125" style="218" customWidth="1"/>
    <col min="31" max="31" width="19.42578125" style="242" customWidth="1"/>
    <col min="32" max="32" width="28.5703125" style="218" customWidth="1"/>
    <col min="33" max="33" width="23.7109375" style="218" customWidth="1"/>
    <col min="34" max="34" width="25.7109375" style="218" customWidth="1"/>
    <col min="35" max="35" width="22.42578125" style="242" customWidth="1"/>
    <col min="36" max="36" width="28.5703125" style="269" customWidth="1"/>
    <col min="37" max="37" width="23.7109375" style="242" customWidth="1"/>
    <col min="38" max="38" width="28.5703125" style="261" customWidth="1"/>
    <col min="39" max="39" width="23.7109375" style="242" customWidth="1"/>
    <col min="40" max="40" width="28.5703125" style="218" customWidth="1"/>
    <col min="41" max="41" width="26.28515625" style="218" customWidth="1"/>
    <col min="42" max="42" width="20.85546875" style="254" customWidth="1"/>
    <col min="43" max="43" width="11.42578125" style="218"/>
    <col min="44" max="44" width="11.42578125" style="251"/>
    <col min="45" max="16384" width="11.42578125" style="218"/>
  </cols>
  <sheetData>
    <row r="1" spans="1:55" s="217" customFormat="1" ht="30" customHeight="1" x14ac:dyDescent="0.25">
      <c r="A1" s="216" t="s">
        <v>137</v>
      </c>
      <c r="AC1" s="218"/>
      <c r="AD1" s="218"/>
      <c r="AE1" s="218"/>
      <c r="AF1" s="218"/>
      <c r="AG1" s="218"/>
      <c r="AH1" s="218"/>
      <c r="AI1" s="218"/>
      <c r="AJ1" s="269"/>
      <c r="AK1" s="218"/>
      <c r="AL1" s="261"/>
      <c r="AM1" s="218"/>
      <c r="AN1" s="218"/>
      <c r="AO1" s="218"/>
      <c r="AP1" s="253"/>
      <c r="AR1" s="250"/>
    </row>
    <row r="2" spans="1:55" s="217" customFormat="1" x14ac:dyDescent="0.25">
      <c r="A2" s="219" t="s">
        <v>138</v>
      </c>
      <c r="W2" s="220"/>
      <c r="AC2" s="218"/>
      <c r="AD2" s="218"/>
      <c r="AE2" s="218"/>
      <c r="AF2" s="218"/>
      <c r="AG2" s="218"/>
      <c r="AH2" s="218"/>
      <c r="AI2" s="218"/>
      <c r="AJ2" s="269"/>
      <c r="AK2" s="218"/>
      <c r="AL2" s="261"/>
      <c r="AM2" s="218"/>
      <c r="AN2" s="218"/>
      <c r="AO2" s="218"/>
      <c r="AP2" s="253"/>
      <c r="AR2" s="250"/>
      <c r="BC2" s="220" t="s">
        <v>139</v>
      </c>
    </row>
    <row r="3" spans="1:55" s="217" customFormat="1" x14ac:dyDescent="0.25">
      <c r="A3" s="219" t="s">
        <v>182</v>
      </c>
      <c r="AC3" s="218"/>
      <c r="AD3" s="218"/>
      <c r="AE3" s="218"/>
      <c r="AF3" s="218"/>
      <c r="AG3" s="218"/>
      <c r="AH3" s="218"/>
      <c r="AI3" s="218"/>
      <c r="AJ3" s="269"/>
      <c r="AK3" s="218"/>
      <c r="AL3" s="261"/>
      <c r="AM3" s="218"/>
      <c r="AN3" s="218"/>
      <c r="AO3" s="218"/>
      <c r="AP3" s="253"/>
      <c r="AR3" s="250"/>
      <c r="BC3" s="220" t="s">
        <v>140</v>
      </c>
    </row>
    <row r="4" spans="1:55" s="217" customFormat="1" x14ac:dyDescent="0.25">
      <c r="A4" s="219"/>
      <c r="AC4" s="218"/>
      <c r="AD4" s="218"/>
      <c r="AE4" s="218"/>
      <c r="AF4" s="218"/>
      <c r="AG4" s="218"/>
      <c r="AH4" s="218"/>
      <c r="AI4" s="218"/>
      <c r="AJ4" s="269"/>
      <c r="AK4" s="218"/>
      <c r="AL4" s="261"/>
      <c r="AM4" s="218"/>
      <c r="AN4" s="218"/>
      <c r="AO4" s="218"/>
      <c r="AP4" s="253"/>
      <c r="AR4" s="250"/>
    </row>
    <row r="5" spans="1:55" s="217" customFormat="1" x14ac:dyDescent="0.25">
      <c r="A5" s="472"/>
      <c r="B5" s="472"/>
      <c r="C5" s="472"/>
      <c r="D5" s="472"/>
      <c r="E5" s="472"/>
      <c r="F5" s="472"/>
      <c r="G5" s="472"/>
      <c r="H5" s="472"/>
      <c r="I5" s="472"/>
      <c r="J5" s="472"/>
      <c r="K5" s="472"/>
      <c r="AJ5" s="270"/>
      <c r="AL5" s="262"/>
      <c r="AP5" s="253"/>
      <c r="AR5" s="250"/>
    </row>
    <row r="6" spans="1:55" s="217" customFormat="1" ht="15.75" thickBot="1" x14ac:dyDescent="0.3">
      <c r="F6" s="221"/>
      <c r="AJ6" s="270"/>
      <c r="AL6" s="262"/>
      <c r="AP6" s="252"/>
      <c r="AR6" s="250"/>
    </row>
    <row r="7" spans="1:55" s="217" customFormat="1" ht="31.5" customHeight="1" x14ac:dyDescent="0.25">
      <c r="A7" s="222" t="s">
        <v>141</v>
      </c>
      <c r="F7" s="221"/>
      <c r="AD7" s="473" t="s">
        <v>142</v>
      </c>
      <c r="AE7" s="474"/>
      <c r="AF7" s="468" t="s">
        <v>143</v>
      </c>
      <c r="AG7" s="469"/>
      <c r="AH7" s="468" t="s">
        <v>144</v>
      </c>
      <c r="AI7" s="469"/>
      <c r="AJ7" s="468" t="s">
        <v>145</v>
      </c>
      <c r="AK7" s="469"/>
      <c r="AL7" s="468" t="s">
        <v>146</v>
      </c>
      <c r="AM7" s="469"/>
      <c r="AN7" s="470" t="s">
        <v>147</v>
      </c>
      <c r="AO7" s="471"/>
      <c r="AP7" s="471"/>
      <c r="AR7" s="250"/>
    </row>
    <row r="8" spans="1:55" s="217" customFormat="1" x14ac:dyDescent="0.25">
      <c r="A8" s="222" t="s">
        <v>148</v>
      </c>
      <c r="F8" s="221"/>
      <c r="AD8" s="223" t="s">
        <v>149</v>
      </c>
      <c r="AE8" s="224" t="s">
        <v>189</v>
      </c>
      <c r="AF8" s="223" t="s">
        <v>150</v>
      </c>
      <c r="AG8" s="272" t="s">
        <v>190</v>
      </c>
      <c r="AH8" s="223" t="s">
        <v>150</v>
      </c>
      <c r="AI8" s="225"/>
      <c r="AJ8" s="257" t="s">
        <v>150</v>
      </c>
      <c r="AK8" s="225"/>
      <c r="AL8" s="263" t="s">
        <v>150</v>
      </c>
      <c r="AM8" s="226"/>
      <c r="AN8" s="470"/>
      <c r="AO8" s="471"/>
      <c r="AP8" s="471"/>
      <c r="AR8" s="250"/>
    </row>
    <row r="9" spans="1:55" s="217" customFormat="1" ht="30" customHeight="1" x14ac:dyDescent="0.25">
      <c r="F9" s="221"/>
      <c r="AD9" s="227"/>
      <c r="AE9" s="228"/>
      <c r="AF9" s="227" t="s">
        <v>151</v>
      </c>
      <c r="AG9" s="228"/>
      <c r="AH9" s="227" t="s">
        <v>151</v>
      </c>
      <c r="AI9" s="273" t="s">
        <v>191</v>
      </c>
      <c r="AJ9" s="258" t="s">
        <v>151</v>
      </c>
      <c r="AK9" s="228"/>
      <c r="AL9" s="264" t="s">
        <v>151</v>
      </c>
      <c r="AM9" s="226"/>
      <c r="AN9" s="229"/>
      <c r="AO9" s="229"/>
      <c r="AP9" s="252"/>
      <c r="AR9" s="250"/>
    </row>
    <row r="10" spans="1:55" s="217" customFormat="1" ht="72.75" customHeight="1" x14ac:dyDescent="0.25">
      <c r="A10" s="244" t="s">
        <v>152</v>
      </c>
      <c r="B10" s="244" t="s">
        <v>153</v>
      </c>
      <c r="C10" s="244" t="s">
        <v>154</v>
      </c>
      <c r="D10" s="244" t="s">
        <v>155</v>
      </c>
      <c r="E10" s="244" t="s">
        <v>156</v>
      </c>
      <c r="F10" s="244" t="s">
        <v>157</v>
      </c>
      <c r="G10" s="244" t="s">
        <v>158</v>
      </c>
      <c r="H10" s="244" t="s">
        <v>159</v>
      </c>
      <c r="I10" s="244" t="s">
        <v>160</v>
      </c>
      <c r="J10" s="244" t="s">
        <v>161</v>
      </c>
      <c r="K10" s="244" t="s">
        <v>162</v>
      </c>
      <c r="L10" s="244" t="s">
        <v>163</v>
      </c>
      <c r="M10" s="244" t="s">
        <v>164</v>
      </c>
      <c r="N10" s="244" t="s">
        <v>165</v>
      </c>
      <c r="O10" s="244" t="s">
        <v>166</v>
      </c>
      <c r="P10" s="244" t="s">
        <v>183</v>
      </c>
      <c r="Q10" s="244" t="s">
        <v>167</v>
      </c>
      <c r="R10" s="244" t="s">
        <v>168</v>
      </c>
      <c r="S10" s="244" t="s">
        <v>169</v>
      </c>
      <c r="T10" s="244" t="s">
        <v>170</v>
      </c>
      <c r="U10" s="244" t="s">
        <v>171</v>
      </c>
      <c r="V10" s="244" t="s">
        <v>172</v>
      </c>
      <c r="W10" s="244" t="s">
        <v>173</v>
      </c>
      <c r="X10" s="244" t="s">
        <v>174</v>
      </c>
      <c r="Y10" s="244" t="s">
        <v>175</v>
      </c>
      <c r="Z10" s="244" t="s">
        <v>176</v>
      </c>
      <c r="AA10" s="244" t="s">
        <v>177</v>
      </c>
      <c r="AB10" s="244" t="s">
        <v>178</v>
      </c>
      <c r="AC10" s="244" t="s">
        <v>179</v>
      </c>
      <c r="AD10" s="230" t="s">
        <v>180</v>
      </c>
      <c r="AE10" s="231" t="s">
        <v>181</v>
      </c>
      <c r="AF10" s="230" t="s">
        <v>180</v>
      </c>
      <c r="AG10" s="231" t="s">
        <v>181</v>
      </c>
      <c r="AH10" s="230" t="s">
        <v>180</v>
      </c>
      <c r="AI10" s="231" t="s">
        <v>181</v>
      </c>
      <c r="AJ10" s="259" t="s">
        <v>180</v>
      </c>
      <c r="AK10" s="231" t="s">
        <v>181</v>
      </c>
      <c r="AL10" s="265" t="s">
        <v>180</v>
      </c>
      <c r="AM10" s="231" t="s">
        <v>181</v>
      </c>
      <c r="AN10" s="230" t="s">
        <v>180</v>
      </c>
      <c r="AO10" s="231" t="s">
        <v>181</v>
      </c>
      <c r="AP10" s="256" t="s">
        <v>188</v>
      </c>
      <c r="AR10" s="250"/>
    </row>
    <row r="11" spans="1:55" s="217" customFormat="1" ht="18.75" x14ac:dyDescent="0.3">
      <c r="A11" s="243"/>
      <c r="B11" s="243"/>
      <c r="C11" s="243"/>
      <c r="D11" s="243"/>
      <c r="E11" s="243"/>
      <c r="F11" s="245"/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66"/>
      <c r="AE11" s="247"/>
      <c r="AF11" s="266"/>
      <c r="AG11" s="247"/>
      <c r="AH11" s="266"/>
      <c r="AI11" s="247"/>
      <c r="AJ11" s="260"/>
      <c r="AK11" s="247"/>
      <c r="AL11" s="266"/>
      <c r="AM11" s="247"/>
      <c r="AN11" s="236" t="str">
        <f t="shared" ref="AN11:AN71" si="0">IF(AD11=0,"",IF(AND(AD11&gt;0,AD11+AF11+AH11+AJ11+AL11=P11),"J","N"))</f>
        <v/>
      </c>
      <c r="AO11" s="236" t="str">
        <f t="shared" ref="AO11:AO70" si="1">IF(AE11=0,"",IF(AND(AE11&gt;0,AE11+AG11+AI11+AK11+AM11=1),"J","N"))</f>
        <v/>
      </c>
      <c r="AP11" s="236" t="str">
        <f>IF(M11&gt;0,IF(ABS((VLOOKUP(aux!A2,aux!A:C,3,FALSE)-VLOOKUP(aux!A2,aux!E:F,2,FALSE))/VLOOKUP(aux!A2,aux!A:C,3,FALSE))&gt;'BG - Eckdaten'!#REF!,"N","J"),"")</f>
        <v/>
      </c>
      <c r="AR11" s="250"/>
    </row>
    <row r="12" spans="1:55" s="217" customFormat="1" ht="18.75" x14ac:dyDescent="0.3">
      <c r="A12" s="243"/>
      <c r="B12" s="243"/>
      <c r="C12" s="243"/>
      <c r="D12" s="243"/>
      <c r="E12" s="243"/>
      <c r="F12" s="245"/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66"/>
      <c r="AE12" s="249"/>
      <c r="AF12" s="266"/>
      <c r="AG12" s="249"/>
      <c r="AH12" s="266"/>
      <c r="AI12" s="247"/>
      <c r="AJ12" s="266"/>
      <c r="AK12" s="247"/>
      <c r="AL12" s="266"/>
      <c r="AM12" s="247"/>
      <c r="AN12" s="236" t="str">
        <f t="shared" si="0"/>
        <v/>
      </c>
      <c r="AO12" s="236" t="str">
        <f t="shared" si="1"/>
        <v/>
      </c>
      <c r="AP12" s="236" t="str">
        <f>IF(M12&gt;0,IF(ABS((VLOOKUP(aux!A3,aux!A:C,3,FALSE)-VLOOKUP(aux!A3,aux!E:F,2,FALSE))/VLOOKUP(aux!A3,aux!A:C,3,FALSE))&gt;'BG - Eckdaten'!#REF!,"N","J"),"")</f>
        <v/>
      </c>
      <c r="AR12" s="250"/>
    </row>
    <row r="13" spans="1:55" s="217" customFormat="1" ht="18.75" x14ac:dyDescent="0.3">
      <c r="A13" s="243"/>
      <c r="B13" s="243"/>
      <c r="C13" s="243"/>
      <c r="D13" s="243"/>
      <c r="E13" s="243"/>
      <c r="F13" s="245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66"/>
      <c r="AE13" s="249"/>
      <c r="AF13" s="266"/>
      <c r="AG13" s="249"/>
      <c r="AH13" s="266"/>
      <c r="AI13" s="247"/>
      <c r="AJ13" s="266"/>
      <c r="AK13" s="247"/>
      <c r="AL13" s="266"/>
      <c r="AM13" s="247"/>
      <c r="AN13" s="236" t="str">
        <f t="shared" si="0"/>
        <v/>
      </c>
      <c r="AO13" s="236" t="str">
        <f t="shared" si="1"/>
        <v/>
      </c>
      <c r="AP13" s="236" t="str">
        <f>IF(M13&gt;0,IF(ABS((VLOOKUP(aux!A4,aux!A:C,3,FALSE)-VLOOKUP(aux!A4,aux!E:F,2,FALSE))/VLOOKUP(aux!A4,aux!A:C,3,FALSE))&gt;'BG - Eckdaten'!#REF!,"N","J"),"")</f>
        <v/>
      </c>
      <c r="AR13" s="250"/>
    </row>
    <row r="14" spans="1:55" s="217" customFormat="1" ht="18.75" x14ac:dyDescent="0.3">
      <c r="A14" s="243"/>
      <c r="B14" s="243"/>
      <c r="C14" s="243"/>
      <c r="D14" s="243"/>
      <c r="E14" s="243"/>
      <c r="F14" s="245"/>
      <c r="G14" s="243"/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66"/>
      <c r="AE14" s="247"/>
      <c r="AF14" s="266"/>
      <c r="AG14" s="247"/>
      <c r="AH14" s="266"/>
      <c r="AI14" s="247"/>
      <c r="AJ14" s="266"/>
      <c r="AK14" s="247"/>
      <c r="AL14" s="266"/>
      <c r="AM14" s="247"/>
      <c r="AN14" s="236" t="str">
        <f t="shared" si="0"/>
        <v/>
      </c>
      <c r="AO14" s="236" t="str">
        <f t="shared" si="1"/>
        <v/>
      </c>
      <c r="AP14" s="236" t="str">
        <f>IF(M14&gt;0,IF(ABS((VLOOKUP(aux!A5,aux!A:C,3,FALSE)-VLOOKUP(aux!A5,aux!E:F,2,FALSE))/VLOOKUP(aux!A5,aux!A:C,3,FALSE))&gt;'BG - Eckdaten'!#REF!,"N","J"),"")</f>
        <v/>
      </c>
      <c r="AR14" s="250"/>
    </row>
    <row r="15" spans="1:55" s="217" customFormat="1" ht="18.75" x14ac:dyDescent="0.3">
      <c r="A15" s="243"/>
      <c r="B15" s="243"/>
      <c r="C15" s="243"/>
      <c r="D15" s="243"/>
      <c r="E15" s="243"/>
      <c r="F15" s="245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66"/>
      <c r="AE15" s="247"/>
      <c r="AF15" s="266"/>
      <c r="AG15" s="247"/>
      <c r="AH15" s="266"/>
      <c r="AI15" s="247"/>
      <c r="AJ15" s="266"/>
      <c r="AK15" s="247"/>
      <c r="AL15" s="266"/>
      <c r="AM15" s="247"/>
      <c r="AN15" s="236" t="str">
        <f t="shared" si="0"/>
        <v/>
      </c>
      <c r="AO15" s="236" t="str">
        <f t="shared" si="1"/>
        <v/>
      </c>
      <c r="AP15" s="236" t="str">
        <f>IF(M15&gt;0,IF(ABS((VLOOKUP(aux!A6,aux!A:C,3,FALSE)-VLOOKUP(aux!A6,aux!E:F,2,FALSE))/VLOOKUP(aux!A6,aux!A:C,3,FALSE))&gt;'BG - Eckdaten'!#REF!,"N","J"),"")</f>
        <v/>
      </c>
      <c r="AR15" s="250"/>
    </row>
    <row r="16" spans="1:55" s="217" customFormat="1" ht="18.75" x14ac:dyDescent="0.3">
      <c r="A16" s="243"/>
      <c r="B16" s="243"/>
      <c r="C16" s="243"/>
      <c r="D16" s="243"/>
      <c r="E16" s="243"/>
      <c r="F16" s="245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66"/>
      <c r="AE16" s="247"/>
      <c r="AF16" s="266"/>
      <c r="AG16" s="247"/>
      <c r="AH16" s="266"/>
      <c r="AI16" s="247"/>
      <c r="AJ16" s="266"/>
      <c r="AK16" s="247"/>
      <c r="AL16" s="266"/>
      <c r="AM16" s="247"/>
      <c r="AN16" s="236" t="str">
        <f t="shared" si="0"/>
        <v/>
      </c>
      <c r="AO16" s="236" t="str">
        <f t="shared" si="1"/>
        <v/>
      </c>
      <c r="AP16" s="236" t="str">
        <f>IF(M16&gt;0,IF(ABS((VLOOKUP(aux!A7,aux!A:C,3,FALSE)-VLOOKUP(aux!A7,aux!E:F,2,FALSE))/VLOOKUP(aux!A7,aux!A:C,3,FALSE))&gt;'BG - Eckdaten'!#REF!,"N","J"),"")</f>
        <v/>
      </c>
      <c r="AR16" s="250"/>
    </row>
    <row r="17" spans="1:44" s="217" customFormat="1" ht="18.75" x14ac:dyDescent="0.3">
      <c r="AD17" s="266"/>
      <c r="AF17" s="266"/>
      <c r="AG17" s="233"/>
      <c r="AH17" s="266"/>
      <c r="AI17" s="234"/>
      <c r="AJ17" s="267"/>
      <c r="AK17" s="234"/>
      <c r="AL17" s="267"/>
      <c r="AM17" s="235"/>
      <c r="AN17" s="236" t="str">
        <f t="shared" si="0"/>
        <v/>
      </c>
      <c r="AO17" s="236" t="str">
        <f t="shared" si="1"/>
        <v/>
      </c>
      <c r="AP17" s="236" t="str">
        <f>IF(M17&gt;0,IF(ABS((VLOOKUP(aux!A8,aux!A:C,3,FALSE)-VLOOKUP(aux!A8,aux!E:F,2,FALSE))/VLOOKUP(aux!A8,aux!A:C,3,FALSE))&gt;'BG - Eckdaten'!#REF!,"N","J"),"")</f>
        <v/>
      </c>
      <c r="AR17" s="250"/>
    </row>
    <row r="18" spans="1:44" s="217" customFormat="1" ht="18.75" x14ac:dyDescent="0.3">
      <c r="A18" s="232"/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2"/>
      <c r="AA18" s="232"/>
      <c r="AB18" s="232"/>
      <c r="AC18" s="232"/>
      <c r="AD18" s="266"/>
      <c r="AE18" s="233"/>
      <c r="AF18" s="266"/>
      <c r="AG18" s="233"/>
      <c r="AH18" s="266"/>
      <c r="AI18" s="234"/>
      <c r="AJ18" s="267"/>
      <c r="AK18" s="234"/>
      <c r="AL18" s="267"/>
      <c r="AM18" s="235"/>
      <c r="AN18" s="236" t="str">
        <f t="shared" si="0"/>
        <v/>
      </c>
      <c r="AO18" s="236" t="str">
        <f t="shared" si="1"/>
        <v/>
      </c>
      <c r="AP18" s="236" t="str">
        <f>IF(M18&gt;0,IF(ABS((VLOOKUP(aux!A9,aux!A:C,3,FALSE)-VLOOKUP(aux!A9,aux!E:F,2,FALSE))/VLOOKUP(aux!A9,aux!A:C,3,FALSE))&gt;'BG - Eckdaten'!#REF!,"N","J"),"")</f>
        <v/>
      </c>
      <c r="AR18" s="250"/>
    </row>
    <row r="19" spans="1:44" s="217" customFormat="1" ht="18.75" x14ac:dyDescent="0.3">
      <c r="A19" s="232"/>
      <c r="B19" s="232"/>
      <c r="C19" s="232"/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32"/>
      <c r="Z19" s="232"/>
      <c r="AA19" s="232"/>
      <c r="AB19" s="232"/>
      <c r="AC19" s="232"/>
      <c r="AD19" s="266"/>
      <c r="AE19" s="233"/>
      <c r="AF19" s="266"/>
      <c r="AG19" s="233"/>
      <c r="AH19" s="266"/>
      <c r="AI19" s="234"/>
      <c r="AJ19" s="267"/>
      <c r="AK19" s="234"/>
      <c r="AL19" s="267"/>
      <c r="AM19" s="235"/>
      <c r="AN19" s="236" t="str">
        <f t="shared" si="0"/>
        <v/>
      </c>
      <c r="AO19" s="236" t="str">
        <f t="shared" si="1"/>
        <v/>
      </c>
      <c r="AP19" s="236" t="str">
        <f>IF(M19&gt;0,IF(ABS((VLOOKUP(aux!A10,aux!A:C,3,FALSE)-VLOOKUP(aux!A10,aux!E:F,2,FALSE))/VLOOKUP(aux!A10,aux!A:C,3,FALSE))&gt;'BG - Eckdaten'!#REF!,"N","J"),"")</f>
        <v/>
      </c>
      <c r="AR19" s="250"/>
    </row>
    <row r="20" spans="1:44" s="217" customFormat="1" ht="18.75" x14ac:dyDescent="0.3">
      <c r="A20" s="232"/>
      <c r="B20" s="232"/>
      <c r="C20" s="232"/>
      <c r="D20" s="232"/>
      <c r="E20" s="232"/>
      <c r="F20" s="232"/>
      <c r="G20" s="232"/>
      <c r="H20" s="232"/>
      <c r="I20" s="232"/>
      <c r="J20" s="232"/>
      <c r="K20" s="232"/>
      <c r="L20" s="232"/>
      <c r="M20" s="232"/>
      <c r="N20" s="232"/>
      <c r="O20" s="232"/>
      <c r="P20" s="232"/>
      <c r="Q20" s="232"/>
      <c r="R20" s="232"/>
      <c r="S20" s="232"/>
      <c r="T20" s="232"/>
      <c r="U20" s="232"/>
      <c r="V20" s="232"/>
      <c r="W20" s="232"/>
      <c r="X20" s="232"/>
      <c r="Y20" s="232"/>
      <c r="Z20" s="232"/>
      <c r="AA20" s="232"/>
      <c r="AB20" s="232"/>
      <c r="AC20" s="232"/>
      <c r="AD20" s="266"/>
      <c r="AE20" s="233"/>
      <c r="AF20" s="266"/>
      <c r="AG20" s="233"/>
      <c r="AH20" s="266"/>
      <c r="AI20" s="234"/>
      <c r="AJ20" s="267"/>
      <c r="AK20" s="234"/>
      <c r="AL20" s="267"/>
      <c r="AM20" s="235"/>
      <c r="AN20" s="236" t="str">
        <f t="shared" si="0"/>
        <v/>
      </c>
      <c r="AO20" s="236" t="str">
        <f t="shared" si="1"/>
        <v/>
      </c>
      <c r="AP20" s="236" t="str">
        <f>IF(M20&gt;0,IF(ABS((VLOOKUP(aux!A11,aux!A:C,3,FALSE)-VLOOKUP(aux!A11,aux!E:F,2,FALSE))/VLOOKUP(aux!A11,aux!A:C,3,FALSE))&gt;'BG - Eckdaten'!#REF!,"N","J"),"")</f>
        <v/>
      </c>
      <c r="AR20" s="250"/>
    </row>
    <row r="21" spans="1:44" s="217" customFormat="1" ht="18.75" x14ac:dyDescent="0.3">
      <c r="A21" s="232"/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  <c r="AD21" s="266"/>
      <c r="AE21" s="233"/>
      <c r="AF21" s="266"/>
      <c r="AG21" s="233"/>
      <c r="AH21" s="266"/>
      <c r="AI21" s="234"/>
      <c r="AJ21" s="267"/>
      <c r="AK21" s="234"/>
      <c r="AL21" s="267"/>
      <c r="AM21" s="235"/>
      <c r="AN21" s="236" t="str">
        <f t="shared" si="0"/>
        <v/>
      </c>
      <c r="AO21" s="236" t="str">
        <f t="shared" si="1"/>
        <v/>
      </c>
      <c r="AP21" s="236" t="str">
        <f>IF(M21&gt;0,IF(ABS((VLOOKUP(aux!A12,aux!A:C,3,FALSE)-VLOOKUP(aux!A12,aux!E:F,2,FALSE))/VLOOKUP(aux!A12,aux!A:C,3,FALSE))&gt;'BG - Eckdaten'!#REF!,"N","J"),"")</f>
        <v/>
      </c>
      <c r="AR21" s="250"/>
    </row>
    <row r="22" spans="1:44" s="217" customFormat="1" ht="18.75" x14ac:dyDescent="0.3">
      <c r="A22" s="232"/>
      <c r="B22" s="232"/>
      <c r="C22" s="232"/>
      <c r="D22" s="23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2"/>
      <c r="AA22" s="232"/>
      <c r="AB22" s="232"/>
      <c r="AC22" s="232"/>
      <c r="AD22" s="266"/>
      <c r="AE22" s="233"/>
      <c r="AF22" s="266"/>
      <c r="AG22" s="233"/>
      <c r="AH22" s="266"/>
      <c r="AI22" s="234"/>
      <c r="AJ22" s="267"/>
      <c r="AK22" s="234"/>
      <c r="AL22" s="267"/>
      <c r="AM22" s="235"/>
      <c r="AN22" s="236" t="str">
        <f t="shared" si="0"/>
        <v/>
      </c>
      <c r="AO22" s="236" t="str">
        <f t="shared" si="1"/>
        <v/>
      </c>
      <c r="AP22" s="236" t="str">
        <f>IF(M22&gt;0,IF(ABS((VLOOKUP(aux!A13,aux!A:C,3,FALSE)-VLOOKUP(aux!A13,aux!E:F,2,FALSE))/VLOOKUP(aux!A13,aux!A:C,3,FALSE))&gt;'BG - Eckdaten'!#REF!,"N","J"),"")</f>
        <v/>
      </c>
      <c r="AR22" s="250"/>
    </row>
    <row r="23" spans="1:44" s="217" customFormat="1" ht="18.75" x14ac:dyDescent="0.3">
      <c r="A23" s="232"/>
      <c r="B23" s="232"/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2"/>
      <c r="Z23" s="232"/>
      <c r="AA23" s="232"/>
      <c r="AB23" s="232"/>
      <c r="AC23" s="232"/>
      <c r="AD23" s="266"/>
      <c r="AE23" s="233"/>
      <c r="AF23" s="266"/>
      <c r="AG23" s="233"/>
      <c r="AH23" s="266"/>
      <c r="AI23" s="234"/>
      <c r="AJ23" s="267"/>
      <c r="AK23" s="234"/>
      <c r="AL23" s="267"/>
      <c r="AM23" s="235"/>
      <c r="AN23" s="236" t="str">
        <f t="shared" si="0"/>
        <v/>
      </c>
      <c r="AO23" s="236" t="str">
        <f t="shared" si="1"/>
        <v/>
      </c>
      <c r="AP23" s="236" t="str">
        <f>IF(M23&gt;0,IF(ABS((VLOOKUP(aux!A14,aux!A:C,3,FALSE)-VLOOKUP(aux!A14,aux!E:F,2,FALSE))/VLOOKUP(aux!A14,aux!A:C,3,FALSE))&gt;'BG - Eckdaten'!#REF!,"N","J"),"")</f>
        <v/>
      </c>
      <c r="AR23" s="250"/>
    </row>
    <row r="24" spans="1:44" s="217" customFormat="1" ht="18.75" x14ac:dyDescent="0.3">
      <c r="A24" s="232"/>
      <c r="B24" s="232"/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Y24" s="232"/>
      <c r="Z24" s="232"/>
      <c r="AA24" s="232"/>
      <c r="AB24" s="232"/>
      <c r="AC24" s="232"/>
      <c r="AD24" s="266"/>
      <c r="AE24" s="233"/>
      <c r="AF24" s="266"/>
      <c r="AG24" s="233"/>
      <c r="AH24" s="266"/>
      <c r="AI24" s="234"/>
      <c r="AJ24" s="267"/>
      <c r="AK24" s="234"/>
      <c r="AL24" s="267"/>
      <c r="AM24" s="235"/>
      <c r="AN24" s="236" t="str">
        <f t="shared" si="0"/>
        <v/>
      </c>
      <c r="AO24" s="236" t="str">
        <f t="shared" si="1"/>
        <v/>
      </c>
      <c r="AP24" s="236" t="str">
        <f>IF(M24&gt;0,IF(ABS((VLOOKUP(aux!A15,aux!A:C,3,FALSE)-VLOOKUP(aux!A15,aux!E:F,2,FALSE))/VLOOKUP(aux!A15,aux!A:C,3,FALSE))&gt;'BG - Eckdaten'!#REF!,"N","J"),"")</f>
        <v/>
      </c>
      <c r="AR24" s="250"/>
    </row>
    <row r="25" spans="1:44" s="217" customFormat="1" ht="18.75" x14ac:dyDescent="0.3">
      <c r="A25" s="232"/>
      <c r="B25" s="232"/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  <c r="AA25" s="232"/>
      <c r="AB25" s="232"/>
      <c r="AC25" s="232"/>
      <c r="AD25" s="266"/>
      <c r="AE25" s="233"/>
      <c r="AF25" s="266"/>
      <c r="AG25" s="233"/>
      <c r="AH25" s="266"/>
      <c r="AI25" s="234"/>
      <c r="AJ25" s="267"/>
      <c r="AK25" s="234"/>
      <c r="AL25" s="267"/>
      <c r="AM25" s="235"/>
      <c r="AN25" s="236" t="str">
        <f t="shared" si="0"/>
        <v/>
      </c>
      <c r="AO25" s="236" t="str">
        <f t="shared" si="1"/>
        <v/>
      </c>
      <c r="AP25" s="236" t="str">
        <f>IF(M25&gt;0,IF(ABS((VLOOKUP(aux!A16,aux!A:C,3,FALSE)-VLOOKUP(aux!A16,aux!E:F,2,FALSE))/VLOOKUP(aux!A16,aux!A:C,3,FALSE))&gt;'BG - Eckdaten'!#REF!,"N","J"),"")</f>
        <v/>
      </c>
      <c r="AR25" s="250"/>
    </row>
    <row r="26" spans="1:44" s="217" customFormat="1" ht="18.75" x14ac:dyDescent="0.3">
      <c r="A26" s="232"/>
      <c r="B26" s="232"/>
      <c r="C26" s="232"/>
      <c r="D26" s="232"/>
      <c r="E26" s="232"/>
      <c r="F26" s="232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32"/>
      <c r="Z26" s="232"/>
      <c r="AA26" s="232"/>
      <c r="AB26" s="232"/>
      <c r="AC26" s="232"/>
      <c r="AD26" s="266"/>
      <c r="AE26" s="233"/>
      <c r="AF26" s="266"/>
      <c r="AG26" s="233"/>
      <c r="AH26" s="266"/>
      <c r="AI26" s="234"/>
      <c r="AJ26" s="267"/>
      <c r="AK26" s="234"/>
      <c r="AL26" s="267"/>
      <c r="AM26" s="235"/>
      <c r="AN26" s="236" t="str">
        <f t="shared" si="0"/>
        <v/>
      </c>
      <c r="AO26" s="236" t="str">
        <f t="shared" si="1"/>
        <v/>
      </c>
      <c r="AP26" s="236" t="str">
        <f>IF(M26&gt;0,IF(ABS((VLOOKUP(aux!A17,aux!A:C,3,FALSE)-VLOOKUP(aux!A17,aux!E:F,2,FALSE))/VLOOKUP(aux!A17,aux!A:C,3,FALSE))&gt;'BG - Eckdaten'!#REF!,"N","J"),"")</f>
        <v/>
      </c>
      <c r="AR26" s="250"/>
    </row>
    <row r="27" spans="1:44" s="217" customFormat="1" ht="18.75" x14ac:dyDescent="0.3">
      <c r="A27" s="232"/>
      <c r="B27" s="232"/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66"/>
      <c r="AE27" s="233"/>
      <c r="AF27" s="266"/>
      <c r="AG27" s="233"/>
      <c r="AH27" s="266"/>
      <c r="AI27" s="234"/>
      <c r="AJ27" s="267"/>
      <c r="AK27" s="234"/>
      <c r="AL27" s="267"/>
      <c r="AM27" s="235"/>
      <c r="AN27" s="236" t="str">
        <f t="shared" si="0"/>
        <v/>
      </c>
      <c r="AO27" s="236" t="str">
        <f t="shared" si="1"/>
        <v/>
      </c>
      <c r="AP27" s="236" t="str">
        <f>IF(M27&gt;0,IF(ABS((VLOOKUP(aux!A18,aux!A:C,3,FALSE)-VLOOKUP(aux!A18,aux!E:F,2,FALSE))/VLOOKUP(aux!A18,aux!A:C,3,FALSE))&gt;'BG - Eckdaten'!#REF!,"N","J"),"")</f>
        <v/>
      </c>
      <c r="AR27" s="250"/>
    </row>
    <row r="28" spans="1:44" s="217" customFormat="1" ht="18.75" x14ac:dyDescent="0.3">
      <c r="A28" s="232"/>
      <c r="B28" s="232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32"/>
      <c r="O28" s="232"/>
      <c r="P28" s="232"/>
      <c r="Q28" s="232"/>
      <c r="R28" s="232"/>
      <c r="S28" s="232"/>
      <c r="T28" s="232"/>
      <c r="U28" s="232"/>
      <c r="V28" s="232"/>
      <c r="W28" s="232"/>
      <c r="X28" s="232"/>
      <c r="Y28" s="232"/>
      <c r="Z28" s="232"/>
      <c r="AA28" s="232"/>
      <c r="AB28" s="232"/>
      <c r="AC28" s="232"/>
      <c r="AD28" s="266"/>
      <c r="AE28" s="233"/>
      <c r="AF28" s="266"/>
      <c r="AG28" s="233"/>
      <c r="AH28" s="266"/>
      <c r="AI28" s="234"/>
      <c r="AJ28" s="267"/>
      <c r="AK28" s="234"/>
      <c r="AL28" s="267"/>
      <c r="AM28" s="235"/>
      <c r="AN28" s="236" t="str">
        <f t="shared" si="0"/>
        <v/>
      </c>
      <c r="AO28" s="236" t="str">
        <f t="shared" si="1"/>
        <v/>
      </c>
      <c r="AP28" s="236" t="str">
        <f>IF(M28&gt;0,IF(ABS((VLOOKUP(aux!A19,aux!A:C,3,FALSE)-VLOOKUP(aux!A19,aux!E:F,2,FALSE))/VLOOKUP(aux!A19,aux!A:C,3,FALSE))&gt;'BG - Eckdaten'!#REF!,"N","J"),"")</f>
        <v/>
      </c>
      <c r="AR28" s="250"/>
    </row>
    <row r="29" spans="1:44" s="217" customFormat="1" ht="18.75" x14ac:dyDescent="0.3">
      <c r="A29" s="232"/>
      <c r="B29" s="232"/>
      <c r="C29" s="232"/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2"/>
      <c r="Z29" s="232"/>
      <c r="AA29" s="232"/>
      <c r="AB29" s="232"/>
      <c r="AC29" s="232"/>
      <c r="AD29" s="266"/>
      <c r="AE29" s="233"/>
      <c r="AF29" s="266"/>
      <c r="AG29" s="233"/>
      <c r="AH29" s="266"/>
      <c r="AI29" s="234"/>
      <c r="AJ29" s="267"/>
      <c r="AK29" s="234"/>
      <c r="AL29" s="267"/>
      <c r="AM29" s="235"/>
      <c r="AN29" s="236" t="str">
        <f t="shared" si="0"/>
        <v/>
      </c>
      <c r="AO29" s="236" t="str">
        <f t="shared" si="1"/>
        <v/>
      </c>
      <c r="AP29" s="236" t="str">
        <f>IF(M29&gt;0,IF(ABS((VLOOKUP(aux!A20,aux!A:C,3,FALSE)-VLOOKUP(aux!A20,aux!E:F,2,FALSE))/VLOOKUP(aux!A20,aux!A:C,3,FALSE))&gt;'BG - Eckdaten'!#REF!,"N","J"),"")</f>
        <v/>
      </c>
      <c r="AR29" s="250"/>
    </row>
    <row r="30" spans="1:44" s="217" customFormat="1" ht="18.75" x14ac:dyDescent="0.3">
      <c r="A30" s="232"/>
      <c r="B30" s="232"/>
      <c r="C30" s="232"/>
      <c r="D30" s="232"/>
      <c r="E30" s="232"/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2"/>
      <c r="S30" s="232"/>
      <c r="T30" s="232"/>
      <c r="U30" s="232"/>
      <c r="V30" s="232"/>
      <c r="W30" s="232"/>
      <c r="X30" s="232"/>
      <c r="Y30" s="232"/>
      <c r="Z30" s="232"/>
      <c r="AA30" s="232"/>
      <c r="AB30" s="232"/>
      <c r="AC30" s="232"/>
      <c r="AD30" s="266"/>
      <c r="AE30" s="233"/>
      <c r="AF30" s="266"/>
      <c r="AG30" s="233"/>
      <c r="AH30" s="266"/>
      <c r="AI30" s="234"/>
      <c r="AJ30" s="267"/>
      <c r="AK30" s="234"/>
      <c r="AL30" s="267"/>
      <c r="AM30" s="235"/>
      <c r="AN30" s="236" t="str">
        <f t="shared" si="0"/>
        <v/>
      </c>
      <c r="AO30" s="236" t="str">
        <f t="shared" si="1"/>
        <v/>
      </c>
      <c r="AP30" s="236" t="str">
        <f>IF(M30&gt;0,IF(ABS((VLOOKUP(aux!A21,aux!A:C,3,FALSE)-VLOOKUP(aux!A21,aux!E:F,2,FALSE))/VLOOKUP(aux!A21,aux!A:C,3,FALSE))&gt;'BG - Eckdaten'!#REF!,"N","J"),"")</f>
        <v/>
      </c>
      <c r="AR30" s="250"/>
    </row>
    <row r="31" spans="1:44" s="217" customFormat="1" ht="18.75" x14ac:dyDescent="0.3">
      <c r="A31" s="232"/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  <c r="T31" s="232"/>
      <c r="U31" s="232"/>
      <c r="V31" s="232"/>
      <c r="W31" s="232"/>
      <c r="X31" s="232"/>
      <c r="Y31" s="232"/>
      <c r="Z31" s="232"/>
      <c r="AA31" s="232"/>
      <c r="AB31" s="232"/>
      <c r="AC31" s="232"/>
      <c r="AD31" s="266"/>
      <c r="AE31" s="233"/>
      <c r="AF31" s="266"/>
      <c r="AG31" s="233"/>
      <c r="AH31" s="266"/>
      <c r="AI31" s="234"/>
      <c r="AJ31" s="267"/>
      <c r="AK31" s="234"/>
      <c r="AL31" s="267"/>
      <c r="AM31" s="235"/>
      <c r="AN31" s="236" t="str">
        <f t="shared" si="0"/>
        <v/>
      </c>
      <c r="AO31" s="236" t="str">
        <f t="shared" si="1"/>
        <v/>
      </c>
      <c r="AP31" s="236" t="str">
        <f>IF(M31&gt;0,IF(ABS((VLOOKUP(aux!A22,aux!A:C,3,FALSE)-VLOOKUP(aux!A22,aux!E:F,2,FALSE))/VLOOKUP(aux!A22,aux!A:C,3,FALSE))&gt;'BG - Eckdaten'!#REF!,"N","J"),"")</f>
        <v/>
      </c>
      <c r="AR31" s="250"/>
    </row>
    <row r="32" spans="1:44" s="217" customFormat="1" ht="18.75" x14ac:dyDescent="0.3">
      <c r="A32" s="232"/>
      <c r="B32" s="232"/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232"/>
      <c r="Y32" s="232"/>
      <c r="Z32" s="232"/>
      <c r="AA32" s="232"/>
      <c r="AB32" s="232"/>
      <c r="AC32" s="232"/>
      <c r="AD32" s="266"/>
      <c r="AE32" s="233"/>
      <c r="AF32" s="266"/>
      <c r="AG32" s="233"/>
      <c r="AH32" s="266"/>
      <c r="AI32" s="234"/>
      <c r="AJ32" s="267"/>
      <c r="AK32" s="234"/>
      <c r="AL32" s="267"/>
      <c r="AM32" s="235"/>
      <c r="AN32" s="236" t="str">
        <f t="shared" si="0"/>
        <v/>
      </c>
      <c r="AO32" s="236" t="str">
        <f t="shared" si="1"/>
        <v/>
      </c>
      <c r="AP32" s="236" t="str">
        <f>IF(M32&gt;0,IF(ABS((VLOOKUP(aux!A23,aux!A:C,3,FALSE)-VLOOKUP(aux!A23,aux!E:F,2,FALSE))/VLOOKUP(aux!A23,aux!A:C,3,FALSE))&gt;'BG - Eckdaten'!#REF!,"N","J"),"")</f>
        <v/>
      </c>
      <c r="AR32" s="250"/>
    </row>
    <row r="33" spans="1:44" s="217" customFormat="1" ht="18.75" x14ac:dyDescent="0.3">
      <c r="A33" s="232"/>
      <c r="B33" s="232"/>
      <c r="C33" s="232"/>
      <c r="D33" s="232"/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2"/>
      <c r="S33" s="232"/>
      <c r="T33" s="232"/>
      <c r="U33" s="232"/>
      <c r="V33" s="232"/>
      <c r="W33" s="232"/>
      <c r="X33" s="232"/>
      <c r="Y33" s="232"/>
      <c r="Z33" s="232"/>
      <c r="AA33" s="232"/>
      <c r="AB33" s="232"/>
      <c r="AC33" s="232"/>
      <c r="AD33" s="266"/>
      <c r="AE33" s="233"/>
      <c r="AF33" s="266"/>
      <c r="AG33" s="233"/>
      <c r="AH33" s="266"/>
      <c r="AI33" s="234"/>
      <c r="AJ33" s="267"/>
      <c r="AK33" s="234"/>
      <c r="AL33" s="267"/>
      <c r="AM33" s="235"/>
      <c r="AN33" s="236" t="str">
        <f t="shared" si="0"/>
        <v/>
      </c>
      <c r="AO33" s="236" t="str">
        <f t="shared" si="1"/>
        <v/>
      </c>
      <c r="AP33" s="236" t="str">
        <f>IF(M33&gt;0,IF(ABS((VLOOKUP(aux!A24,aux!A:C,3,FALSE)-VLOOKUP(aux!A24,aux!E:F,2,FALSE))/VLOOKUP(aux!A24,aux!A:C,3,FALSE))&gt;'BG - Eckdaten'!#REF!,"N","J"),"")</f>
        <v/>
      </c>
      <c r="AR33" s="250"/>
    </row>
    <row r="34" spans="1:44" s="217" customFormat="1" ht="18.75" x14ac:dyDescent="0.3">
      <c r="A34" s="232"/>
      <c r="B34" s="232"/>
      <c r="C34" s="232"/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2"/>
      <c r="U34" s="232"/>
      <c r="V34" s="232"/>
      <c r="W34" s="232"/>
      <c r="X34" s="232"/>
      <c r="Y34" s="232"/>
      <c r="Z34" s="232"/>
      <c r="AA34" s="232"/>
      <c r="AB34" s="232"/>
      <c r="AC34" s="232"/>
      <c r="AD34" s="266"/>
      <c r="AE34" s="233"/>
      <c r="AF34" s="266"/>
      <c r="AG34" s="233"/>
      <c r="AH34" s="266"/>
      <c r="AI34" s="234"/>
      <c r="AJ34" s="267"/>
      <c r="AK34" s="234"/>
      <c r="AL34" s="267"/>
      <c r="AM34" s="235"/>
      <c r="AN34" s="236" t="str">
        <f t="shared" si="0"/>
        <v/>
      </c>
      <c r="AO34" s="236" t="str">
        <f t="shared" si="1"/>
        <v/>
      </c>
      <c r="AP34" s="236" t="str">
        <f>IF(M34&gt;0,IF(ABS((VLOOKUP(aux!A25,aux!A:C,3,FALSE)-VLOOKUP(aux!A25,aux!E:F,2,FALSE))/VLOOKUP(aux!A25,aux!A:C,3,FALSE))&gt;'BG - Eckdaten'!#REF!,"N","J"),"")</f>
        <v/>
      </c>
      <c r="AR34" s="250"/>
    </row>
    <row r="35" spans="1:44" s="217" customFormat="1" ht="18.75" x14ac:dyDescent="0.3">
      <c r="A35" s="232"/>
      <c r="B35" s="232"/>
      <c r="C35" s="232"/>
      <c r="D35" s="232"/>
      <c r="E35" s="232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32"/>
      <c r="AD35" s="266"/>
      <c r="AE35" s="233"/>
      <c r="AF35" s="266"/>
      <c r="AG35" s="233"/>
      <c r="AH35" s="266"/>
      <c r="AI35" s="234"/>
      <c r="AJ35" s="267"/>
      <c r="AK35" s="234"/>
      <c r="AL35" s="267"/>
      <c r="AM35" s="235"/>
      <c r="AN35" s="236" t="str">
        <f t="shared" si="0"/>
        <v/>
      </c>
      <c r="AO35" s="236" t="str">
        <f t="shared" si="1"/>
        <v/>
      </c>
      <c r="AP35" s="236" t="str">
        <f>IF(M35&gt;0,IF(ABS((VLOOKUP(aux!A26,aux!A:C,3,FALSE)-VLOOKUP(aux!A26,aux!E:F,2,FALSE))/VLOOKUP(aux!A26,aux!A:C,3,FALSE))&gt;'BG - Eckdaten'!#REF!,"N","J"),"")</f>
        <v/>
      </c>
      <c r="AR35" s="250"/>
    </row>
    <row r="36" spans="1:44" s="217" customFormat="1" ht="18.75" x14ac:dyDescent="0.3">
      <c r="A36" s="232"/>
      <c r="B36" s="232"/>
      <c r="C36" s="232"/>
      <c r="D36" s="232"/>
      <c r="E36" s="232"/>
      <c r="F36" s="232"/>
      <c r="G36" s="232"/>
      <c r="H36" s="232"/>
      <c r="I36" s="232"/>
      <c r="J36" s="232"/>
      <c r="K36" s="232"/>
      <c r="L36" s="232"/>
      <c r="M36" s="232"/>
      <c r="N36" s="232"/>
      <c r="O36" s="232"/>
      <c r="P36" s="232"/>
      <c r="Q36" s="232"/>
      <c r="R36" s="232"/>
      <c r="S36" s="232"/>
      <c r="T36" s="232"/>
      <c r="U36" s="232"/>
      <c r="V36" s="232"/>
      <c r="W36" s="232"/>
      <c r="X36" s="232"/>
      <c r="Y36" s="232"/>
      <c r="Z36" s="232"/>
      <c r="AA36" s="232"/>
      <c r="AB36" s="232"/>
      <c r="AC36" s="232"/>
      <c r="AD36" s="266"/>
      <c r="AE36" s="233"/>
      <c r="AF36" s="266"/>
      <c r="AG36" s="233"/>
      <c r="AH36" s="266"/>
      <c r="AI36" s="234"/>
      <c r="AJ36" s="267"/>
      <c r="AK36" s="234"/>
      <c r="AL36" s="267"/>
      <c r="AM36" s="235"/>
      <c r="AN36" s="236" t="str">
        <f t="shared" si="0"/>
        <v/>
      </c>
      <c r="AO36" s="236" t="str">
        <f t="shared" si="1"/>
        <v/>
      </c>
      <c r="AP36" s="236" t="str">
        <f>IF(M36&gt;0,IF(ABS((VLOOKUP(aux!A27,aux!A:C,3,FALSE)-VLOOKUP(aux!A27,aux!E:F,2,FALSE))/VLOOKUP(aux!A27,aux!A:C,3,FALSE))&gt;'BG - Eckdaten'!#REF!,"N","J"),"")</f>
        <v/>
      </c>
      <c r="AR36" s="250"/>
    </row>
    <row r="37" spans="1:44" s="217" customFormat="1" ht="18.75" x14ac:dyDescent="0.3">
      <c r="A37" s="232"/>
      <c r="B37" s="232"/>
      <c r="C37" s="232"/>
      <c r="D37" s="23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32"/>
      <c r="V37" s="232"/>
      <c r="W37" s="232"/>
      <c r="X37" s="232"/>
      <c r="Y37" s="232"/>
      <c r="Z37" s="232"/>
      <c r="AA37" s="232"/>
      <c r="AB37" s="232"/>
      <c r="AC37" s="232"/>
      <c r="AD37" s="266"/>
      <c r="AE37" s="235"/>
      <c r="AF37" s="266"/>
      <c r="AG37" s="235"/>
      <c r="AH37" s="266"/>
      <c r="AI37" s="235"/>
      <c r="AJ37" s="266"/>
      <c r="AK37" s="235"/>
      <c r="AL37" s="266"/>
      <c r="AM37" s="235"/>
      <c r="AN37" s="236" t="str">
        <f t="shared" si="0"/>
        <v/>
      </c>
      <c r="AO37" s="236" t="str">
        <f t="shared" si="1"/>
        <v/>
      </c>
      <c r="AP37" s="236" t="str">
        <f>IF(M37&gt;0,IF(ABS((VLOOKUP(aux!A28,aux!A:C,3,FALSE)-VLOOKUP(aux!A28,aux!E:F,2,FALSE))/VLOOKUP(aux!A28,aux!A:C,3,FALSE))&gt;'BG - Eckdaten'!#REF!,"N","J"),"")</f>
        <v/>
      </c>
      <c r="AR37" s="250"/>
    </row>
    <row r="38" spans="1:44" s="217" customFormat="1" ht="18.75" x14ac:dyDescent="0.3">
      <c r="A38" s="232"/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2"/>
      <c r="X38" s="232"/>
      <c r="Y38" s="232"/>
      <c r="Z38" s="232"/>
      <c r="AA38" s="232"/>
      <c r="AB38" s="232"/>
      <c r="AC38" s="232"/>
      <c r="AD38" s="266"/>
      <c r="AE38" s="235"/>
      <c r="AF38" s="266"/>
      <c r="AG38" s="235"/>
      <c r="AH38" s="266"/>
      <c r="AI38" s="235"/>
      <c r="AJ38" s="266"/>
      <c r="AK38" s="235"/>
      <c r="AL38" s="266"/>
      <c r="AM38" s="235"/>
      <c r="AN38" s="236" t="str">
        <f t="shared" si="0"/>
        <v/>
      </c>
      <c r="AO38" s="236" t="str">
        <f t="shared" si="1"/>
        <v/>
      </c>
      <c r="AP38" s="236" t="str">
        <f>IF(M38&gt;0,IF(ABS((VLOOKUP(aux!A29,aux!A:C,3,FALSE)-VLOOKUP(aux!A29,aux!E:F,2,FALSE))/VLOOKUP(aux!A29,aux!A:C,3,FALSE))&gt;'BG - Eckdaten'!#REF!,"N","J"),"")</f>
        <v/>
      </c>
      <c r="AR38" s="250"/>
    </row>
    <row r="39" spans="1:44" s="217" customFormat="1" ht="18.75" x14ac:dyDescent="0.3">
      <c r="A39" s="232"/>
      <c r="B39" s="232"/>
      <c r="C39" s="232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2"/>
      <c r="AA39" s="232"/>
      <c r="AB39" s="232"/>
      <c r="AC39" s="232"/>
      <c r="AD39" s="266"/>
      <c r="AE39" s="235"/>
      <c r="AF39" s="266"/>
      <c r="AG39" s="235"/>
      <c r="AH39" s="266"/>
      <c r="AI39" s="235"/>
      <c r="AJ39" s="266"/>
      <c r="AK39" s="235"/>
      <c r="AL39" s="266"/>
      <c r="AM39" s="235"/>
      <c r="AN39" s="236" t="str">
        <f t="shared" si="0"/>
        <v/>
      </c>
      <c r="AO39" s="236" t="str">
        <f t="shared" si="1"/>
        <v/>
      </c>
      <c r="AP39" s="236" t="str">
        <f>IF(M39&gt;0,IF(ABS((VLOOKUP(aux!A30,aux!A:C,3,FALSE)-VLOOKUP(aux!A30,aux!E:F,2,FALSE))/VLOOKUP(aux!A30,aux!A:C,3,FALSE))&gt;'BG - Eckdaten'!#REF!,"N","J"),"")</f>
        <v/>
      </c>
      <c r="AR39" s="250"/>
    </row>
    <row r="40" spans="1:44" s="217" customFormat="1" ht="18.75" x14ac:dyDescent="0.3">
      <c r="A40" s="232"/>
      <c r="B40" s="232"/>
      <c r="C40" s="232"/>
      <c r="D40" s="232"/>
      <c r="E40" s="232"/>
      <c r="F40" s="232"/>
      <c r="G40" s="232"/>
      <c r="H40" s="232"/>
      <c r="I40" s="232"/>
      <c r="J40" s="232"/>
      <c r="K40" s="232"/>
      <c r="L40" s="232"/>
      <c r="M40" s="232"/>
      <c r="N40" s="232"/>
      <c r="O40" s="232"/>
      <c r="P40" s="232"/>
      <c r="Q40" s="232"/>
      <c r="R40" s="232"/>
      <c r="S40" s="232"/>
      <c r="T40" s="232"/>
      <c r="U40" s="232"/>
      <c r="V40" s="232"/>
      <c r="W40" s="232"/>
      <c r="X40" s="232"/>
      <c r="Y40" s="232"/>
      <c r="Z40" s="232"/>
      <c r="AA40" s="232"/>
      <c r="AB40" s="232"/>
      <c r="AC40" s="232"/>
      <c r="AD40" s="266"/>
      <c r="AE40" s="235"/>
      <c r="AF40" s="266"/>
      <c r="AG40" s="235"/>
      <c r="AH40" s="266"/>
      <c r="AI40" s="235"/>
      <c r="AJ40" s="266"/>
      <c r="AK40" s="235"/>
      <c r="AL40" s="266"/>
      <c r="AM40" s="235"/>
      <c r="AN40" s="236" t="str">
        <f t="shared" si="0"/>
        <v/>
      </c>
      <c r="AO40" s="236" t="str">
        <f t="shared" si="1"/>
        <v/>
      </c>
      <c r="AP40" s="236" t="str">
        <f>IF(M40&gt;0,IF(ABS((VLOOKUP(aux!A31,aux!A:C,3,FALSE)-VLOOKUP(aux!A31,aux!E:F,2,FALSE))/VLOOKUP(aux!A31,aux!A:C,3,FALSE))&gt;'BG - Eckdaten'!#REF!,"N","J"),"")</f>
        <v/>
      </c>
      <c r="AR40" s="250"/>
    </row>
    <row r="41" spans="1:44" s="217" customFormat="1" ht="18.75" x14ac:dyDescent="0.3">
      <c r="A41" s="232"/>
      <c r="B41" s="232"/>
      <c r="C41" s="232"/>
      <c r="D41" s="232"/>
      <c r="E41" s="232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232"/>
      <c r="V41" s="232"/>
      <c r="W41" s="232"/>
      <c r="X41" s="232"/>
      <c r="Y41" s="232"/>
      <c r="Z41" s="232"/>
      <c r="AA41" s="232"/>
      <c r="AB41" s="232"/>
      <c r="AC41" s="232"/>
      <c r="AD41" s="266"/>
      <c r="AE41" s="235"/>
      <c r="AF41" s="266"/>
      <c r="AG41" s="235"/>
      <c r="AH41" s="266"/>
      <c r="AI41" s="235"/>
      <c r="AJ41" s="266"/>
      <c r="AK41" s="235"/>
      <c r="AL41" s="266"/>
      <c r="AM41" s="235"/>
      <c r="AN41" s="236" t="str">
        <f t="shared" si="0"/>
        <v/>
      </c>
      <c r="AO41" s="236" t="str">
        <f t="shared" si="1"/>
        <v/>
      </c>
      <c r="AP41" s="236" t="str">
        <f>IF(M41&gt;0,IF(ABS((VLOOKUP(aux!A32,aux!A:C,3,FALSE)-VLOOKUP(aux!A32,aux!E:F,2,FALSE))/VLOOKUP(aux!A32,aux!A:C,3,FALSE))&gt;'BG - Eckdaten'!#REF!,"N","J"),"")</f>
        <v/>
      </c>
      <c r="AR41" s="250"/>
    </row>
    <row r="42" spans="1:44" s="217" customFormat="1" ht="18.75" x14ac:dyDescent="0.3">
      <c r="A42" s="232"/>
      <c r="B42" s="232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  <c r="S42" s="232"/>
      <c r="T42" s="232"/>
      <c r="U42" s="232"/>
      <c r="V42" s="232"/>
      <c r="W42" s="232"/>
      <c r="X42" s="232"/>
      <c r="Y42" s="232"/>
      <c r="Z42" s="232"/>
      <c r="AA42" s="232"/>
      <c r="AB42" s="232"/>
      <c r="AC42" s="232"/>
      <c r="AD42" s="266"/>
      <c r="AE42" s="235"/>
      <c r="AF42" s="266"/>
      <c r="AG42" s="235"/>
      <c r="AH42" s="266"/>
      <c r="AI42" s="235"/>
      <c r="AJ42" s="266"/>
      <c r="AK42" s="235"/>
      <c r="AL42" s="266"/>
      <c r="AM42" s="235"/>
      <c r="AN42" s="236" t="str">
        <f t="shared" si="0"/>
        <v/>
      </c>
      <c r="AO42" s="236" t="str">
        <f t="shared" si="1"/>
        <v/>
      </c>
      <c r="AP42" s="236" t="str">
        <f>IF(M42&gt;0,IF(ABS((VLOOKUP(aux!A33,aux!A:C,3,FALSE)-VLOOKUP(aux!A33,aux!E:F,2,FALSE))/VLOOKUP(aux!A33,aux!A:C,3,FALSE))&gt;'BG - Eckdaten'!#REF!,"N","J"),"")</f>
        <v/>
      </c>
      <c r="AR42" s="250"/>
    </row>
    <row r="43" spans="1:44" s="217" customFormat="1" ht="18.75" x14ac:dyDescent="0.3">
      <c r="A43" s="232"/>
      <c r="B43" s="232"/>
      <c r="C43" s="232"/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  <c r="S43" s="232"/>
      <c r="T43" s="232"/>
      <c r="U43" s="232"/>
      <c r="V43" s="232"/>
      <c r="W43" s="232"/>
      <c r="X43" s="232"/>
      <c r="Y43" s="232"/>
      <c r="Z43" s="232"/>
      <c r="AA43" s="232"/>
      <c r="AB43" s="232"/>
      <c r="AC43" s="232"/>
      <c r="AD43" s="266"/>
      <c r="AE43" s="235"/>
      <c r="AF43" s="266"/>
      <c r="AG43" s="235"/>
      <c r="AH43" s="266"/>
      <c r="AI43" s="235"/>
      <c r="AJ43" s="266"/>
      <c r="AK43" s="235"/>
      <c r="AL43" s="266"/>
      <c r="AM43" s="235"/>
      <c r="AN43" s="236" t="str">
        <f t="shared" si="0"/>
        <v/>
      </c>
      <c r="AO43" s="236" t="str">
        <f t="shared" si="1"/>
        <v/>
      </c>
      <c r="AP43" s="236" t="str">
        <f>IF(M43&gt;0,IF(ABS((VLOOKUP(aux!A34,aux!A:C,3,FALSE)-VLOOKUP(aux!A34,aux!E:F,2,FALSE))/VLOOKUP(aux!A34,aux!A:C,3,FALSE))&gt;'BG - Eckdaten'!#REF!,"N","J"),"")</f>
        <v/>
      </c>
      <c r="AR43" s="250"/>
    </row>
    <row r="44" spans="1:44" s="217" customFormat="1" ht="18.75" x14ac:dyDescent="0.3">
      <c r="A44" s="232"/>
      <c r="B44" s="232"/>
      <c r="C44" s="232"/>
      <c r="D44" s="232"/>
      <c r="E44" s="232"/>
      <c r="F44" s="232"/>
      <c r="G44" s="232"/>
      <c r="H44" s="232"/>
      <c r="I44" s="232"/>
      <c r="J44" s="232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232"/>
      <c r="V44" s="232"/>
      <c r="W44" s="232"/>
      <c r="X44" s="232"/>
      <c r="Y44" s="232"/>
      <c r="Z44" s="232"/>
      <c r="AA44" s="232"/>
      <c r="AB44" s="232"/>
      <c r="AC44" s="232"/>
      <c r="AD44" s="266"/>
      <c r="AE44" s="235"/>
      <c r="AF44" s="266"/>
      <c r="AG44" s="235"/>
      <c r="AH44" s="266"/>
      <c r="AI44" s="235"/>
      <c r="AJ44" s="266"/>
      <c r="AK44" s="235"/>
      <c r="AL44" s="266"/>
      <c r="AM44" s="235"/>
      <c r="AN44" s="236" t="str">
        <f t="shared" si="0"/>
        <v/>
      </c>
      <c r="AO44" s="236" t="str">
        <f t="shared" si="1"/>
        <v/>
      </c>
      <c r="AP44" s="236" t="str">
        <f>IF(M44&gt;0,IF(ABS((VLOOKUP(aux!A35,aux!A:C,3,FALSE)-VLOOKUP(aux!A35,aux!E:F,2,FALSE))/VLOOKUP(aux!A35,aux!A:C,3,FALSE))&gt;'BG - Eckdaten'!#REF!,"N","J"),"")</f>
        <v/>
      </c>
      <c r="AR44" s="250"/>
    </row>
    <row r="45" spans="1:44" s="217" customFormat="1" ht="18.75" x14ac:dyDescent="0.3">
      <c r="A45" s="232"/>
      <c r="B45" s="232"/>
      <c r="C45" s="232"/>
      <c r="D45" s="232"/>
      <c r="E45" s="232"/>
      <c r="F45" s="232"/>
      <c r="G45" s="232"/>
      <c r="H45" s="232"/>
      <c r="I45" s="232"/>
      <c r="J45" s="232"/>
      <c r="K45" s="232"/>
      <c r="L45" s="232"/>
      <c r="M45" s="232"/>
      <c r="N45" s="232"/>
      <c r="O45" s="232"/>
      <c r="P45" s="232"/>
      <c r="Q45" s="232"/>
      <c r="R45" s="232"/>
      <c r="S45" s="232"/>
      <c r="T45" s="232"/>
      <c r="U45" s="232"/>
      <c r="V45" s="232"/>
      <c r="W45" s="232"/>
      <c r="X45" s="232"/>
      <c r="Y45" s="232"/>
      <c r="Z45" s="232"/>
      <c r="AA45" s="232"/>
      <c r="AB45" s="232"/>
      <c r="AC45" s="232"/>
      <c r="AD45" s="266"/>
      <c r="AE45" s="235"/>
      <c r="AF45" s="266"/>
      <c r="AG45" s="235"/>
      <c r="AH45" s="266"/>
      <c r="AI45" s="235"/>
      <c r="AJ45" s="266"/>
      <c r="AK45" s="235"/>
      <c r="AL45" s="266"/>
      <c r="AM45" s="235"/>
      <c r="AN45" s="236" t="str">
        <f t="shared" si="0"/>
        <v/>
      </c>
      <c r="AO45" s="236" t="str">
        <f t="shared" si="1"/>
        <v/>
      </c>
      <c r="AP45" s="236" t="str">
        <f>IF(M45&gt;0,IF(ABS((VLOOKUP(aux!A36,aux!A:C,3,FALSE)-VLOOKUP(aux!A36,aux!E:F,2,FALSE))/VLOOKUP(aux!A36,aux!A:C,3,FALSE))&gt;'BG - Eckdaten'!#REF!,"N","J"),"")</f>
        <v/>
      </c>
      <c r="AR45" s="250"/>
    </row>
    <row r="46" spans="1:44" s="217" customFormat="1" ht="18.75" x14ac:dyDescent="0.3">
      <c r="A46" s="232"/>
      <c r="B46" s="232"/>
      <c r="C46" s="232"/>
      <c r="D46" s="232"/>
      <c r="E46" s="232"/>
      <c r="F46" s="232"/>
      <c r="G46" s="232"/>
      <c r="H46" s="232"/>
      <c r="I46" s="232"/>
      <c r="J46" s="232"/>
      <c r="K46" s="232"/>
      <c r="L46" s="232"/>
      <c r="M46" s="232"/>
      <c r="N46" s="232"/>
      <c r="O46" s="232"/>
      <c r="P46" s="232"/>
      <c r="Q46" s="232"/>
      <c r="R46" s="232"/>
      <c r="S46" s="232"/>
      <c r="T46" s="232"/>
      <c r="U46" s="232"/>
      <c r="V46" s="232"/>
      <c r="W46" s="232"/>
      <c r="X46" s="232"/>
      <c r="Y46" s="232"/>
      <c r="Z46" s="232"/>
      <c r="AA46" s="232"/>
      <c r="AB46" s="232"/>
      <c r="AC46" s="232"/>
      <c r="AD46" s="266"/>
      <c r="AE46" s="235"/>
      <c r="AF46" s="266"/>
      <c r="AG46" s="235"/>
      <c r="AH46" s="266"/>
      <c r="AI46" s="235"/>
      <c r="AJ46" s="266"/>
      <c r="AK46" s="235"/>
      <c r="AL46" s="266"/>
      <c r="AM46" s="235"/>
      <c r="AN46" s="236" t="str">
        <f t="shared" si="0"/>
        <v/>
      </c>
      <c r="AO46" s="236" t="str">
        <f t="shared" si="1"/>
        <v/>
      </c>
      <c r="AP46" s="236" t="str">
        <f>IF(M46&gt;0,IF(ABS((VLOOKUP(aux!A37,aux!A:C,3,FALSE)-VLOOKUP(aux!A37,aux!E:F,2,FALSE))/VLOOKUP(aux!A37,aux!A:C,3,FALSE))&gt;'BG - Eckdaten'!#REF!,"N","J"),"")</f>
        <v/>
      </c>
      <c r="AR46" s="250"/>
    </row>
    <row r="47" spans="1:44" s="217" customFormat="1" ht="18.75" x14ac:dyDescent="0.3">
      <c r="A47" s="232"/>
      <c r="B47" s="232"/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32"/>
      <c r="V47" s="232"/>
      <c r="W47" s="232"/>
      <c r="X47" s="232"/>
      <c r="Y47" s="232"/>
      <c r="Z47" s="232"/>
      <c r="AA47" s="232"/>
      <c r="AB47" s="232"/>
      <c r="AC47" s="232"/>
      <c r="AD47" s="266"/>
      <c r="AE47" s="235"/>
      <c r="AF47" s="266"/>
      <c r="AG47" s="235"/>
      <c r="AH47" s="266"/>
      <c r="AI47" s="235"/>
      <c r="AJ47" s="266"/>
      <c r="AK47" s="235"/>
      <c r="AL47" s="266"/>
      <c r="AM47" s="235"/>
      <c r="AN47" s="236" t="str">
        <f t="shared" si="0"/>
        <v/>
      </c>
      <c r="AO47" s="236" t="str">
        <f t="shared" si="1"/>
        <v/>
      </c>
      <c r="AP47" s="236" t="str">
        <f>IF(M47&gt;0,IF(ABS((VLOOKUP(aux!A38,aux!A:C,3,FALSE)-VLOOKUP(aux!A38,aux!E:F,2,FALSE))/VLOOKUP(aux!A38,aux!A:C,3,FALSE))&gt;'BG - Eckdaten'!#REF!,"N","J"),"")</f>
        <v/>
      </c>
      <c r="AR47" s="250"/>
    </row>
    <row r="48" spans="1:44" s="217" customFormat="1" ht="18.75" x14ac:dyDescent="0.3">
      <c r="A48" s="232"/>
      <c r="B48" s="232"/>
      <c r="C48" s="232"/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32"/>
      <c r="O48" s="232"/>
      <c r="P48" s="232"/>
      <c r="Q48" s="232"/>
      <c r="R48" s="232"/>
      <c r="S48" s="232"/>
      <c r="T48" s="232"/>
      <c r="U48" s="232"/>
      <c r="V48" s="232"/>
      <c r="W48" s="232"/>
      <c r="X48" s="232"/>
      <c r="Y48" s="232"/>
      <c r="Z48" s="232"/>
      <c r="AA48" s="232"/>
      <c r="AB48" s="232"/>
      <c r="AC48" s="232"/>
      <c r="AD48" s="266"/>
      <c r="AE48" s="235"/>
      <c r="AF48" s="266"/>
      <c r="AG48" s="235"/>
      <c r="AH48" s="266"/>
      <c r="AI48" s="235"/>
      <c r="AJ48" s="266"/>
      <c r="AK48" s="235"/>
      <c r="AL48" s="266"/>
      <c r="AM48" s="235"/>
      <c r="AN48" s="236" t="str">
        <f t="shared" si="0"/>
        <v/>
      </c>
      <c r="AO48" s="236" t="str">
        <f t="shared" si="1"/>
        <v/>
      </c>
      <c r="AP48" s="236" t="str">
        <f>IF(M48&gt;0,IF(ABS((VLOOKUP(aux!A39,aux!A:C,3,FALSE)-VLOOKUP(aux!A39,aux!E:F,2,FALSE))/VLOOKUP(aux!A39,aux!A:C,3,FALSE))&gt;'BG - Eckdaten'!#REF!,"N","J"),"")</f>
        <v/>
      </c>
      <c r="AR48" s="250"/>
    </row>
    <row r="49" spans="1:44" s="217" customFormat="1" ht="18.75" x14ac:dyDescent="0.3">
      <c r="A49" s="232"/>
      <c r="B49" s="232"/>
      <c r="C49" s="232"/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266"/>
      <c r="AE49" s="235"/>
      <c r="AF49" s="266"/>
      <c r="AG49" s="235"/>
      <c r="AH49" s="266"/>
      <c r="AI49" s="235"/>
      <c r="AJ49" s="266"/>
      <c r="AK49" s="235"/>
      <c r="AL49" s="266"/>
      <c r="AM49" s="235"/>
      <c r="AN49" s="236" t="str">
        <f t="shared" si="0"/>
        <v/>
      </c>
      <c r="AO49" s="236" t="str">
        <f t="shared" si="1"/>
        <v/>
      </c>
      <c r="AP49" s="236" t="str">
        <f>IF(M49&gt;0,IF(ABS((VLOOKUP(aux!A40,aux!A:C,3,FALSE)-VLOOKUP(aux!A40,aux!E:F,2,FALSE))/VLOOKUP(aux!A40,aux!A:C,3,FALSE))&gt;'BG - Eckdaten'!#REF!,"N","J"),"")</f>
        <v/>
      </c>
      <c r="AR49" s="250"/>
    </row>
    <row r="50" spans="1:44" s="217" customFormat="1" ht="18.75" x14ac:dyDescent="0.3">
      <c r="A50" s="232"/>
      <c r="B50" s="232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66"/>
      <c r="AE50" s="235"/>
      <c r="AF50" s="266"/>
      <c r="AG50" s="235"/>
      <c r="AH50" s="266"/>
      <c r="AI50" s="235"/>
      <c r="AJ50" s="266"/>
      <c r="AK50" s="235"/>
      <c r="AL50" s="266"/>
      <c r="AM50" s="235"/>
      <c r="AN50" s="236" t="str">
        <f t="shared" si="0"/>
        <v/>
      </c>
      <c r="AO50" s="236" t="str">
        <f t="shared" si="1"/>
        <v/>
      </c>
      <c r="AP50" s="236" t="str">
        <f>IF(M50&gt;0,IF(ABS((VLOOKUP(aux!A41,aux!A:C,3,FALSE)-VLOOKUP(aux!A41,aux!E:F,2,FALSE))/VLOOKUP(aux!A41,aux!A:C,3,FALSE))&gt;'BG - Eckdaten'!#REF!,"N","J"),"")</f>
        <v/>
      </c>
      <c r="AR50" s="250"/>
    </row>
    <row r="51" spans="1:44" s="217" customFormat="1" ht="18.75" x14ac:dyDescent="0.3">
      <c r="A51" s="232"/>
      <c r="B51" s="232"/>
      <c r="C51" s="232"/>
      <c r="D51" s="232"/>
      <c r="E51" s="232"/>
      <c r="F51" s="232"/>
      <c r="G51" s="232"/>
      <c r="H51" s="232"/>
      <c r="I51" s="232"/>
      <c r="J51" s="232"/>
      <c r="K51" s="232"/>
      <c r="L51" s="232"/>
      <c r="M51" s="232"/>
      <c r="N51" s="232"/>
      <c r="O51" s="232"/>
      <c r="P51" s="232"/>
      <c r="Q51" s="232"/>
      <c r="R51" s="232"/>
      <c r="S51" s="232"/>
      <c r="T51" s="232"/>
      <c r="U51" s="232"/>
      <c r="V51" s="232"/>
      <c r="W51" s="232"/>
      <c r="X51" s="232"/>
      <c r="Y51" s="232"/>
      <c r="Z51" s="232"/>
      <c r="AA51" s="232"/>
      <c r="AB51" s="232"/>
      <c r="AC51" s="232"/>
      <c r="AD51" s="266"/>
      <c r="AE51" s="235"/>
      <c r="AF51" s="266"/>
      <c r="AG51" s="235"/>
      <c r="AH51" s="266"/>
      <c r="AI51" s="235"/>
      <c r="AJ51" s="266"/>
      <c r="AK51" s="235"/>
      <c r="AL51" s="266"/>
      <c r="AM51" s="235"/>
      <c r="AN51" s="236" t="str">
        <f t="shared" si="0"/>
        <v/>
      </c>
      <c r="AO51" s="236" t="str">
        <f t="shared" si="1"/>
        <v/>
      </c>
      <c r="AP51" s="236" t="str">
        <f>IF(M51&gt;0,IF(ABS((VLOOKUP(aux!A42,aux!A:C,3,FALSE)-VLOOKUP(aux!A42,aux!E:F,2,FALSE))/VLOOKUP(aux!A42,aux!A:C,3,FALSE))&gt;'BG - Eckdaten'!#REF!,"N","J"),"")</f>
        <v/>
      </c>
      <c r="AR51" s="250"/>
    </row>
    <row r="52" spans="1:44" s="217" customFormat="1" ht="18.75" x14ac:dyDescent="0.3">
      <c r="A52" s="232"/>
      <c r="B52" s="232"/>
      <c r="C52" s="232"/>
      <c r="D52" s="232"/>
      <c r="E52" s="232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232"/>
      <c r="AB52" s="232"/>
      <c r="AC52" s="232"/>
      <c r="AD52" s="266"/>
      <c r="AE52" s="235"/>
      <c r="AF52" s="266"/>
      <c r="AG52" s="235"/>
      <c r="AH52" s="266"/>
      <c r="AI52" s="235"/>
      <c r="AJ52" s="266"/>
      <c r="AK52" s="235"/>
      <c r="AL52" s="266"/>
      <c r="AM52" s="235"/>
      <c r="AN52" s="236" t="str">
        <f t="shared" si="0"/>
        <v/>
      </c>
      <c r="AO52" s="236" t="str">
        <f t="shared" si="1"/>
        <v/>
      </c>
      <c r="AP52" s="236" t="str">
        <f>IF(M52&gt;0,IF(ABS((VLOOKUP(aux!A43,aux!A:C,3,FALSE)-VLOOKUP(aux!A43,aux!E:F,2,FALSE))/VLOOKUP(aux!A43,aux!A:C,3,FALSE))&gt;'BG - Eckdaten'!#REF!,"N","J"),"")</f>
        <v/>
      </c>
      <c r="AR52" s="250"/>
    </row>
    <row r="53" spans="1:44" s="217" customFormat="1" ht="18.75" x14ac:dyDescent="0.3">
      <c r="A53" s="232"/>
      <c r="B53" s="232"/>
      <c r="C53" s="232"/>
      <c r="D53" s="232"/>
      <c r="E53" s="232"/>
      <c r="F53" s="232"/>
      <c r="G53" s="232"/>
      <c r="H53" s="232"/>
      <c r="I53" s="232"/>
      <c r="J53" s="232"/>
      <c r="K53" s="232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2"/>
      <c r="W53" s="232"/>
      <c r="X53" s="232"/>
      <c r="Y53" s="232"/>
      <c r="Z53" s="232"/>
      <c r="AA53" s="232"/>
      <c r="AB53" s="232"/>
      <c r="AC53" s="232"/>
      <c r="AD53" s="266"/>
      <c r="AE53" s="235"/>
      <c r="AF53" s="266"/>
      <c r="AG53" s="235"/>
      <c r="AH53" s="266"/>
      <c r="AI53" s="235"/>
      <c r="AJ53" s="266"/>
      <c r="AK53" s="235"/>
      <c r="AL53" s="266"/>
      <c r="AM53" s="235"/>
      <c r="AN53" s="236" t="str">
        <f t="shared" si="0"/>
        <v/>
      </c>
      <c r="AO53" s="236" t="str">
        <f t="shared" si="1"/>
        <v/>
      </c>
      <c r="AP53" s="236" t="str">
        <f>IF(M53&gt;0,IF(ABS((VLOOKUP(aux!A44,aux!A:C,3,FALSE)-VLOOKUP(aux!A44,aux!E:F,2,FALSE))/VLOOKUP(aux!A44,aux!A:C,3,FALSE))&gt;'BG - Eckdaten'!#REF!,"N","J"),"")</f>
        <v/>
      </c>
      <c r="AR53" s="250"/>
    </row>
    <row r="54" spans="1:44" s="217" customFormat="1" ht="18.75" x14ac:dyDescent="0.3">
      <c r="A54" s="232"/>
      <c r="B54" s="232"/>
      <c r="C54" s="232"/>
      <c r="D54" s="232"/>
      <c r="E54" s="232"/>
      <c r="F54" s="232"/>
      <c r="G54" s="232"/>
      <c r="H54" s="232"/>
      <c r="I54" s="232"/>
      <c r="J54" s="232"/>
      <c r="K54" s="232"/>
      <c r="L54" s="232"/>
      <c r="M54" s="232"/>
      <c r="N54" s="232"/>
      <c r="O54" s="232"/>
      <c r="P54" s="232"/>
      <c r="Q54" s="232"/>
      <c r="R54" s="232"/>
      <c r="S54" s="232"/>
      <c r="T54" s="232"/>
      <c r="U54" s="232"/>
      <c r="V54" s="232"/>
      <c r="W54" s="232"/>
      <c r="X54" s="232"/>
      <c r="Y54" s="232"/>
      <c r="Z54" s="232"/>
      <c r="AA54" s="232"/>
      <c r="AB54" s="232"/>
      <c r="AC54" s="232"/>
      <c r="AD54" s="266"/>
      <c r="AE54" s="235"/>
      <c r="AF54" s="266"/>
      <c r="AG54" s="235"/>
      <c r="AH54" s="266"/>
      <c r="AI54" s="235"/>
      <c r="AJ54" s="266"/>
      <c r="AK54" s="235"/>
      <c r="AL54" s="266"/>
      <c r="AM54" s="235"/>
      <c r="AN54" s="236" t="str">
        <f t="shared" si="0"/>
        <v/>
      </c>
      <c r="AO54" s="236" t="str">
        <f t="shared" si="1"/>
        <v/>
      </c>
      <c r="AP54" s="236" t="str">
        <f>IF(M54&gt;0,IF(ABS((VLOOKUP(aux!A45,aux!A:C,3,FALSE)-VLOOKUP(aux!A45,aux!E:F,2,FALSE))/VLOOKUP(aux!A45,aux!A:C,3,FALSE))&gt;'BG - Eckdaten'!#REF!,"N","J"),"")</f>
        <v/>
      </c>
      <c r="AR54" s="250"/>
    </row>
    <row r="55" spans="1:44" s="217" customFormat="1" ht="18.75" x14ac:dyDescent="0.3">
      <c r="A55" s="232"/>
      <c r="B55" s="232"/>
      <c r="C55" s="232"/>
      <c r="D55" s="232"/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232"/>
      <c r="Q55" s="232"/>
      <c r="R55" s="232"/>
      <c r="S55" s="232"/>
      <c r="T55" s="232"/>
      <c r="U55" s="232"/>
      <c r="V55" s="232"/>
      <c r="W55" s="232"/>
      <c r="X55" s="232"/>
      <c r="Y55" s="232"/>
      <c r="Z55" s="232"/>
      <c r="AA55" s="232"/>
      <c r="AB55" s="232"/>
      <c r="AC55" s="232"/>
      <c r="AD55" s="266"/>
      <c r="AE55" s="235"/>
      <c r="AF55" s="266"/>
      <c r="AG55" s="235"/>
      <c r="AH55" s="266"/>
      <c r="AI55" s="235"/>
      <c r="AJ55" s="266"/>
      <c r="AK55" s="235"/>
      <c r="AL55" s="266"/>
      <c r="AM55" s="235"/>
      <c r="AN55" s="236" t="str">
        <f t="shared" si="0"/>
        <v/>
      </c>
      <c r="AO55" s="236" t="str">
        <f t="shared" si="1"/>
        <v/>
      </c>
      <c r="AP55" s="236" t="str">
        <f>IF(M55&gt;0,IF(ABS((VLOOKUP(aux!A46,aux!A:C,3,FALSE)-VLOOKUP(aux!A46,aux!E:F,2,FALSE))/VLOOKUP(aux!A46,aux!A:C,3,FALSE))&gt;'BG - Eckdaten'!#REF!,"N","J"),"")</f>
        <v/>
      </c>
      <c r="AR55" s="250"/>
    </row>
    <row r="56" spans="1:44" s="217" customFormat="1" ht="18.75" x14ac:dyDescent="0.3">
      <c r="A56" s="232"/>
      <c r="B56" s="232"/>
      <c r="C56" s="232"/>
      <c r="D56" s="232"/>
      <c r="E56" s="232"/>
      <c r="F56" s="232"/>
      <c r="G56" s="232"/>
      <c r="H56" s="232"/>
      <c r="I56" s="232"/>
      <c r="J56" s="232"/>
      <c r="K56" s="232"/>
      <c r="L56" s="232"/>
      <c r="M56" s="232"/>
      <c r="N56" s="232"/>
      <c r="O56" s="232"/>
      <c r="P56" s="232"/>
      <c r="Q56" s="232"/>
      <c r="R56" s="232"/>
      <c r="S56" s="232"/>
      <c r="T56" s="232"/>
      <c r="U56" s="232"/>
      <c r="V56" s="232"/>
      <c r="W56" s="232"/>
      <c r="X56" s="232"/>
      <c r="Y56" s="232"/>
      <c r="Z56" s="232"/>
      <c r="AA56" s="232"/>
      <c r="AB56" s="232"/>
      <c r="AC56" s="232"/>
      <c r="AD56" s="266"/>
      <c r="AE56" s="235"/>
      <c r="AF56" s="266"/>
      <c r="AG56" s="235"/>
      <c r="AH56" s="266"/>
      <c r="AI56" s="235"/>
      <c r="AJ56" s="266"/>
      <c r="AK56" s="235"/>
      <c r="AL56" s="266"/>
      <c r="AM56" s="235"/>
      <c r="AN56" s="236" t="str">
        <f t="shared" si="0"/>
        <v/>
      </c>
      <c r="AO56" s="236" t="str">
        <f t="shared" si="1"/>
        <v/>
      </c>
      <c r="AP56" s="236" t="str">
        <f>IF(M56&gt;0,IF(ABS((VLOOKUP(aux!A47,aux!A:C,3,FALSE)-VLOOKUP(aux!A47,aux!E:F,2,FALSE))/VLOOKUP(aux!A47,aux!A:C,3,FALSE))&gt;'BG - Eckdaten'!#REF!,"N","J"),"")</f>
        <v/>
      </c>
      <c r="AR56" s="250"/>
    </row>
    <row r="57" spans="1:44" s="217" customFormat="1" ht="18.75" x14ac:dyDescent="0.3">
      <c r="A57" s="232"/>
      <c r="B57" s="232"/>
      <c r="C57" s="232"/>
      <c r="D57" s="232"/>
      <c r="E57" s="232"/>
      <c r="F57" s="232"/>
      <c r="G57" s="232"/>
      <c r="H57" s="232"/>
      <c r="I57" s="232"/>
      <c r="J57" s="232"/>
      <c r="K57" s="232"/>
      <c r="L57" s="232"/>
      <c r="M57" s="232"/>
      <c r="N57" s="232"/>
      <c r="O57" s="232"/>
      <c r="P57" s="232"/>
      <c r="Q57" s="232"/>
      <c r="R57" s="232"/>
      <c r="S57" s="232"/>
      <c r="T57" s="232"/>
      <c r="U57" s="232"/>
      <c r="V57" s="232"/>
      <c r="W57" s="232"/>
      <c r="X57" s="232"/>
      <c r="Y57" s="232"/>
      <c r="Z57" s="232"/>
      <c r="AA57" s="232"/>
      <c r="AB57" s="232"/>
      <c r="AC57" s="232"/>
      <c r="AD57" s="266"/>
      <c r="AE57" s="235"/>
      <c r="AF57" s="266"/>
      <c r="AG57" s="235"/>
      <c r="AH57" s="266"/>
      <c r="AI57" s="235"/>
      <c r="AJ57" s="266"/>
      <c r="AK57" s="235"/>
      <c r="AL57" s="266"/>
      <c r="AM57" s="235"/>
      <c r="AN57" s="236" t="str">
        <f t="shared" si="0"/>
        <v/>
      </c>
      <c r="AO57" s="236" t="str">
        <f t="shared" si="1"/>
        <v/>
      </c>
      <c r="AP57" s="236" t="str">
        <f>IF(M57&gt;0,IF(ABS((VLOOKUP(aux!A48,aux!A:C,3,FALSE)-VLOOKUP(aux!A48,aux!E:F,2,FALSE))/VLOOKUP(aux!A48,aux!A:C,3,FALSE))&gt;'BG - Eckdaten'!#REF!,"N","J"),"")</f>
        <v/>
      </c>
      <c r="AR57" s="250"/>
    </row>
    <row r="58" spans="1:44" s="217" customFormat="1" ht="18.75" x14ac:dyDescent="0.3">
      <c r="A58" s="232"/>
      <c r="B58" s="232"/>
      <c r="C58" s="232"/>
      <c r="D58" s="232"/>
      <c r="E58" s="232"/>
      <c r="F58" s="232"/>
      <c r="G58" s="232"/>
      <c r="H58" s="232"/>
      <c r="I58" s="232"/>
      <c r="J58" s="232"/>
      <c r="K58" s="232"/>
      <c r="L58" s="232"/>
      <c r="M58" s="232"/>
      <c r="N58" s="232"/>
      <c r="O58" s="232"/>
      <c r="P58" s="232"/>
      <c r="Q58" s="232"/>
      <c r="R58" s="232"/>
      <c r="S58" s="232"/>
      <c r="T58" s="232"/>
      <c r="U58" s="232"/>
      <c r="V58" s="232"/>
      <c r="W58" s="232"/>
      <c r="X58" s="232"/>
      <c r="Y58" s="232"/>
      <c r="Z58" s="232"/>
      <c r="AA58" s="232"/>
      <c r="AB58" s="232"/>
      <c r="AC58" s="232"/>
      <c r="AD58" s="266"/>
      <c r="AE58" s="235"/>
      <c r="AF58" s="266"/>
      <c r="AG58" s="235"/>
      <c r="AH58" s="266"/>
      <c r="AI58" s="235"/>
      <c r="AJ58" s="266"/>
      <c r="AK58" s="235"/>
      <c r="AL58" s="266"/>
      <c r="AM58" s="235"/>
      <c r="AN58" s="236" t="str">
        <f t="shared" si="0"/>
        <v/>
      </c>
      <c r="AO58" s="236" t="str">
        <f t="shared" si="1"/>
        <v/>
      </c>
      <c r="AP58" s="236" t="str">
        <f>IF(M58&gt;0,IF(ABS((VLOOKUP(aux!A49,aux!A:C,3,FALSE)-VLOOKUP(aux!A49,aux!E:F,2,FALSE))/VLOOKUP(aux!A49,aux!A:C,3,FALSE))&gt;'BG - Eckdaten'!#REF!,"N","J"),"")</f>
        <v/>
      </c>
      <c r="AR58" s="250"/>
    </row>
    <row r="59" spans="1:44" s="217" customFormat="1" ht="18.75" x14ac:dyDescent="0.3">
      <c r="A59" s="232"/>
      <c r="B59" s="232"/>
      <c r="C59" s="232"/>
      <c r="D59" s="232"/>
      <c r="E59" s="232"/>
      <c r="F59" s="232"/>
      <c r="G59" s="232"/>
      <c r="H59" s="232"/>
      <c r="I59" s="232"/>
      <c r="J59" s="232"/>
      <c r="K59" s="232"/>
      <c r="L59" s="232"/>
      <c r="M59" s="232"/>
      <c r="N59" s="232"/>
      <c r="O59" s="232"/>
      <c r="P59" s="232"/>
      <c r="Q59" s="232"/>
      <c r="R59" s="232"/>
      <c r="S59" s="232"/>
      <c r="T59" s="232"/>
      <c r="U59" s="232"/>
      <c r="V59" s="232"/>
      <c r="W59" s="232"/>
      <c r="X59" s="232"/>
      <c r="Y59" s="232"/>
      <c r="Z59" s="232"/>
      <c r="AA59" s="232"/>
      <c r="AB59" s="232"/>
      <c r="AC59" s="232"/>
      <c r="AD59" s="266"/>
      <c r="AE59" s="235"/>
      <c r="AF59" s="266"/>
      <c r="AG59" s="235"/>
      <c r="AH59" s="266"/>
      <c r="AI59" s="235"/>
      <c r="AJ59" s="266"/>
      <c r="AK59" s="235"/>
      <c r="AL59" s="266"/>
      <c r="AM59" s="235"/>
      <c r="AN59" s="236" t="str">
        <f t="shared" si="0"/>
        <v/>
      </c>
      <c r="AO59" s="236" t="str">
        <f t="shared" si="1"/>
        <v/>
      </c>
      <c r="AP59" s="236" t="str">
        <f>IF(M59&gt;0,IF(ABS((VLOOKUP(aux!A50,aux!A:C,3,FALSE)-VLOOKUP(aux!A50,aux!E:F,2,FALSE))/VLOOKUP(aux!A50,aux!A:C,3,FALSE))&gt;'BG - Eckdaten'!#REF!,"N","J"),"")</f>
        <v/>
      </c>
      <c r="AR59" s="250"/>
    </row>
    <row r="60" spans="1:44" s="217" customFormat="1" ht="18.75" x14ac:dyDescent="0.3">
      <c r="A60" s="232"/>
      <c r="B60" s="232"/>
      <c r="C60" s="232"/>
      <c r="D60" s="232"/>
      <c r="E60" s="232"/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2"/>
      <c r="W60" s="232"/>
      <c r="X60" s="232"/>
      <c r="Y60" s="232"/>
      <c r="Z60" s="232"/>
      <c r="AA60" s="232"/>
      <c r="AB60" s="232"/>
      <c r="AC60" s="232"/>
      <c r="AD60" s="266"/>
      <c r="AE60" s="235"/>
      <c r="AF60" s="266"/>
      <c r="AG60" s="235"/>
      <c r="AH60" s="266"/>
      <c r="AI60" s="235"/>
      <c r="AJ60" s="266"/>
      <c r="AK60" s="235"/>
      <c r="AL60" s="266"/>
      <c r="AM60" s="235"/>
      <c r="AN60" s="236" t="str">
        <f t="shared" si="0"/>
        <v/>
      </c>
      <c r="AO60" s="236" t="str">
        <f t="shared" si="1"/>
        <v/>
      </c>
      <c r="AP60" s="236" t="str">
        <f>IF(M60&gt;0,IF(ABS((VLOOKUP(aux!A51,aux!A:C,3,FALSE)-VLOOKUP(aux!A51,aux!E:F,2,FALSE))/VLOOKUP(aux!A51,aux!A:C,3,FALSE))&gt;'BG - Eckdaten'!#REF!,"N","J"),"")</f>
        <v/>
      </c>
      <c r="AR60" s="250"/>
    </row>
    <row r="61" spans="1:44" s="217" customFormat="1" ht="18.75" x14ac:dyDescent="0.3">
      <c r="A61" s="232"/>
      <c r="B61" s="232"/>
      <c r="C61" s="232"/>
      <c r="D61" s="232"/>
      <c r="E61" s="232"/>
      <c r="F61" s="232"/>
      <c r="G61" s="232"/>
      <c r="H61" s="232"/>
      <c r="I61" s="232"/>
      <c r="J61" s="232"/>
      <c r="K61" s="232"/>
      <c r="L61" s="232"/>
      <c r="M61" s="232"/>
      <c r="N61" s="232"/>
      <c r="O61" s="232"/>
      <c r="P61" s="232"/>
      <c r="Q61" s="232"/>
      <c r="R61" s="232"/>
      <c r="S61" s="232"/>
      <c r="T61" s="232"/>
      <c r="U61" s="232"/>
      <c r="V61" s="232"/>
      <c r="W61" s="232"/>
      <c r="X61" s="232"/>
      <c r="Y61" s="232"/>
      <c r="Z61" s="232"/>
      <c r="AA61" s="232"/>
      <c r="AB61" s="232"/>
      <c r="AC61" s="232"/>
      <c r="AD61" s="266"/>
      <c r="AE61" s="235"/>
      <c r="AF61" s="266"/>
      <c r="AG61" s="235"/>
      <c r="AH61" s="266"/>
      <c r="AI61" s="235"/>
      <c r="AJ61" s="266"/>
      <c r="AK61" s="235"/>
      <c r="AL61" s="266"/>
      <c r="AM61" s="235"/>
      <c r="AN61" s="236" t="str">
        <f t="shared" si="0"/>
        <v/>
      </c>
      <c r="AO61" s="236" t="str">
        <f t="shared" si="1"/>
        <v/>
      </c>
      <c r="AP61" s="236" t="str">
        <f>IF(M61&gt;0,IF(ABS((VLOOKUP(aux!A52,aux!A:C,3,FALSE)-VLOOKUP(aux!A52,aux!E:F,2,FALSE))/VLOOKUP(aux!A52,aux!A:C,3,FALSE))&gt;'BG - Eckdaten'!#REF!,"N","J"),"")</f>
        <v/>
      </c>
      <c r="AR61" s="250"/>
    </row>
    <row r="62" spans="1:44" s="217" customFormat="1" ht="18.75" x14ac:dyDescent="0.3">
      <c r="A62" s="232"/>
      <c r="B62" s="232"/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32"/>
      <c r="O62" s="232"/>
      <c r="P62" s="232"/>
      <c r="Q62" s="232"/>
      <c r="R62" s="232"/>
      <c r="S62" s="232"/>
      <c r="T62" s="232"/>
      <c r="U62" s="232"/>
      <c r="V62" s="232"/>
      <c r="W62" s="232"/>
      <c r="X62" s="232"/>
      <c r="Y62" s="232"/>
      <c r="Z62" s="232"/>
      <c r="AA62" s="232"/>
      <c r="AB62" s="232"/>
      <c r="AC62" s="232"/>
      <c r="AD62" s="266"/>
      <c r="AE62" s="235"/>
      <c r="AF62" s="266"/>
      <c r="AG62" s="235"/>
      <c r="AH62" s="266"/>
      <c r="AI62" s="235"/>
      <c r="AJ62" s="266"/>
      <c r="AK62" s="235"/>
      <c r="AL62" s="266"/>
      <c r="AM62" s="235"/>
      <c r="AN62" s="236" t="str">
        <f t="shared" si="0"/>
        <v/>
      </c>
      <c r="AO62" s="236" t="str">
        <f t="shared" si="1"/>
        <v/>
      </c>
      <c r="AP62" s="236" t="str">
        <f>IF(M62&gt;0,IF(ABS((VLOOKUP(aux!A53,aux!A:C,3,FALSE)-VLOOKUP(aux!A53,aux!E:F,2,FALSE))/VLOOKUP(aux!A53,aux!A:C,3,FALSE))&gt;'BG - Eckdaten'!#REF!,"N","J"),"")</f>
        <v/>
      </c>
      <c r="AR62" s="250"/>
    </row>
    <row r="63" spans="1:44" s="217" customFormat="1" ht="18.75" x14ac:dyDescent="0.3">
      <c r="A63" s="232"/>
      <c r="B63" s="232"/>
      <c r="C63" s="232"/>
      <c r="D63" s="232"/>
      <c r="E63" s="232"/>
      <c r="F63" s="232"/>
      <c r="G63" s="232"/>
      <c r="H63" s="232"/>
      <c r="I63" s="232"/>
      <c r="J63" s="232"/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2"/>
      <c r="AA63" s="232"/>
      <c r="AB63" s="232"/>
      <c r="AC63" s="232"/>
      <c r="AD63" s="266"/>
      <c r="AE63" s="235"/>
      <c r="AF63" s="266"/>
      <c r="AG63" s="235"/>
      <c r="AH63" s="266"/>
      <c r="AI63" s="235"/>
      <c r="AJ63" s="266"/>
      <c r="AK63" s="235"/>
      <c r="AL63" s="266"/>
      <c r="AM63" s="235"/>
      <c r="AN63" s="236" t="str">
        <f t="shared" si="0"/>
        <v/>
      </c>
      <c r="AO63" s="236" t="str">
        <f t="shared" si="1"/>
        <v/>
      </c>
      <c r="AP63" s="236" t="str">
        <f>IF(M63&gt;0,IF(ABS((VLOOKUP(aux!A54,aux!A:C,3,FALSE)-VLOOKUP(aux!A54,aux!E:F,2,FALSE))/VLOOKUP(aux!A54,aux!A:C,3,FALSE))&gt;'BG - Eckdaten'!#REF!,"N","J"),"")</f>
        <v/>
      </c>
      <c r="AR63" s="250"/>
    </row>
    <row r="64" spans="1:44" s="217" customFormat="1" ht="18.75" x14ac:dyDescent="0.3">
      <c r="A64" s="232"/>
      <c r="B64" s="232"/>
      <c r="C64" s="232"/>
      <c r="D64" s="232"/>
      <c r="E64" s="232"/>
      <c r="F64" s="232"/>
      <c r="G64" s="232"/>
      <c r="H64" s="232"/>
      <c r="I64" s="232"/>
      <c r="J64" s="232"/>
      <c r="K64" s="232"/>
      <c r="L64" s="232"/>
      <c r="M64" s="232"/>
      <c r="N64" s="232"/>
      <c r="O64" s="232"/>
      <c r="P64" s="232"/>
      <c r="Q64" s="232"/>
      <c r="R64" s="232"/>
      <c r="S64" s="232"/>
      <c r="T64" s="232"/>
      <c r="U64" s="232"/>
      <c r="V64" s="232"/>
      <c r="W64" s="232"/>
      <c r="X64" s="232"/>
      <c r="Y64" s="232"/>
      <c r="Z64" s="232"/>
      <c r="AA64" s="232"/>
      <c r="AB64" s="232"/>
      <c r="AC64" s="232"/>
      <c r="AD64" s="266"/>
      <c r="AE64" s="235"/>
      <c r="AF64" s="266"/>
      <c r="AG64" s="235"/>
      <c r="AH64" s="266"/>
      <c r="AI64" s="235"/>
      <c r="AJ64" s="266"/>
      <c r="AK64" s="235"/>
      <c r="AL64" s="266"/>
      <c r="AM64" s="235"/>
      <c r="AN64" s="236" t="str">
        <f t="shared" si="0"/>
        <v/>
      </c>
      <c r="AO64" s="236" t="str">
        <f t="shared" si="1"/>
        <v/>
      </c>
      <c r="AP64" s="236" t="str">
        <f>IF(M64&gt;0,IF(ABS((VLOOKUP(aux!A55,aux!A:C,3,FALSE)-VLOOKUP(aux!A55,aux!E:F,2,FALSE))/VLOOKUP(aux!A55,aux!A:C,3,FALSE))&gt;'BG - Eckdaten'!#REF!,"N","J"),"")</f>
        <v/>
      </c>
      <c r="AR64" s="250"/>
    </row>
    <row r="65" spans="1:44" s="217" customFormat="1" ht="18.75" x14ac:dyDescent="0.3">
      <c r="A65" s="232"/>
      <c r="B65" s="232"/>
      <c r="C65" s="232"/>
      <c r="D65" s="232"/>
      <c r="E65" s="232"/>
      <c r="F65" s="232"/>
      <c r="G65" s="232"/>
      <c r="H65" s="232"/>
      <c r="I65" s="232"/>
      <c r="J65" s="232"/>
      <c r="K65" s="232"/>
      <c r="L65" s="232"/>
      <c r="M65" s="232"/>
      <c r="N65" s="232"/>
      <c r="O65" s="232"/>
      <c r="P65" s="232"/>
      <c r="Q65" s="232"/>
      <c r="R65" s="232"/>
      <c r="S65" s="232"/>
      <c r="T65" s="232"/>
      <c r="U65" s="232"/>
      <c r="V65" s="232"/>
      <c r="W65" s="232"/>
      <c r="X65" s="232"/>
      <c r="Y65" s="232"/>
      <c r="Z65" s="232"/>
      <c r="AA65" s="232"/>
      <c r="AB65" s="232"/>
      <c r="AC65" s="232"/>
      <c r="AD65" s="266"/>
      <c r="AE65" s="235"/>
      <c r="AF65" s="266"/>
      <c r="AG65" s="235"/>
      <c r="AH65" s="266"/>
      <c r="AI65" s="235"/>
      <c r="AJ65" s="266"/>
      <c r="AK65" s="235"/>
      <c r="AL65" s="266"/>
      <c r="AM65" s="235"/>
      <c r="AN65" s="236" t="str">
        <f t="shared" si="0"/>
        <v/>
      </c>
      <c r="AO65" s="236" t="str">
        <f t="shared" si="1"/>
        <v/>
      </c>
      <c r="AP65" s="236" t="str">
        <f>IF(M65&gt;0,IF(ABS((VLOOKUP(aux!A56,aux!A:C,3,FALSE)-VLOOKUP(aux!A56,aux!E:F,2,FALSE))/VLOOKUP(aux!A56,aux!A:C,3,FALSE))&gt;'BG - Eckdaten'!#REF!,"N","J"),"")</f>
        <v/>
      </c>
      <c r="AR65" s="250"/>
    </row>
    <row r="66" spans="1:44" s="217" customFormat="1" ht="18.75" x14ac:dyDescent="0.3">
      <c r="A66" s="232"/>
      <c r="B66" s="232"/>
      <c r="C66" s="232"/>
      <c r="D66" s="232"/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232"/>
      <c r="P66" s="232"/>
      <c r="Q66" s="232"/>
      <c r="R66" s="232"/>
      <c r="S66" s="232"/>
      <c r="T66" s="232"/>
      <c r="U66" s="232"/>
      <c r="V66" s="232"/>
      <c r="W66" s="232"/>
      <c r="X66" s="232"/>
      <c r="Y66" s="232"/>
      <c r="Z66" s="232"/>
      <c r="AA66" s="232"/>
      <c r="AB66" s="232"/>
      <c r="AC66" s="232"/>
      <c r="AD66" s="266"/>
      <c r="AE66" s="235"/>
      <c r="AF66" s="266"/>
      <c r="AG66" s="235"/>
      <c r="AH66" s="266"/>
      <c r="AI66" s="235"/>
      <c r="AJ66" s="266"/>
      <c r="AK66" s="235"/>
      <c r="AL66" s="266"/>
      <c r="AM66" s="235"/>
      <c r="AN66" s="236" t="str">
        <f t="shared" si="0"/>
        <v/>
      </c>
      <c r="AO66" s="236" t="str">
        <f t="shared" si="1"/>
        <v/>
      </c>
      <c r="AP66" s="236" t="str">
        <f>IF(M66&gt;0,IF(ABS((VLOOKUP(aux!A57,aux!A:C,3,FALSE)-VLOOKUP(aux!A57,aux!E:F,2,FALSE))/VLOOKUP(aux!A57,aux!A:C,3,FALSE))&gt;'BG - Eckdaten'!#REF!,"N","J"),"")</f>
        <v/>
      </c>
      <c r="AR66" s="250"/>
    </row>
    <row r="67" spans="1:44" s="217" customFormat="1" ht="18.75" x14ac:dyDescent="0.3">
      <c r="A67" s="232"/>
      <c r="B67" s="232"/>
      <c r="C67" s="232"/>
      <c r="D67" s="232"/>
      <c r="E67" s="232"/>
      <c r="F67" s="232"/>
      <c r="G67" s="232"/>
      <c r="H67" s="232"/>
      <c r="I67" s="232"/>
      <c r="J67" s="232"/>
      <c r="K67" s="232"/>
      <c r="L67" s="232"/>
      <c r="M67" s="232"/>
      <c r="N67" s="232"/>
      <c r="O67" s="232"/>
      <c r="P67" s="232"/>
      <c r="Q67" s="232"/>
      <c r="R67" s="232"/>
      <c r="S67" s="232"/>
      <c r="T67" s="232"/>
      <c r="U67" s="232"/>
      <c r="V67" s="232"/>
      <c r="W67" s="232"/>
      <c r="X67" s="232"/>
      <c r="Y67" s="232"/>
      <c r="Z67" s="232"/>
      <c r="AA67" s="232"/>
      <c r="AB67" s="232"/>
      <c r="AC67" s="232"/>
      <c r="AD67" s="266"/>
      <c r="AE67" s="235"/>
      <c r="AF67" s="266"/>
      <c r="AG67" s="235"/>
      <c r="AH67" s="266"/>
      <c r="AI67" s="235"/>
      <c r="AJ67" s="266"/>
      <c r="AK67" s="235"/>
      <c r="AL67" s="266"/>
      <c r="AM67" s="235"/>
      <c r="AN67" s="236" t="str">
        <f t="shared" si="0"/>
        <v/>
      </c>
      <c r="AO67" s="236" t="str">
        <f t="shared" si="1"/>
        <v/>
      </c>
      <c r="AP67" s="236" t="str">
        <f>IF(M67&gt;0,IF(ABS((VLOOKUP(aux!A58,aux!A:C,3,FALSE)-VLOOKUP(aux!A58,aux!E:F,2,FALSE))/VLOOKUP(aux!A58,aux!A:C,3,FALSE))&gt;'BG - Eckdaten'!#REF!,"N","J"),"")</f>
        <v/>
      </c>
      <c r="AR67" s="250"/>
    </row>
    <row r="68" spans="1:44" s="217" customFormat="1" ht="18.75" x14ac:dyDescent="0.3">
      <c r="A68" s="232"/>
      <c r="B68" s="232"/>
      <c r="C68" s="232"/>
      <c r="D68" s="232"/>
      <c r="E68" s="232"/>
      <c r="F68" s="232"/>
      <c r="G68" s="232"/>
      <c r="H68" s="232"/>
      <c r="I68" s="232"/>
      <c r="J68" s="232"/>
      <c r="K68" s="232"/>
      <c r="L68" s="232"/>
      <c r="M68" s="232"/>
      <c r="N68" s="232"/>
      <c r="O68" s="232"/>
      <c r="P68" s="232"/>
      <c r="Q68" s="232"/>
      <c r="R68" s="232"/>
      <c r="S68" s="232"/>
      <c r="T68" s="232"/>
      <c r="U68" s="232"/>
      <c r="V68" s="232"/>
      <c r="W68" s="232"/>
      <c r="X68" s="232"/>
      <c r="Y68" s="232"/>
      <c r="Z68" s="232"/>
      <c r="AA68" s="232"/>
      <c r="AB68" s="232"/>
      <c r="AC68" s="232"/>
      <c r="AD68" s="266"/>
      <c r="AE68" s="235"/>
      <c r="AF68" s="266"/>
      <c r="AG68" s="235"/>
      <c r="AH68" s="266"/>
      <c r="AI68" s="235"/>
      <c r="AJ68" s="266"/>
      <c r="AK68" s="235"/>
      <c r="AL68" s="266"/>
      <c r="AM68" s="235"/>
      <c r="AN68" s="236" t="str">
        <f t="shared" si="0"/>
        <v/>
      </c>
      <c r="AO68" s="236" t="str">
        <f t="shared" si="1"/>
        <v/>
      </c>
      <c r="AP68" s="236" t="str">
        <f>IF(M68&gt;0,IF(ABS((VLOOKUP(aux!A59,aux!A:C,3,FALSE)-VLOOKUP(aux!A59,aux!E:F,2,FALSE))/VLOOKUP(aux!A59,aux!A:C,3,FALSE))&gt;'BG - Eckdaten'!#REF!,"N","J"),"")</f>
        <v/>
      </c>
      <c r="AR68" s="250"/>
    </row>
    <row r="69" spans="1:44" s="217" customFormat="1" ht="18.75" x14ac:dyDescent="0.3">
      <c r="A69" s="232"/>
      <c r="B69" s="232"/>
      <c r="C69" s="232"/>
      <c r="D69" s="232"/>
      <c r="E69" s="232"/>
      <c r="F69" s="232"/>
      <c r="G69" s="232"/>
      <c r="H69" s="232"/>
      <c r="I69" s="232"/>
      <c r="J69" s="232"/>
      <c r="K69" s="232"/>
      <c r="L69" s="232"/>
      <c r="M69" s="232"/>
      <c r="N69" s="232"/>
      <c r="O69" s="232"/>
      <c r="P69" s="232"/>
      <c r="Q69" s="232"/>
      <c r="R69" s="232"/>
      <c r="S69" s="232"/>
      <c r="T69" s="232"/>
      <c r="U69" s="232"/>
      <c r="V69" s="232"/>
      <c r="W69" s="232"/>
      <c r="X69" s="232"/>
      <c r="Y69" s="232"/>
      <c r="Z69" s="232"/>
      <c r="AA69" s="232"/>
      <c r="AB69" s="232"/>
      <c r="AC69" s="232"/>
      <c r="AD69" s="266"/>
      <c r="AE69" s="235"/>
      <c r="AF69" s="266"/>
      <c r="AG69" s="235"/>
      <c r="AH69" s="266"/>
      <c r="AI69" s="235"/>
      <c r="AJ69" s="266"/>
      <c r="AK69" s="235"/>
      <c r="AL69" s="266"/>
      <c r="AM69" s="235"/>
      <c r="AN69" s="236" t="str">
        <f t="shared" si="0"/>
        <v/>
      </c>
      <c r="AO69" s="236" t="str">
        <f t="shared" si="1"/>
        <v/>
      </c>
      <c r="AP69" s="236" t="str">
        <f>IF(M69&gt;0,IF(ABS((VLOOKUP(aux!A60,aux!A:C,3,FALSE)-VLOOKUP(aux!A60,aux!E:F,2,FALSE))/VLOOKUP(aux!A60,aux!A:C,3,FALSE))&gt;'BG - Eckdaten'!#REF!,"N","J"),"")</f>
        <v/>
      </c>
      <c r="AR69" s="250"/>
    </row>
    <row r="70" spans="1:44" s="217" customFormat="1" ht="18.75" x14ac:dyDescent="0.3">
      <c r="A70" s="232"/>
      <c r="B70" s="232"/>
      <c r="C70" s="232"/>
      <c r="D70" s="232"/>
      <c r="E70" s="232"/>
      <c r="F70" s="232"/>
      <c r="G70" s="232"/>
      <c r="H70" s="232"/>
      <c r="I70" s="232"/>
      <c r="J70" s="232"/>
      <c r="K70" s="232"/>
      <c r="L70" s="232"/>
      <c r="M70" s="232"/>
      <c r="N70" s="232"/>
      <c r="O70" s="232"/>
      <c r="P70" s="232"/>
      <c r="Q70" s="232"/>
      <c r="R70" s="232"/>
      <c r="S70" s="232"/>
      <c r="T70" s="232"/>
      <c r="U70" s="232"/>
      <c r="V70" s="232"/>
      <c r="W70" s="232"/>
      <c r="X70" s="232"/>
      <c r="Y70" s="232"/>
      <c r="Z70" s="232"/>
      <c r="AA70" s="232"/>
      <c r="AB70" s="232"/>
      <c r="AC70" s="232"/>
      <c r="AD70" s="266"/>
      <c r="AE70" s="235"/>
      <c r="AF70" s="266"/>
      <c r="AG70" s="235"/>
      <c r="AH70" s="266"/>
      <c r="AI70" s="235"/>
      <c r="AJ70" s="266"/>
      <c r="AK70" s="235"/>
      <c r="AL70" s="266"/>
      <c r="AM70" s="235"/>
      <c r="AN70" s="236" t="str">
        <f t="shared" si="0"/>
        <v/>
      </c>
      <c r="AO70" s="236" t="str">
        <f t="shared" si="1"/>
        <v/>
      </c>
      <c r="AP70" s="236" t="str">
        <f>IF(M70&gt;0,IF(ABS((VLOOKUP(aux!A61,aux!A:C,3,FALSE)-VLOOKUP(aux!A61,aux!E:F,2,FALSE))/VLOOKUP(aux!A61,aux!A:C,3,FALSE))&gt;'BG - Eckdaten'!#REF!,"N","J"),"")</f>
        <v/>
      </c>
      <c r="AR70" s="250"/>
    </row>
    <row r="71" spans="1:44" s="217" customFormat="1" ht="18.75" x14ac:dyDescent="0.3">
      <c r="A71" s="232"/>
      <c r="B71" s="232"/>
      <c r="C71" s="232"/>
      <c r="D71" s="232"/>
      <c r="E71" s="232"/>
      <c r="F71" s="232"/>
      <c r="G71" s="232"/>
      <c r="H71" s="232"/>
      <c r="I71" s="232"/>
      <c r="J71" s="232"/>
      <c r="K71" s="232"/>
      <c r="L71" s="232"/>
      <c r="M71" s="232"/>
      <c r="N71" s="232"/>
      <c r="O71" s="232"/>
      <c r="P71" s="232"/>
      <c r="Q71" s="232"/>
      <c r="R71" s="232"/>
      <c r="S71" s="232"/>
      <c r="T71" s="232"/>
      <c r="U71" s="232"/>
      <c r="V71" s="232"/>
      <c r="W71" s="232"/>
      <c r="X71" s="232"/>
      <c r="Y71" s="232"/>
      <c r="Z71" s="232"/>
      <c r="AA71" s="232"/>
      <c r="AB71" s="232"/>
      <c r="AC71" s="232"/>
      <c r="AD71" s="266"/>
      <c r="AE71" s="235"/>
      <c r="AF71" s="266"/>
      <c r="AG71" s="235"/>
      <c r="AH71" s="266"/>
      <c r="AI71" s="235"/>
      <c r="AJ71" s="266"/>
      <c r="AK71" s="235"/>
      <c r="AL71" s="266"/>
      <c r="AM71" s="235"/>
      <c r="AN71" s="236" t="str">
        <f t="shared" si="0"/>
        <v/>
      </c>
      <c r="AO71" s="237" t="str">
        <f t="shared" ref="AO71:AO134" si="2">IF(AE71=0,"",IF(AE71+AG71+AI71+AK71+AM71=1,"J","N"))</f>
        <v/>
      </c>
      <c r="AP71" s="236" t="str">
        <f>IF(M71&gt;0,IF(ABS((VLOOKUP(aux!A62,aux!A:C,3,FALSE)-VLOOKUP(aux!A62,aux!E:F,2,FALSE))/VLOOKUP(aux!A62,aux!A:C,3,FALSE))&gt;'BG - Eckdaten'!#REF!,"N","J"),"")</f>
        <v/>
      </c>
      <c r="AR71" s="250"/>
    </row>
    <row r="72" spans="1:44" s="217" customFormat="1" ht="18.75" x14ac:dyDescent="0.3">
      <c r="A72" s="232"/>
      <c r="B72" s="232"/>
      <c r="C72" s="232"/>
      <c r="D72" s="232"/>
      <c r="E72" s="232"/>
      <c r="F72" s="232"/>
      <c r="G72" s="232"/>
      <c r="H72" s="232"/>
      <c r="I72" s="232"/>
      <c r="J72" s="232"/>
      <c r="K72" s="232"/>
      <c r="L72" s="232"/>
      <c r="M72" s="232"/>
      <c r="N72" s="232"/>
      <c r="O72" s="232"/>
      <c r="P72" s="232"/>
      <c r="Q72" s="232"/>
      <c r="R72" s="232"/>
      <c r="S72" s="232"/>
      <c r="T72" s="232"/>
      <c r="U72" s="232"/>
      <c r="V72" s="232"/>
      <c r="W72" s="232"/>
      <c r="X72" s="232"/>
      <c r="Y72" s="232"/>
      <c r="Z72" s="232"/>
      <c r="AA72" s="232"/>
      <c r="AB72" s="232"/>
      <c r="AC72" s="232"/>
      <c r="AD72" s="266"/>
      <c r="AE72" s="235"/>
      <c r="AF72" s="266"/>
      <c r="AG72" s="235"/>
      <c r="AH72" s="266"/>
      <c r="AI72" s="235"/>
      <c r="AJ72" s="266"/>
      <c r="AK72" s="235"/>
      <c r="AL72" s="266"/>
      <c r="AM72" s="235"/>
      <c r="AN72" s="236" t="str">
        <f t="shared" ref="AN72:AN135" si="3">IF(AD72=0,"",IF(AND(AD72&gt;0,AD72+AF72+AH72+AJ72+AL72=P72),"J","N"))</f>
        <v/>
      </c>
      <c r="AO72" s="237" t="str">
        <f t="shared" si="2"/>
        <v/>
      </c>
      <c r="AP72" s="236" t="str">
        <f>IF(M72&gt;0,IF(ABS((VLOOKUP(aux!A63,aux!A:C,3,FALSE)-VLOOKUP(aux!A63,aux!E:F,2,FALSE))/VLOOKUP(aux!A63,aux!A:C,3,FALSE))&gt;'BG - Eckdaten'!#REF!,"N","J"),"")</f>
        <v/>
      </c>
      <c r="AR72" s="250"/>
    </row>
    <row r="73" spans="1:44" s="217" customFormat="1" ht="18.75" x14ac:dyDescent="0.3">
      <c r="A73" s="232"/>
      <c r="B73" s="232"/>
      <c r="C73" s="232"/>
      <c r="D73" s="232"/>
      <c r="E73" s="232"/>
      <c r="F73" s="232"/>
      <c r="G73" s="232"/>
      <c r="H73" s="232"/>
      <c r="I73" s="232"/>
      <c r="J73" s="232"/>
      <c r="K73" s="232"/>
      <c r="L73" s="232"/>
      <c r="M73" s="232"/>
      <c r="N73" s="232"/>
      <c r="O73" s="232"/>
      <c r="P73" s="232"/>
      <c r="Q73" s="232"/>
      <c r="R73" s="232"/>
      <c r="S73" s="232"/>
      <c r="T73" s="232"/>
      <c r="U73" s="232"/>
      <c r="V73" s="232"/>
      <c r="W73" s="232"/>
      <c r="X73" s="232"/>
      <c r="Y73" s="232"/>
      <c r="Z73" s="232"/>
      <c r="AA73" s="232"/>
      <c r="AB73" s="232"/>
      <c r="AC73" s="232"/>
      <c r="AD73" s="266"/>
      <c r="AE73" s="235"/>
      <c r="AF73" s="266"/>
      <c r="AG73" s="235"/>
      <c r="AH73" s="266"/>
      <c r="AI73" s="235"/>
      <c r="AJ73" s="266"/>
      <c r="AK73" s="235"/>
      <c r="AL73" s="266"/>
      <c r="AM73" s="235"/>
      <c r="AN73" s="236" t="str">
        <f t="shared" si="3"/>
        <v/>
      </c>
      <c r="AO73" s="237" t="str">
        <f t="shared" si="2"/>
        <v/>
      </c>
      <c r="AP73" s="236" t="str">
        <f>IF(M73&gt;0,IF(ABS((VLOOKUP(aux!A64,aux!A:C,3,FALSE)-VLOOKUP(aux!A64,aux!E:F,2,FALSE))/VLOOKUP(aux!A64,aux!A:C,3,FALSE))&gt;'BG - Eckdaten'!#REF!,"N","J"),"")</f>
        <v/>
      </c>
      <c r="AR73" s="250"/>
    </row>
    <row r="74" spans="1:44" s="217" customFormat="1" ht="18.75" x14ac:dyDescent="0.3">
      <c r="A74" s="232"/>
      <c r="B74" s="232"/>
      <c r="C74" s="232"/>
      <c r="D74" s="232"/>
      <c r="E74" s="232"/>
      <c r="F74" s="232"/>
      <c r="G74" s="232"/>
      <c r="H74" s="232"/>
      <c r="I74" s="232"/>
      <c r="J74" s="232"/>
      <c r="K74" s="232"/>
      <c r="L74" s="232"/>
      <c r="M74" s="232"/>
      <c r="N74" s="232"/>
      <c r="O74" s="232"/>
      <c r="P74" s="232"/>
      <c r="Q74" s="232"/>
      <c r="R74" s="232"/>
      <c r="S74" s="232"/>
      <c r="T74" s="232"/>
      <c r="U74" s="232"/>
      <c r="V74" s="232"/>
      <c r="W74" s="232"/>
      <c r="X74" s="232"/>
      <c r="Y74" s="232"/>
      <c r="Z74" s="232"/>
      <c r="AA74" s="232"/>
      <c r="AB74" s="232"/>
      <c r="AC74" s="232"/>
      <c r="AD74" s="266"/>
      <c r="AE74" s="235"/>
      <c r="AF74" s="266"/>
      <c r="AG74" s="235"/>
      <c r="AH74" s="266"/>
      <c r="AI74" s="235"/>
      <c r="AJ74" s="266"/>
      <c r="AK74" s="235"/>
      <c r="AL74" s="266"/>
      <c r="AM74" s="235"/>
      <c r="AN74" s="236" t="str">
        <f t="shared" si="3"/>
        <v/>
      </c>
      <c r="AO74" s="237" t="str">
        <f t="shared" si="2"/>
        <v/>
      </c>
      <c r="AP74" s="236" t="str">
        <f>IF(M74&gt;0,IF(ABS((VLOOKUP(aux!A65,aux!A:C,3,FALSE)-VLOOKUP(aux!A65,aux!E:F,2,FALSE))/VLOOKUP(aux!A65,aux!A:C,3,FALSE))&gt;'BG - Eckdaten'!#REF!,"N","J"),"")</f>
        <v/>
      </c>
      <c r="AR74" s="250"/>
    </row>
    <row r="75" spans="1:44" s="217" customFormat="1" ht="18.75" x14ac:dyDescent="0.3">
      <c r="A75" s="232"/>
      <c r="B75" s="232"/>
      <c r="C75" s="232"/>
      <c r="D75" s="232"/>
      <c r="E75" s="232"/>
      <c r="F75" s="232"/>
      <c r="G75" s="232"/>
      <c r="H75" s="232"/>
      <c r="I75" s="232"/>
      <c r="J75" s="232"/>
      <c r="K75" s="232"/>
      <c r="L75" s="232"/>
      <c r="M75" s="232"/>
      <c r="N75" s="232"/>
      <c r="O75" s="232"/>
      <c r="P75" s="232"/>
      <c r="Q75" s="232"/>
      <c r="R75" s="232"/>
      <c r="S75" s="232"/>
      <c r="T75" s="232"/>
      <c r="U75" s="232"/>
      <c r="V75" s="232"/>
      <c r="W75" s="232"/>
      <c r="X75" s="232"/>
      <c r="Y75" s="232"/>
      <c r="Z75" s="232"/>
      <c r="AA75" s="232"/>
      <c r="AB75" s="232"/>
      <c r="AC75" s="232"/>
      <c r="AD75" s="266"/>
      <c r="AE75" s="235"/>
      <c r="AF75" s="266"/>
      <c r="AG75" s="235"/>
      <c r="AH75" s="266"/>
      <c r="AI75" s="235"/>
      <c r="AJ75" s="266"/>
      <c r="AK75" s="235"/>
      <c r="AL75" s="266"/>
      <c r="AM75" s="235"/>
      <c r="AN75" s="236" t="str">
        <f t="shared" si="3"/>
        <v/>
      </c>
      <c r="AO75" s="237" t="str">
        <f t="shared" si="2"/>
        <v/>
      </c>
      <c r="AP75" s="236" t="str">
        <f>IF(M75&gt;0,IF(ABS((VLOOKUP(aux!A66,aux!A:C,3,FALSE)-VLOOKUP(aux!A66,aux!E:F,2,FALSE))/VLOOKUP(aux!A66,aux!A:C,3,FALSE))&gt;'BG - Eckdaten'!#REF!,"N","J"),"")</f>
        <v/>
      </c>
      <c r="AR75" s="250"/>
    </row>
    <row r="76" spans="1:44" s="217" customFormat="1" ht="18.75" x14ac:dyDescent="0.3">
      <c r="A76" s="232"/>
      <c r="B76" s="232"/>
      <c r="C76" s="232"/>
      <c r="D76" s="232"/>
      <c r="E76" s="232"/>
      <c r="F76" s="232"/>
      <c r="G76" s="232"/>
      <c r="H76" s="232"/>
      <c r="I76" s="232"/>
      <c r="J76" s="232"/>
      <c r="K76" s="232"/>
      <c r="L76" s="232"/>
      <c r="M76" s="232"/>
      <c r="N76" s="232"/>
      <c r="O76" s="232"/>
      <c r="P76" s="232"/>
      <c r="Q76" s="232"/>
      <c r="R76" s="232"/>
      <c r="S76" s="232"/>
      <c r="T76" s="232"/>
      <c r="U76" s="232"/>
      <c r="V76" s="232"/>
      <c r="W76" s="232"/>
      <c r="X76" s="232"/>
      <c r="Y76" s="232"/>
      <c r="Z76" s="232"/>
      <c r="AA76" s="232"/>
      <c r="AB76" s="232"/>
      <c r="AC76" s="232"/>
      <c r="AD76" s="266"/>
      <c r="AE76" s="235"/>
      <c r="AF76" s="266"/>
      <c r="AG76" s="235"/>
      <c r="AH76" s="266"/>
      <c r="AI76" s="235"/>
      <c r="AJ76" s="266"/>
      <c r="AK76" s="235"/>
      <c r="AL76" s="266"/>
      <c r="AM76" s="235"/>
      <c r="AN76" s="236" t="str">
        <f t="shared" si="3"/>
        <v/>
      </c>
      <c r="AO76" s="237" t="str">
        <f t="shared" si="2"/>
        <v/>
      </c>
      <c r="AP76" s="236" t="str">
        <f>IF(M76&gt;0,IF(ABS((VLOOKUP(aux!A67,aux!A:C,3,FALSE)-VLOOKUP(aux!A67,aux!E:F,2,FALSE))/VLOOKUP(aux!A67,aux!A:C,3,FALSE))&gt;'BG - Eckdaten'!#REF!,"N","J"),"")</f>
        <v/>
      </c>
      <c r="AR76" s="250"/>
    </row>
    <row r="77" spans="1:44" s="217" customFormat="1" ht="18.75" x14ac:dyDescent="0.3">
      <c r="A77" s="232"/>
      <c r="B77" s="232"/>
      <c r="C77" s="232"/>
      <c r="D77" s="232"/>
      <c r="E77" s="232"/>
      <c r="F77" s="232"/>
      <c r="G77" s="232"/>
      <c r="H77" s="232"/>
      <c r="I77" s="232"/>
      <c r="J77" s="232"/>
      <c r="K77" s="232"/>
      <c r="L77" s="232"/>
      <c r="M77" s="232"/>
      <c r="N77" s="232"/>
      <c r="O77" s="232"/>
      <c r="P77" s="232"/>
      <c r="Q77" s="232"/>
      <c r="R77" s="232"/>
      <c r="S77" s="232"/>
      <c r="T77" s="232"/>
      <c r="U77" s="232"/>
      <c r="V77" s="232"/>
      <c r="W77" s="232"/>
      <c r="X77" s="232"/>
      <c r="Y77" s="232"/>
      <c r="Z77" s="232"/>
      <c r="AA77" s="232"/>
      <c r="AB77" s="232"/>
      <c r="AC77" s="232"/>
      <c r="AD77" s="266"/>
      <c r="AE77" s="235"/>
      <c r="AF77" s="266"/>
      <c r="AG77" s="235"/>
      <c r="AH77" s="266"/>
      <c r="AI77" s="235"/>
      <c r="AJ77" s="266"/>
      <c r="AK77" s="235"/>
      <c r="AL77" s="266"/>
      <c r="AM77" s="235"/>
      <c r="AN77" s="236" t="str">
        <f t="shared" si="3"/>
        <v/>
      </c>
      <c r="AO77" s="237" t="str">
        <f t="shared" si="2"/>
        <v/>
      </c>
      <c r="AP77" s="236" t="str">
        <f>IF(M77&gt;0,IF(ABS((VLOOKUP(aux!A68,aux!A:C,3,FALSE)-VLOOKUP(aux!A68,aux!E:F,2,FALSE))/VLOOKUP(aux!A68,aux!A:C,3,FALSE))&gt;'BG - Eckdaten'!#REF!,"N","J"),"")</f>
        <v/>
      </c>
      <c r="AR77" s="250"/>
    </row>
    <row r="78" spans="1:44" s="217" customFormat="1" ht="18.75" x14ac:dyDescent="0.3">
      <c r="A78" s="232"/>
      <c r="B78" s="232"/>
      <c r="C78" s="232"/>
      <c r="D78" s="232"/>
      <c r="E78" s="232"/>
      <c r="F78" s="232"/>
      <c r="G78" s="232"/>
      <c r="H78" s="232"/>
      <c r="I78" s="232"/>
      <c r="J78" s="232"/>
      <c r="K78" s="232"/>
      <c r="L78" s="232"/>
      <c r="M78" s="232"/>
      <c r="N78" s="232"/>
      <c r="O78" s="232"/>
      <c r="P78" s="232"/>
      <c r="Q78" s="232"/>
      <c r="R78" s="232"/>
      <c r="S78" s="232"/>
      <c r="T78" s="232"/>
      <c r="U78" s="232"/>
      <c r="V78" s="232"/>
      <c r="W78" s="232"/>
      <c r="X78" s="232"/>
      <c r="Y78" s="232"/>
      <c r="Z78" s="232"/>
      <c r="AA78" s="232"/>
      <c r="AB78" s="232"/>
      <c r="AC78" s="232"/>
      <c r="AD78" s="266"/>
      <c r="AE78" s="235"/>
      <c r="AF78" s="266"/>
      <c r="AG78" s="235"/>
      <c r="AH78" s="266"/>
      <c r="AI78" s="235"/>
      <c r="AJ78" s="266"/>
      <c r="AK78" s="235"/>
      <c r="AL78" s="266"/>
      <c r="AM78" s="235"/>
      <c r="AN78" s="236" t="str">
        <f t="shared" si="3"/>
        <v/>
      </c>
      <c r="AO78" s="237" t="str">
        <f t="shared" si="2"/>
        <v/>
      </c>
      <c r="AP78" s="236" t="str">
        <f>IF(M78&gt;0,IF(ABS((VLOOKUP(aux!A69,aux!A:C,3,FALSE)-VLOOKUP(aux!A69,aux!E:F,2,FALSE))/VLOOKUP(aux!A69,aux!A:C,3,FALSE))&gt;'BG - Eckdaten'!#REF!,"N","J"),"")</f>
        <v/>
      </c>
      <c r="AR78" s="250"/>
    </row>
    <row r="79" spans="1:44" s="217" customFormat="1" ht="18.75" x14ac:dyDescent="0.3">
      <c r="A79" s="232"/>
      <c r="B79" s="232"/>
      <c r="C79" s="232"/>
      <c r="D79" s="232"/>
      <c r="E79" s="232"/>
      <c r="F79" s="232"/>
      <c r="G79" s="232"/>
      <c r="H79" s="232"/>
      <c r="I79" s="232"/>
      <c r="J79" s="232"/>
      <c r="K79" s="232"/>
      <c r="L79" s="232"/>
      <c r="M79" s="232"/>
      <c r="N79" s="232"/>
      <c r="O79" s="232"/>
      <c r="P79" s="232"/>
      <c r="Q79" s="232"/>
      <c r="R79" s="232"/>
      <c r="S79" s="232"/>
      <c r="T79" s="232"/>
      <c r="U79" s="232"/>
      <c r="V79" s="232"/>
      <c r="W79" s="232"/>
      <c r="X79" s="232"/>
      <c r="Y79" s="232"/>
      <c r="Z79" s="232"/>
      <c r="AA79" s="232"/>
      <c r="AB79" s="232"/>
      <c r="AC79" s="232"/>
      <c r="AD79" s="266"/>
      <c r="AE79" s="235"/>
      <c r="AF79" s="266"/>
      <c r="AG79" s="235"/>
      <c r="AH79" s="266"/>
      <c r="AI79" s="235"/>
      <c r="AJ79" s="266"/>
      <c r="AK79" s="235"/>
      <c r="AL79" s="266"/>
      <c r="AM79" s="235"/>
      <c r="AN79" s="236" t="str">
        <f t="shared" si="3"/>
        <v/>
      </c>
      <c r="AO79" s="237" t="str">
        <f t="shared" si="2"/>
        <v/>
      </c>
      <c r="AP79" s="236" t="str">
        <f>IF(M79&gt;0,IF(ABS((VLOOKUP(aux!A70,aux!A:C,3,FALSE)-VLOOKUP(aux!A70,aux!E:F,2,FALSE))/VLOOKUP(aux!A70,aux!A:C,3,FALSE))&gt;'BG - Eckdaten'!#REF!,"N","J"),"")</f>
        <v/>
      </c>
      <c r="AR79" s="250"/>
    </row>
    <row r="80" spans="1:44" s="217" customFormat="1" ht="18.75" x14ac:dyDescent="0.3">
      <c r="A80" s="232"/>
      <c r="B80" s="232"/>
      <c r="C80" s="232"/>
      <c r="D80" s="232"/>
      <c r="E80" s="232"/>
      <c r="F80" s="232"/>
      <c r="G80" s="232"/>
      <c r="H80" s="232"/>
      <c r="I80" s="232"/>
      <c r="J80" s="232"/>
      <c r="K80" s="232"/>
      <c r="L80" s="232"/>
      <c r="M80" s="232"/>
      <c r="N80" s="232"/>
      <c r="O80" s="232"/>
      <c r="P80" s="232"/>
      <c r="Q80" s="232"/>
      <c r="R80" s="232"/>
      <c r="S80" s="232"/>
      <c r="T80" s="232"/>
      <c r="U80" s="232"/>
      <c r="V80" s="232"/>
      <c r="W80" s="232"/>
      <c r="X80" s="232"/>
      <c r="Y80" s="232"/>
      <c r="Z80" s="232"/>
      <c r="AA80" s="232"/>
      <c r="AB80" s="232"/>
      <c r="AC80" s="232"/>
      <c r="AD80" s="266"/>
      <c r="AE80" s="235"/>
      <c r="AF80" s="266"/>
      <c r="AG80" s="235"/>
      <c r="AH80" s="266"/>
      <c r="AI80" s="235"/>
      <c r="AJ80" s="266"/>
      <c r="AK80" s="235"/>
      <c r="AL80" s="266"/>
      <c r="AM80" s="235"/>
      <c r="AN80" s="236" t="str">
        <f t="shared" si="3"/>
        <v/>
      </c>
      <c r="AO80" s="237" t="str">
        <f t="shared" si="2"/>
        <v/>
      </c>
      <c r="AP80" s="236" t="str">
        <f>IF(M80&gt;0,IF(ABS((VLOOKUP(aux!A71,aux!A:C,3,FALSE)-VLOOKUP(aux!A71,aux!E:F,2,FALSE))/VLOOKUP(aux!A71,aux!A:C,3,FALSE))&gt;'BG - Eckdaten'!#REF!,"N","J"),"")</f>
        <v/>
      </c>
      <c r="AR80" s="250"/>
    </row>
    <row r="81" spans="1:44" s="217" customFormat="1" ht="18.75" x14ac:dyDescent="0.3">
      <c r="A81" s="232"/>
      <c r="B81" s="232"/>
      <c r="C81" s="232"/>
      <c r="D81" s="232"/>
      <c r="E81" s="232"/>
      <c r="F81" s="232"/>
      <c r="G81" s="232"/>
      <c r="H81" s="232"/>
      <c r="I81" s="232"/>
      <c r="J81" s="232"/>
      <c r="K81" s="232"/>
      <c r="L81" s="232"/>
      <c r="M81" s="232"/>
      <c r="N81" s="232"/>
      <c r="O81" s="232"/>
      <c r="P81" s="232"/>
      <c r="Q81" s="232"/>
      <c r="R81" s="232"/>
      <c r="S81" s="232"/>
      <c r="T81" s="232"/>
      <c r="U81" s="232"/>
      <c r="V81" s="232"/>
      <c r="W81" s="232"/>
      <c r="X81" s="232"/>
      <c r="Y81" s="232"/>
      <c r="Z81" s="232"/>
      <c r="AA81" s="232"/>
      <c r="AB81" s="232"/>
      <c r="AC81" s="232"/>
      <c r="AD81" s="266"/>
      <c r="AE81" s="235"/>
      <c r="AF81" s="266"/>
      <c r="AG81" s="235"/>
      <c r="AH81" s="266"/>
      <c r="AI81" s="235"/>
      <c r="AJ81" s="266"/>
      <c r="AK81" s="235"/>
      <c r="AL81" s="266"/>
      <c r="AM81" s="235"/>
      <c r="AN81" s="236" t="str">
        <f t="shared" si="3"/>
        <v/>
      </c>
      <c r="AO81" s="237" t="str">
        <f t="shared" si="2"/>
        <v/>
      </c>
      <c r="AP81" s="236" t="str">
        <f>IF(M81&gt;0,IF(ABS((VLOOKUP(aux!A72,aux!A:C,3,FALSE)-VLOOKUP(aux!A72,aux!E:F,2,FALSE))/VLOOKUP(aux!A72,aux!A:C,3,FALSE))&gt;'BG - Eckdaten'!#REF!,"N","J"),"")</f>
        <v/>
      </c>
      <c r="AR81" s="250"/>
    </row>
    <row r="82" spans="1:44" s="217" customFormat="1" ht="18.75" x14ac:dyDescent="0.3">
      <c r="A82" s="232"/>
      <c r="B82" s="232"/>
      <c r="C82" s="232"/>
      <c r="D82" s="232"/>
      <c r="E82" s="232"/>
      <c r="F82" s="232"/>
      <c r="G82" s="232"/>
      <c r="H82" s="232"/>
      <c r="I82" s="232"/>
      <c r="J82" s="232"/>
      <c r="K82" s="232"/>
      <c r="L82" s="232"/>
      <c r="M82" s="232"/>
      <c r="N82" s="232"/>
      <c r="O82" s="232"/>
      <c r="P82" s="232"/>
      <c r="Q82" s="232"/>
      <c r="R82" s="232"/>
      <c r="S82" s="232"/>
      <c r="T82" s="232"/>
      <c r="U82" s="232"/>
      <c r="V82" s="232"/>
      <c r="W82" s="232"/>
      <c r="X82" s="232"/>
      <c r="Y82" s="232"/>
      <c r="Z82" s="232"/>
      <c r="AA82" s="232"/>
      <c r="AB82" s="232"/>
      <c r="AC82" s="232"/>
      <c r="AD82" s="266"/>
      <c r="AE82" s="235"/>
      <c r="AF82" s="266"/>
      <c r="AG82" s="235"/>
      <c r="AH82" s="266"/>
      <c r="AI82" s="235"/>
      <c r="AJ82" s="266"/>
      <c r="AK82" s="235"/>
      <c r="AL82" s="266"/>
      <c r="AM82" s="235"/>
      <c r="AN82" s="236" t="str">
        <f t="shared" si="3"/>
        <v/>
      </c>
      <c r="AO82" s="237" t="str">
        <f t="shared" si="2"/>
        <v/>
      </c>
      <c r="AP82" s="236" t="str">
        <f>IF(M82&gt;0,IF(ABS((VLOOKUP(aux!A73,aux!A:C,3,FALSE)-VLOOKUP(aux!A73,aux!E:F,2,FALSE))/VLOOKUP(aux!A73,aux!A:C,3,FALSE))&gt;'BG - Eckdaten'!#REF!,"N","J"),"")</f>
        <v/>
      </c>
      <c r="AR82" s="250"/>
    </row>
    <row r="83" spans="1:44" s="217" customFormat="1" ht="18.75" x14ac:dyDescent="0.3">
      <c r="A83" s="232"/>
      <c r="B83" s="232"/>
      <c r="C83" s="232"/>
      <c r="D83" s="232"/>
      <c r="E83" s="232"/>
      <c r="F83" s="232"/>
      <c r="G83" s="232"/>
      <c r="H83" s="232"/>
      <c r="I83" s="232"/>
      <c r="J83" s="232"/>
      <c r="K83" s="232"/>
      <c r="L83" s="232"/>
      <c r="M83" s="232"/>
      <c r="N83" s="232"/>
      <c r="O83" s="232"/>
      <c r="P83" s="232"/>
      <c r="Q83" s="232"/>
      <c r="R83" s="232"/>
      <c r="S83" s="232"/>
      <c r="T83" s="232"/>
      <c r="U83" s="232"/>
      <c r="V83" s="232"/>
      <c r="W83" s="232"/>
      <c r="X83" s="232"/>
      <c r="Y83" s="232"/>
      <c r="Z83" s="232"/>
      <c r="AA83" s="232"/>
      <c r="AB83" s="232"/>
      <c r="AC83" s="232"/>
      <c r="AD83" s="266"/>
      <c r="AE83" s="235"/>
      <c r="AF83" s="266"/>
      <c r="AG83" s="235"/>
      <c r="AH83" s="266"/>
      <c r="AI83" s="235"/>
      <c r="AJ83" s="266"/>
      <c r="AK83" s="235"/>
      <c r="AL83" s="266"/>
      <c r="AM83" s="235"/>
      <c r="AN83" s="236" t="str">
        <f t="shared" si="3"/>
        <v/>
      </c>
      <c r="AO83" s="237" t="str">
        <f t="shared" si="2"/>
        <v/>
      </c>
      <c r="AP83" s="236" t="str">
        <f>IF(M83&gt;0,IF(ABS((VLOOKUP(aux!A74,aux!A:C,3,FALSE)-VLOOKUP(aux!A74,aux!E:F,2,FALSE))/VLOOKUP(aux!A74,aux!A:C,3,FALSE))&gt;'BG - Eckdaten'!#REF!,"N","J"),"")</f>
        <v/>
      </c>
      <c r="AR83" s="250"/>
    </row>
    <row r="84" spans="1:44" s="217" customFormat="1" ht="18.75" x14ac:dyDescent="0.3">
      <c r="A84" s="232"/>
      <c r="B84" s="232"/>
      <c r="C84" s="232"/>
      <c r="D84" s="232"/>
      <c r="E84" s="232"/>
      <c r="F84" s="232"/>
      <c r="G84" s="232"/>
      <c r="H84" s="232"/>
      <c r="I84" s="232"/>
      <c r="J84" s="232"/>
      <c r="K84" s="232"/>
      <c r="L84" s="232"/>
      <c r="M84" s="232"/>
      <c r="N84" s="232"/>
      <c r="O84" s="232"/>
      <c r="P84" s="232"/>
      <c r="Q84" s="232"/>
      <c r="R84" s="232"/>
      <c r="S84" s="232"/>
      <c r="T84" s="232"/>
      <c r="U84" s="232"/>
      <c r="V84" s="232"/>
      <c r="W84" s="232"/>
      <c r="X84" s="232"/>
      <c r="Y84" s="232"/>
      <c r="Z84" s="232"/>
      <c r="AA84" s="232"/>
      <c r="AB84" s="232"/>
      <c r="AC84" s="232"/>
      <c r="AD84" s="266"/>
      <c r="AE84" s="235"/>
      <c r="AF84" s="266"/>
      <c r="AG84" s="235"/>
      <c r="AH84" s="266"/>
      <c r="AI84" s="235"/>
      <c r="AJ84" s="266"/>
      <c r="AK84" s="235"/>
      <c r="AL84" s="266"/>
      <c r="AM84" s="235"/>
      <c r="AN84" s="236" t="str">
        <f t="shared" si="3"/>
        <v/>
      </c>
      <c r="AO84" s="237" t="str">
        <f t="shared" si="2"/>
        <v/>
      </c>
      <c r="AP84" s="236" t="str">
        <f>IF(M84&gt;0,IF(ABS((VLOOKUP(aux!A75,aux!A:C,3,FALSE)-VLOOKUP(aux!A75,aux!E:F,2,FALSE))/VLOOKUP(aux!A75,aux!A:C,3,FALSE))&gt;'BG - Eckdaten'!#REF!,"N","J"),"")</f>
        <v/>
      </c>
      <c r="AR84" s="250"/>
    </row>
    <row r="85" spans="1:44" s="217" customFormat="1" ht="18.75" x14ac:dyDescent="0.3">
      <c r="A85" s="232"/>
      <c r="B85" s="232"/>
      <c r="C85" s="232"/>
      <c r="D85" s="232"/>
      <c r="E85" s="232"/>
      <c r="F85" s="232"/>
      <c r="G85" s="232"/>
      <c r="H85" s="232"/>
      <c r="I85" s="232"/>
      <c r="J85" s="232"/>
      <c r="K85" s="232"/>
      <c r="L85" s="232"/>
      <c r="M85" s="232"/>
      <c r="N85" s="232"/>
      <c r="O85" s="232"/>
      <c r="P85" s="232"/>
      <c r="Q85" s="232"/>
      <c r="R85" s="232"/>
      <c r="S85" s="232"/>
      <c r="T85" s="232"/>
      <c r="U85" s="232"/>
      <c r="V85" s="232"/>
      <c r="W85" s="232"/>
      <c r="X85" s="232"/>
      <c r="Y85" s="232"/>
      <c r="Z85" s="232"/>
      <c r="AA85" s="232"/>
      <c r="AB85" s="232"/>
      <c r="AC85" s="232"/>
      <c r="AD85" s="266"/>
      <c r="AE85" s="235"/>
      <c r="AF85" s="266"/>
      <c r="AG85" s="235"/>
      <c r="AH85" s="266"/>
      <c r="AI85" s="235"/>
      <c r="AJ85" s="266"/>
      <c r="AK85" s="235"/>
      <c r="AL85" s="266"/>
      <c r="AM85" s="235"/>
      <c r="AN85" s="236" t="str">
        <f t="shared" si="3"/>
        <v/>
      </c>
      <c r="AO85" s="237" t="str">
        <f t="shared" si="2"/>
        <v/>
      </c>
      <c r="AP85" s="236" t="str">
        <f>IF(M85&gt;0,IF(ABS((VLOOKUP(aux!A76,aux!A:C,3,FALSE)-VLOOKUP(aux!A76,aux!E:F,2,FALSE))/VLOOKUP(aux!A76,aux!A:C,3,FALSE))&gt;'BG - Eckdaten'!#REF!,"N","J"),"")</f>
        <v/>
      </c>
      <c r="AR85" s="250"/>
    </row>
    <row r="86" spans="1:44" s="217" customFormat="1" ht="18.75" x14ac:dyDescent="0.3">
      <c r="A86" s="232"/>
      <c r="B86" s="232"/>
      <c r="C86" s="232"/>
      <c r="D86" s="232"/>
      <c r="E86" s="232"/>
      <c r="F86" s="232"/>
      <c r="G86" s="232"/>
      <c r="H86" s="232"/>
      <c r="I86" s="232"/>
      <c r="J86" s="232"/>
      <c r="K86" s="232"/>
      <c r="L86" s="232"/>
      <c r="M86" s="232"/>
      <c r="N86" s="232"/>
      <c r="O86" s="232"/>
      <c r="P86" s="232"/>
      <c r="Q86" s="232"/>
      <c r="R86" s="232"/>
      <c r="S86" s="232"/>
      <c r="T86" s="232"/>
      <c r="U86" s="232"/>
      <c r="V86" s="232"/>
      <c r="W86" s="232"/>
      <c r="X86" s="232"/>
      <c r="Y86" s="232"/>
      <c r="Z86" s="232"/>
      <c r="AA86" s="232"/>
      <c r="AB86" s="232"/>
      <c r="AC86" s="232"/>
      <c r="AD86" s="266"/>
      <c r="AE86" s="235"/>
      <c r="AF86" s="266"/>
      <c r="AG86" s="235"/>
      <c r="AH86" s="266"/>
      <c r="AI86" s="235"/>
      <c r="AJ86" s="266"/>
      <c r="AK86" s="235"/>
      <c r="AL86" s="266"/>
      <c r="AM86" s="235"/>
      <c r="AN86" s="236" t="str">
        <f t="shared" si="3"/>
        <v/>
      </c>
      <c r="AO86" s="237" t="str">
        <f t="shared" si="2"/>
        <v/>
      </c>
      <c r="AP86" s="236" t="str">
        <f>IF(M86&gt;0,IF(ABS((VLOOKUP(aux!A77,aux!A:C,3,FALSE)-VLOOKUP(aux!A77,aux!E:F,2,FALSE))/VLOOKUP(aux!A77,aux!A:C,3,FALSE))&gt;'BG - Eckdaten'!#REF!,"N","J"),"")</f>
        <v/>
      </c>
      <c r="AR86" s="250"/>
    </row>
    <row r="87" spans="1:44" s="217" customFormat="1" ht="18.75" x14ac:dyDescent="0.3">
      <c r="A87" s="232"/>
      <c r="B87" s="232"/>
      <c r="C87" s="232"/>
      <c r="D87" s="232"/>
      <c r="E87" s="232"/>
      <c r="F87" s="232"/>
      <c r="G87" s="232"/>
      <c r="H87" s="232"/>
      <c r="I87" s="232"/>
      <c r="J87" s="232"/>
      <c r="K87" s="232"/>
      <c r="L87" s="232"/>
      <c r="M87" s="232"/>
      <c r="N87" s="232"/>
      <c r="O87" s="232"/>
      <c r="P87" s="232"/>
      <c r="Q87" s="232"/>
      <c r="R87" s="232"/>
      <c r="S87" s="232"/>
      <c r="T87" s="232"/>
      <c r="U87" s="232"/>
      <c r="V87" s="232"/>
      <c r="W87" s="232"/>
      <c r="X87" s="232"/>
      <c r="Y87" s="232"/>
      <c r="Z87" s="232"/>
      <c r="AA87" s="232"/>
      <c r="AB87" s="232"/>
      <c r="AC87" s="232"/>
      <c r="AD87" s="266"/>
      <c r="AE87" s="235"/>
      <c r="AF87" s="266"/>
      <c r="AG87" s="235"/>
      <c r="AH87" s="266"/>
      <c r="AI87" s="235"/>
      <c r="AJ87" s="266"/>
      <c r="AK87" s="235"/>
      <c r="AL87" s="266"/>
      <c r="AM87" s="235"/>
      <c r="AN87" s="236" t="str">
        <f t="shared" si="3"/>
        <v/>
      </c>
      <c r="AO87" s="237" t="str">
        <f t="shared" si="2"/>
        <v/>
      </c>
      <c r="AP87" s="236" t="str">
        <f>IF(M87&gt;0,IF(ABS((VLOOKUP(aux!A78,aux!A:C,3,FALSE)-VLOOKUP(aux!A78,aux!E:F,2,FALSE))/VLOOKUP(aux!A78,aux!A:C,3,FALSE))&gt;'BG - Eckdaten'!#REF!,"N","J"),"")</f>
        <v/>
      </c>
      <c r="AR87" s="250"/>
    </row>
    <row r="88" spans="1:44" s="217" customFormat="1" ht="18.75" x14ac:dyDescent="0.3">
      <c r="A88" s="232"/>
      <c r="B88" s="232"/>
      <c r="C88" s="232"/>
      <c r="D88" s="232"/>
      <c r="E88" s="232"/>
      <c r="F88" s="232"/>
      <c r="G88" s="232"/>
      <c r="H88" s="232"/>
      <c r="I88" s="232"/>
      <c r="J88" s="232"/>
      <c r="K88" s="232"/>
      <c r="L88" s="232"/>
      <c r="M88" s="232"/>
      <c r="N88" s="232"/>
      <c r="O88" s="232"/>
      <c r="P88" s="232"/>
      <c r="Q88" s="232"/>
      <c r="R88" s="232"/>
      <c r="S88" s="232"/>
      <c r="T88" s="232"/>
      <c r="U88" s="232"/>
      <c r="V88" s="232"/>
      <c r="W88" s="232"/>
      <c r="X88" s="232"/>
      <c r="Y88" s="232"/>
      <c r="Z88" s="232"/>
      <c r="AA88" s="232"/>
      <c r="AB88" s="232"/>
      <c r="AC88" s="232"/>
      <c r="AD88" s="266"/>
      <c r="AE88" s="235"/>
      <c r="AF88" s="266"/>
      <c r="AG88" s="235"/>
      <c r="AH88" s="266"/>
      <c r="AI88" s="235"/>
      <c r="AJ88" s="266"/>
      <c r="AK88" s="235"/>
      <c r="AL88" s="266"/>
      <c r="AM88" s="235"/>
      <c r="AN88" s="236" t="str">
        <f t="shared" si="3"/>
        <v/>
      </c>
      <c r="AO88" s="237" t="str">
        <f t="shared" si="2"/>
        <v/>
      </c>
      <c r="AP88" s="236" t="str">
        <f>IF(M88&gt;0,IF(ABS((VLOOKUP(aux!A79,aux!A:C,3,FALSE)-VLOOKUP(aux!A79,aux!E:F,2,FALSE))/VLOOKUP(aux!A79,aux!A:C,3,FALSE))&gt;'BG - Eckdaten'!#REF!,"N","J"),"")</f>
        <v/>
      </c>
      <c r="AR88" s="250"/>
    </row>
    <row r="89" spans="1:44" s="217" customFormat="1" ht="18.75" x14ac:dyDescent="0.3">
      <c r="A89" s="232"/>
      <c r="B89" s="232"/>
      <c r="C89" s="232"/>
      <c r="D89" s="232"/>
      <c r="E89" s="232"/>
      <c r="F89" s="232"/>
      <c r="G89" s="232"/>
      <c r="H89" s="232"/>
      <c r="I89" s="232"/>
      <c r="J89" s="232"/>
      <c r="K89" s="232"/>
      <c r="L89" s="232"/>
      <c r="M89" s="232"/>
      <c r="N89" s="232"/>
      <c r="O89" s="232"/>
      <c r="P89" s="232"/>
      <c r="Q89" s="232"/>
      <c r="R89" s="232"/>
      <c r="S89" s="232"/>
      <c r="T89" s="232"/>
      <c r="U89" s="232"/>
      <c r="V89" s="232"/>
      <c r="W89" s="232"/>
      <c r="X89" s="232"/>
      <c r="Y89" s="232"/>
      <c r="Z89" s="232"/>
      <c r="AA89" s="232"/>
      <c r="AB89" s="232"/>
      <c r="AC89" s="232"/>
      <c r="AD89" s="266"/>
      <c r="AE89" s="235"/>
      <c r="AF89" s="266"/>
      <c r="AG89" s="235"/>
      <c r="AH89" s="266"/>
      <c r="AI89" s="235"/>
      <c r="AJ89" s="266"/>
      <c r="AK89" s="235"/>
      <c r="AL89" s="266"/>
      <c r="AM89" s="235"/>
      <c r="AN89" s="236" t="str">
        <f t="shared" si="3"/>
        <v/>
      </c>
      <c r="AO89" s="237" t="str">
        <f t="shared" si="2"/>
        <v/>
      </c>
      <c r="AP89" s="236" t="str">
        <f>IF(M89&gt;0,IF(ABS((VLOOKUP(aux!A80,aux!A:C,3,FALSE)-VLOOKUP(aux!A80,aux!E:F,2,FALSE))/VLOOKUP(aux!A80,aux!A:C,3,FALSE))&gt;'BG - Eckdaten'!#REF!,"N","J"),"")</f>
        <v/>
      </c>
      <c r="AR89" s="250"/>
    </row>
    <row r="90" spans="1:44" s="217" customFormat="1" ht="18.75" x14ac:dyDescent="0.3">
      <c r="A90" s="232"/>
      <c r="B90" s="232"/>
      <c r="C90" s="232"/>
      <c r="D90" s="232"/>
      <c r="E90" s="232"/>
      <c r="F90" s="232"/>
      <c r="G90" s="232"/>
      <c r="H90" s="232"/>
      <c r="I90" s="232"/>
      <c r="J90" s="232"/>
      <c r="K90" s="232"/>
      <c r="L90" s="232"/>
      <c r="M90" s="232"/>
      <c r="N90" s="232"/>
      <c r="O90" s="232"/>
      <c r="P90" s="232"/>
      <c r="Q90" s="232"/>
      <c r="R90" s="232"/>
      <c r="S90" s="232"/>
      <c r="T90" s="232"/>
      <c r="U90" s="232"/>
      <c r="V90" s="232"/>
      <c r="W90" s="232"/>
      <c r="X90" s="232"/>
      <c r="Y90" s="232"/>
      <c r="Z90" s="232"/>
      <c r="AA90" s="232"/>
      <c r="AB90" s="232"/>
      <c r="AC90" s="232"/>
      <c r="AD90" s="266"/>
      <c r="AE90" s="235"/>
      <c r="AF90" s="266"/>
      <c r="AG90" s="235"/>
      <c r="AH90" s="266"/>
      <c r="AI90" s="235"/>
      <c r="AJ90" s="266"/>
      <c r="AK90" s="235"/>
      <c r="AL90" s="266"/>
      <c r="AM90" s="235"/>
      <c r="AN90" s="236" t="str">
        <f t="shared" si="3"/>
        <v/>
      </c>
      <c r="AO90" s="237" t="str">
        <f t="shared" si="2"/>
        <v/>
      </c>
      <c r="AP90" s="236" t="str">
        <f>IF(M90&gt;0,IF(ABS((VLOOKUP(aux!A81,aux!A:C,3,FALSE)-VLOOKUP(aux!A81,aux!E:F,2,FALSE))/VLOOKUP(aux!A81,aux!A:C,3,FALSE))&gt;'BG - Eckdaten'!#REF!,"N","J"),"")</f>
        <v/>
      </c>
      <c r="AR90" s="250"/>
    </row>
    <row r="91" spans="1:44" s="217" customFormat="1" ht="18.75" x14ac:dyDescent="0.3">
      <c r="A91" s="232"/>
      <c r="B91" s="232"/>
      <c r="C91" s="232"/>
      <c r="D91" s="232"/>
      <c r="E91" s="232"/>
      <c r="F91" s="232"/>
      <c r="G91" s="232"/>
      <c r="H91" s="232"/>
      <c r="I91" s="232"/>
      <c r="J91" s="232"/>
      <c r="K91" s="232"/>
      <c r="L91" s="232"/>
      <c r="M91" s="232"/>
      <c r="N91" s="232"/>
      <c r="O91" s="232"/>
      <c r="P91" s="232"/>
      <c r="Q91" s="232"/>
      <c r="R91" s="232"/>
      <c r="S91" s="232"/>
      <c r="T91" s="232"/>
      <c r="U91" s="232"/>
      <c r="V91" s="232"/>
      <c r="W91" s="232"/>
      <c r="X91" s="232"/>
      <c r="Y91" s="232"/>
      <c r="Z91" s="232"/>
      <c r="AA91" s="232"/>
      <c r="AB91" s="232"/>
      <c r="AC91" s="232"/>
      <c r="AD91" s="266"/>
      <c r="AE91" s="235"/>
      <c r="AF91" s="266"/>
      <c r="AG91" s="235"/>
      <c r="AH91" s="266"/>
      <c r="AI91" s="235"/>
      <c r="AJ91" s="266"/>
      <c r="AK91" s="235"/>
      <c r="AL91" s="266"/>
      <c r="AM91" s="235"/>
      <c r="AN91" s="236" t="str">
        <f t="shared" si="3"/>
        <v/>
      </c>
      <c r="AO91" s="237" t="str">
        <f t="shared" si="2"/>
        <v/>
      </c>
      <c r="AP91" s="236" t="str">
        <f>IF(M91&gt;0,IF(ABS((VLOOKUP(aux!A82,aux!A:C,3,FALSE)-VLOOKUP(aux!A82,aux!E:F,2,FALSE))/VLOOKUP(aux!A82,aux!A:C,3,FALSE))&gt;'BG - Eckdaten'!#REF!,"N","J"),"")</f>
        <v/>
      </c>
      <c r="AR91" s="250"/>
    </row>
    <row r="92" spans="1:44" s="217" customFormat="1" ht="18.75" x14ac:dyDescent="0.3">
      <c r="A92" s="232"/>
      <c r="B92" s="232"/>
      <c r="C92" s="232"/>
      <c r="D92" s="232"/>
      <c r="E92" s="232"/>
      <c r="F92" s="232"/>
      <c r="G92" s="232"/>
      <c r="H92" s="232"/>
      <c r="I92" s="232"/>
      <c r="J92" s="232"/>
      <c r="K92" s="232"/>
      <c r="L92" s="232"/>
      <c r="M92" s="232"/>
      <c r="N92" s="232"/>
      <c r="O92" s="232"/>
      <c r="P92" s="232"/>
      <c r="Q92" s="232"/>
      <c r="R92" s="232"/>
      <c r="S92" s="232"/>
      <c r="T92" s="232"/>
      <c r="U92" s="232"/>
      <c r="V92" s="232"/>
      <c r="W92" s="232"/>
      <c r="X92" s="232"/>
      <c r="Y92" s="232"/>
      <c r="Z92" s="232"/>
      <c r="AA92" s="232"/>
      <c r="AB92" s="232"/>
      <c r="AC92" s="232"/>
      <c r="AD92" s="266"/>
      <c r="AE92" s="235"/>
      <c r="AF92" s="266"/>
      <c r="AG92" s="235"/>
      <c r="AH92" s="266"/>
      <c r="AI92" s="235"/>
      <c r="AJ92" s="266"/>
      <c r="AK92" s="235"/>
      <c r="AL92" s="266"/>
      <c r="AM92" s="235"/>
      <c r="AN92" s="236" t="str">
        <f t="shared" si="3"/>
        <v/>
      </c>
      <c r="AO92" s="237" t="str">
        <f t="shared" si="2"/>
        <v/>
      </c>
      <c r="AP92" s="236" t="str">
        <f>IF(M92&gt;0,IF(ABS((VLOOKUP(aux!A83,aux!A:C,3,FALSE)-VLOOKUP(aux!A83,aux!E:F,2,FALSE))/VLOOKUP(aux!A83,aux!A:C,3,FALSE))&gt;'BG - Eckdaten'!#REF!,"N","J"),"")</f>
        <v/>
      </c>
      <c r="AR92" s="250"/>
    </row>
    <row r="93" spans="1:44" s="217" customFormat="1" ht="18.75" x14ac:dyDescent="0.3">
      <c r="A93" s="232"/>
      <c r="B93" s="232"/>
      <c r="C93" s="232"/>
      <c r="D93" s="232"/>
      <c r="E93" s="232"/>
      <c r="F93" s="232"/>
      <c r="G93" s="232"/>
      <c r="H93" s="232"/>
      <c r="I93" s="232"/>
      <c r="J93" s="232"/>
      <c r="K93" s="232"/>
      <c r="L93" s="232"/>
      <c r="M93" s="232"/>
      <c r="N93" s="232"/>
      <c r="O93" s="232"/>
      <c r="P93" s="232"/>
      <c r="Q93" s="232"/>
      <c r="R93" s="232"/>
      <c r="S93" s="232"/>
      <c r="T93" s="232"/>
      <c r="U93" s="232"/>
      <c r="V93" s="232"/>
      <c r="W93" s="232"/>
      <c r="X93" s="232"/>
      <c r="Y93" s="232"/>
      <c r="Z93" s="232"/>
      <c r="AA93" s="232"/>
      <c r="AB93" s="232"/>
      <c r="AC93" s="232"/>
      <c r="AD93" s="266"/>
      <c r="AE93" s="235"/>
      <c r="AF93" s="266"/>
      <c r="AG93" s="235"/>
      <c r="AH93" s="266"/>
      <c r="AI93" s="235"/>
      <c r="AJ93" s="266"/>
      <c r="AK93" s="235"/>
      <c r="AL93" s="266"/>
      <c r="AM93" s="235"/>
      <c r="AN93" s="236" t="str">
        <f t="shared" si="3"/>
        <v/>
      </c>
      <c r="AO93" s="237" t="str">
        <f t="shared" si="2"/>
        <v/>
      </c>
      <c r="AP93" s="236" t="str">
        <f>IF(M93&gt;0,IF(ABS((VLOOKUP(aux!A84,aux!A:C,3,FALSE)-VLOOKUP(aux!A84,aux!E:F,2,FALSE))/VLOOKUP(aux!A84,aux!A:C,3,FALSE))&gt;'BG - Eckdaten'!#REF!,"N","J"),"")</f>
        <v/>
      </c>
      <c r="AR93" s="250"/>
    </row>
    <row r="94" spans="1:44" s="217" customFormat="1" ht="18.75" x14ac:dyDescent="0.3">
      <c r="A94" s="232"/>
      <c r="B94" s="232"/>
      <c r="C94" s="232"/>
      <c r="D94" s="232"/>
      <c r="E94" s="232"/>
      <c r="F94" s="232"/>
      <c r="G94" s="232"/>
      <c r="H94" s="232"/>
      <c r="I94" s="232"/>
      <c r="J94" s="232"/>
      <c r="K94" s="232"/>
      <c r="L94" s="232"/>
      <c r="M94" s="232"/>
      <c r="N94" s="232"/>
      <c r="O94" s="232"/>
      <c r="P94" s="232"/>
      <c r="Q94" s="232"/>
      <c r="R94" s="232"/>
      <c r="S94" s="232"/>
      <c r="T94" s="232"/>
      <c r="U94" s="232"/>
      <c r="V94" s="232"/>
      <c r="W94" s="232"/>
      <c r="X94" s="232"/>
      <c r="Y94" s="232"/>
      <c r="Z94" s="232"/>
      <c r="AA94" s="232"/>
      <c r="AB94" s="232"/>
      <c r="AC94" s="232"/>
      <c r="AD94" s="266"/>
      <c r="AE94" s="235"/>
      <c r="AF94" s="266"/>
      <c r="AG94" s="235"/>
      <c r="AH94" s="266"/>
      <c r="AI94" s="235"/>
      <c r="AJ94" s="266"/>
      <c r="AK94" s="235"/>
      <c r="AL94" s="266"/>
      <c r="AM94" s="235"/>
      <c r="AN94" s="236" t="str">
        <f t="shared" si="3"/>
        <v/>
      </c>
      <c r="AO94" s="237" t="str">
        <f t="shared" si="2"/>
        <v/>
      </c>
      <c r="AP94" s="236" t="str">
        <f>IF(M94&gt;0,IF(ABS((VLOOKUP(aux!A85,aux!A:C,3,FALSE)-VLOOKUP(aux!A85,aux!E:F,2,FALSE))/VLOOKUP(aux!A85,aux!A:C,3,FALSE))&gt;'BG - Eckdaten'!#REF!,"N","J"),"")</f>
        <v/>
      </c>
      <c r="AR94" s="250"/>
    </row>
    <row r="95" spans="1:44" s="217" customFormat="1" ht="18.75" x14ac:dyDescent="0.3">
      <c r="A95" s="232"/>
      <c r="B95" s="232"/>
      <c r="C95" s="232"/>
      <c r="D95" s="232"/>
      <c r="E95" s="232"/>
      <c r="F95" s="232"/>
      <c r="G95" s="232"/>
      <c r="H95" s="232"/>
      <c r="I95" s="232"/>
      <c r="J95" s="232"/>
      <c r="K95" s="232"/>
      <c r="L95" s="232"/>
      <c r="M95" s="232"/>
      <c r="N95" s="232"/>
      <c r="O95" s="232"/>
      <c r="P95" s="232"/>
      <c r="Q95" s="232"/>
      <c r="R95" s="232"/>
      <c r="S95" s="232"/>
      <c r="T95" s="232"/>
      <c r="U95" s="232"/>
      <c r="V95" s="232"/>
      <c r="W95" s="232"/>
      <c r="X95" s="232"/>
      <c r="Y95" s="232"/>
      <c r="Z95" s="232"/>
      <c r="AA95" s="232"/>
      <c r="AB95" s="232"/>
      <c r="AC95" s="232"/>
      <c r="AD95" s="266"/>
      <c r="AE95" s="235"/>
      <c r="AF95" s="266"/>
      <c r="AG95" s="235"/>
      <c r="AH95" s="266"/>
      <c r="AI95" s="235"/>
      <c r="AJ95" s="266"/>
      <c r="AK95" s="235"/>
      <c r="AL95" s="266"/>
      <c r="AM95" s="235"/>
      <c r="AN95" s="236" t="str">
        <f t="shared" si="3"/>
        <v/>
      </c>
      <c r="AO95" s="237" t="str">
        <f t="shared" si="2"/>
        <v/>
      </c>
      <c r="AP95" s="236" t="str">
        <f>IF(M95&gt;0,IF(ABS((VLOOKUP(aux!A86,aux!A:C,3,FALSE)-VLOOKUP(aux!A86,aux!E:F,2,FALSE))/VLOOKUP(aux!A86,aux!A:C,3,FALSE))&gt;'BG - Eckdaten'!#REF!,"N","J"),"")</f>
        <v/>
      </c>
      <c r="AR95" s="250"/>
    </row>
    <row r="96" spans="1:44" s="217" customFormat="1" ht="18.75" x14ac:dyDescent="0.3">
      <c r="A96" s="232"/>
      <c r="B96" s="232"/>
      <c r="C96" s="232"/>
      <c r="D96" s="232"/>
      <c r="E96" s="232"/>
      <c r="F96" s="232"/>
      <c r="G96" s="232"/>
      <c r="H96" s="232"/>
      <c r="I96" s="232"/>
      <c r="J96" s="232"/>
      <c r="K96" s="232"/>
      <c r="L96" s="232"/>
      <c r="M96" s="232"/>
      <c r="N96" s="232"/>
      <c r="O96" s="232"/>
      <c r="P96" s="232"/>
      <c r="Q96" s="232"/>
      <c r="R96" s="232"/>
      <c r="S96" s="232"/>
      <c r="T96" s="232"/>
      <c r="U96" s="232"/>
      <c r="V96" s="232"/>
      <c r="W96" s="232"/>
      <c r="X96" s="232"/>
      <c r="Y96" s="232"/>
      <c r="Z96" s="232"/>
      <c r="AA96" s="232"/>
      <c r="AB96" s="232"/>
      <c r="AC96" s="232"/>
      <c r="AD96" s="266"/>
      <c r="AE96" s="235"/>
      <c r="AF96" s="266"/>
      <c r="AG96" s="235"/>
      <c r="AH96" s="266"/>
      <c r="AI96" s="235"/>
      <c r="AJ96" s="266"/>
      <c r="AK96" s="235"/>
      <c r="AL96" s="266"/>
      <c r="AM96" s="235"/>
      <c r="AN96" s="236" t="str">
        <f t="shared" si="3"/>
        <v/>
      </c>
      <c r="AO96" s="237" t="str">
        <f t="shared" si="2"/>
        <v/>
      </c>
      <c r="AP96" s="236" t="str">
        <f>IF(M96&gt;0,IF(ABS((VLOOKUP(aux!A87,aux!A:C,3,FALSE)-VLOOKUP(aux!A87,aux!E:F,2,FALSE))/VLOOKUP(aux!A87,aux!A:C,3,FALSE))&gt;'BG - Eckdaten'!#REF!,"N","J"),"")</f>
        <v/>
      </c>
      <c r="AR96" s="250"/>
    </row>
    <row r="97" spans="1:44" s="217" customFormat="1" ht="18.75" x14ac:dyDescent="0.3">
      <c r="A97" s="232"/>
      <c r="B97" s="232"/>
      <c r="C97" s="232"/>
      <c r="D97" s="232"/>
      <c r="E97" s="232"/>
      <c r="F97" s="232"/>
      <c r="G97" s="232"/>
      <c r="H97" s="232"/>
      <c r="I97" s="232"/>
      <c r="J97" s="232"/>
      <c r="K97" s="232"/>
      <c r="L97" s="232"/>
      <c r="M97" s="232"/>
      <c r="N97" s="232"/>
      <c r="O97" s="232"/>
      <c r="P97" s="232"/>
      <c r="Q97" s="232"/>
      <c r="R97" s="232"/>
      <c r="S97" s="232"/>
      <c r="T97" s="232"/>
      <c r="U97" s="232"/>
      <c r="V97" s="232"/>
      <c r="W97" s="232"/>
      <c r="X97" s="232"/>
      <c r="Y97" s="232"/>
      <c r="Z97" s="232"/>
      <c r="AA97" s="232"/>
      <c r="AB97" s="232"/>
      <c r="AC97" s="232"/>
      <c r="AD97" s="266"/>
      <c r="AE97" s="235"/>
      <c r="AF97" s="266"/>
      <c r="AG97" s="235"/>
      <c r="AH97" s="266"/>
      <c r="AI97" s="235"/>
      <c r="AJ97" s="266"/>
      <c r="AK97" s="235"/>
      <c r="AL97" s="266"/>
      <c r="AM97" s="235"/>
      <c r="AN97" s="236" t="str">
        <f t="shared" si="3"/>
        <v/>
      </c>
      <c r="AO97" s="237" t="str">
        <f t="shared" si="2"/>
        <v/>
      </c>
      <c r="AP97" s="236" t="str">
        <f>IF(M97&gt;0,IF(ABS((VLOOKUP(aux!A88,aux!A:C,3,FALSE)-VLOOKUP(aux!A88,aux!E:F,2,FALSE))/VLOOKUP(aux!A88,aux!A:C,3,FALSE))&gt;'BG - Eckdaten'!#REF!,"N","J"),"")</f>
        <v/>
      </c>
      <c r="AR97" s="250"/>
    </row>
    <row r="98" spans="1:44" s="217" customFormat="1" ht="18.75" x14ac:dyDescent="0.3">
      <c r="A98" s="232"/>
      <c r="B98" s="232"/>
      <c r="C98" s="232"/>
      <c r="D98" s="232"/>
      <c r="E98" s="232"/>
      <c r="F98" s="232"/>
      <c r="G98" s="232"/>
      <c r="H98" s="232"/>
      <c r="I98" s="232"/>
      <c r="J98" s="232"/>
      <c r="K98" s="232"/>
      <c r="L98" s="232"/>
      <c r="M98" s="232"/>
      <c r="N98" s="232"/>
      <c r="O98" s="232"/>
      <c r="P98" s="232"/>
      <c r="Q98" s="232"/>
      <c r="R98" s="232"/>
      <c r="S98" s="232"/>
      <c r="T98" s="232"/>
      <c r="U98" s="232"/>
      <c r="V98" s="232"/>
      <c r="W98" s="232"/>
      <c r="X98" s="232"/>
      <c r="Y98" s="232"/>
      <c r="Z98" s="232"/>
      <c r="AA98" s="232"/>
      <c r="AB98" s="232"/>
      <c r="AC98" s="232"/>
      <c r="AD98" s="266"/>
      <c r="AE98" s="235"/>
      <c r="AF98" s="266"/>
      <c r="AG98" s="235"/>
      <c r="AH98" s="266"/>
      <c r="AI98" s="235"/>
      <c r="AJ98" s="266"/>
      <c r="AK98" s="235"/>
      <c r="AL98" s="266"/>
      <c r="AM98" s="235"/>
      <c r="AN98" s="236" t="str">
        <f t="shared" si="3"/>
        <v/>
      </c>
      <c r="AO98" s="237" t="str">
        <f t="shared" si="2"/>
        <v/>
      </c>
      <c r="AP98" s="236" t="str">
        <f>IF(M98&gt;0,IF(ABS((VLOOKUP(aux!A89,aux!A:C,3,FALSE)-VLOOKUP(aux!A89,aux!E:F,2,FALSE))/VLOOKUP(aux!A89,aux!A:C,3,FALSE))&gt;'BG - Eckdaten'!#REF!,"N","J"),"")</f>
        <v/>
      </c>
      <c r="AR98" s="250"/>
    </row>
    <row r="99" spans="1:44" s="217" customFormat="1" ht="18.75" x14ac:dyDescent="0.3">
      <c r="A99" s="232"/>
      <c r="B99" s="232"/>
      <c r="C99" s="232"/>
      <c r="D99" s="232"/>
      <c r="E99" s="232"/>
      <c r="F99" s="232"/>
      <c r="G99" s="232"/>
      <c r="H99" s="232"/>
      <c r="I99" s="232"/>
      <c r="J99" s="232"/>
      <c r="K99" s="232"/>
      <c r="L99" s="232"/>
      <c r="M99" s="232"/>
      <c r="N99" s="232"/>
      <c r="O99" s="232"/>
      <c r="P99" s="232"/>
      <c r="Q99" s="232"/>
      <c r="R99" s="232"/>
      <c r="S99" s="232"/>
      <c r="T99" s="232"/>
      <c r="U99" s="232"/>
      <c r="V99" s="232"/>
      <c r="W99" s="232"/>
      <c r="X99" s="232"/>
      <c r="Y99" s="232"/>
      <c r="Z99" s="232"/>
      <c r="AA99" s="232"/>
      <c r="AB99" s="232"/>
      <c r="AC99" s="232"/>
      <c r="AD99" s="266"/>
      <c r="AE99" s="235"/>
      <c r="AF99" s="266"/>
      <c r="AG99" s="235"/>
      <c r="AH99" s="266"/>
      <c r="AI99" s="235"/>
      <c r="AJ99" s="266"/>
      <c r="AK99" s="235"/>
      <c r="AL99" s="266"/>
      <c r="AM99" s="235"/>
      <c r="AN99" s="236" t="str">
        <f t="shared" si="3"/>
        <v/>
      </c>
      <c r="AO99" s="237" t="str">
        <f t="shared" si="2"/>
        <v/>
      </c>
      <c r="AP99" s="236" t="str">
        <f>IF(M99&gt;0,IF(ABS((VLOOKUP(aux!A90,aux!A:C,3,FALSE)-VLOOKUP(aux!A90,aux!E:F,2,FALSE))/VLOOKUP(aux!A90,aux!A:C,3,FALSE))&gt;'BG - Eckdaten'!#REF!,"N","J"),"")</f>
        <v/>
      </c>
      <c r="AR99" s="250"/>
    </row>
    <row r="100" spans="1:44" s="217" customFormat="1" ht="18.75" x14ac:dyDescent="0.3">
      <c r="A100" s="232"/>
      <c r="B100" s="232"/>
      <c r="C100" s="232"/>
      <c r="D100" s="232"/>
      <c r="E100" s="232"/>
      <c r="F100" s="232"/>
      <c r="G100" s="232"/>
      <c r="H100" s="232"/>
      <c r="I100" s="232"/>
      <c r="J100" s="232"/>
      <c r="K100" s="232"/>
      <c r="L100" s="232"/>
      <c r="M100" s="232"/>
      <c r="N100" s="232"/>
      <c r="O100" s="232"/>
      <c r="P100" s="232"/>
      <c r="Q100" s="232"/>
      <c r="R100" s="232"/>
      <c r="S100" s="232"/>
      <c r="T100" s="232"/>
      <c r="U100" s="232"/>
      <c r="V100" s="232"/>
      <c r="W100" s="232"/>
      <c r="X100" s="232"/>
      <c r="Y100" s="232"/>
      <c r="Z100" s="232"/>
      <c r="AA100" s="232"/>
      <c r="AB100" s="232"/>
      <c r="AC100" s="232"/>
      <c r="AD100" s="266"/>
      <c r="AE100" s="235"/>
      <c r="AF100" s="266"/>
      <c r="AG100" s="235"/>
      <c r="AH100" s="266"/>
      <c r="AI100" s="235"/>
      <c r="AJ100" s="266"/>
      <c r="AK100" s="235"/>
      <c r="AL100" s="266"/>
      <c r="AM100" s="235"/>
      <c r="AN100" s="236" t="str">
        <f t="shared" si="3"/>
        <v/>
      </c>
      <c r="AO100" s="237" t="str">
        <f t="shared" si="2"/>
        <v/>
      </c>
      <c r="AP100" s="236" t="str">
        <f>IF(M100&gt;0,IF(ABS((VLOOKUP(aux!A91,aux!A:C,3,FALSE)-VLOOKUP(aux!A91,aux!E:F,2,FALSE))/VLOOKUP(aux!A91,aux!A:C,3,FALSE))&gt;'BG - Eckdaten'!#REF!,"N","J"),"")</f>
        <v/>
      </c>
      <c r="AR100" s="250"/>
    </row>
    <row r="101" spans="1:44" s="217" customFormat="1" ht="18.75" x14ac:dyDescent="0.3">
      <c r="A101" s="232"/>
      <c r="B101" s="232"/>
      <c r="C101" s="232"/>
      <c r="D101" s="232"/>
      <c r="E101" s="232"/>
      <c r="F101" s="232"/>
      <c r="G101" s="232"/>
      <c r="H101" s="232"/>
      <c r="I101" s="232"/>
      <c r="J101" s="232"/>
      <c r="K101" s="232"/>
      <c r="L101" s="232"/>
      <c r="M101" s="232"/>
      <c r="N101" s="232"/>
      <c r="O101" s="232"/>
      <c r="P101" s="232"/>
      <c r="Q101" s="232"/>
      <c r="R101" s="232"/>
      <c r="S101" s="232"/>
      <c r="T101" s="232"/>
      <c r="U101" s="232"/>
      <c r="V101" s="232"/>
      <c r="W101" s="232"/>
      <c r="X101" s="232"/>
      <c r="Y101" s="232"/>
      <c r="Z101" s="232"/>
      <c r="AA101" s="232"/>
      <c r="AB101" s="232"/>
      <c r="AC101" s="232"/>
      <c r="AD101" s="266"/>
      <c r="AE101" s="235"/>
      <c r="AF101" s="266"/>
      <c r="AG101" s="235"/>
      <c r="AH101" s="266"/>
      <c r="AI101" s="235"/>
      <c r="AJ101" s="266"/>
      <c r="AK101" s="235"/>
      <c r="AL101" s="266"/>
      <c r="AM101" s="235"/>
      <c r="AN101" s="236" t="str">
        <f t="shared" si="3"/>
        <v/>
      </c>
      <c r="AO101" s="237" t="str">
        <f t="shared" si="2"/>
        <v/>
      </c>
      <c r="AP101" s="236" t="str">
        <f>IF(M101&gt;0,IF(ABS((VLOOKUP(aux!A92,aux!A:C,3,FALSE)-VLOOKUP(aux!A92,aux!E:F,2,FALSE))/VLOOKUP(aux!A92,aux!A:C,3,FALSE))&gt;'BG - Eckdaten'!#REF!,"N","J"),"")</f>
        <v/>
      </c>
      <c r="AR101" s="250"/>
    </row>
    <row r="102" spans="1:44" s="217" customFormat="1" ht="18.75" x14ac:dyDescent="0.3">
      <c r="A102" s="232"/>
      <c r="B102" s="232"/>
      <c r="C102" s="232"/>
      <c r="D102" s="232"/>
      <c r="E102" s="232"/>
      <c r="F102" s="232"/>
      <c r="G102" s="232"/>
      <c r="H102" s="232"/>
      <c r="I102" s="232"/>
      <c r="J102" s="232"/>
      <c r="K102" s="232"/>
      <c r="L102" s="232"/>
      <c r="M102" s="232"/>
      <c r="N102" s="232"/>
      <c r="O102" s="232"/>
      <c r="P102" s="232"/>
      <c r="Q102" s="232"/>
      <c r="R102" s="232"/>
      <c r="S102" s="232"/>
      <c r="T102" s="232"/>
      <c r="U102" s="232"/>
      <c r="V102" s="232"/>
      <c r="W102" s="232"/>
      <c r="X102" s="232"/>
      <c r="Y102" s="232"/>
      <c r="Z102" s="232"/>
      <c r="AA102" s="232"/>
      <c r="AB102" s="232"/>
      <c r="AC102" s="232"/>
      <c r="AD102" s="266"/>
      <c r="AE102" s="235"/>
      <c r="AF102" s="266"/>
      <c r="AG102" s="235"/>
      <c r="AH102" s="266"/>
      <c r="AI102" s="235"/>
      <c r="AJ102" s="266"/>
      <c r="AK102" s="235"/>
      <c r="AL102" s="266"/>
      <c r="AM102" s="235"/>
      <c r="AN102" s="236" t="str">
        <f t="shared" si="3"/>
        <v/>
      </c>
      <c r="AO102" s="237" t="str">
        <f t="shared" si="2"/>
        <v/>
      </c>
      <c r="AP102" s="236" t="str">
        <f>IF(M102&gt;0,IF(ABS((VLOOKUP(aux!A93,aux!A:C,3,FALSE)-VLOOKUP(aux!A93,aux!E:F,2,FALSE))/VLOOKUP(aux!A93,aux!A:C,3,FALSE))&gt;'BG - Eckdaten'!#REF!,"N","J"),"")</f>
        <v/>
      </c>
      <c r="AR102" s="250"/>
    </row>
    <row r="103" spans="1:44" s="217" customFormat="1" ht="18.75" x14ac:dyDescent="0.3">
      <c r="A103" s="232"/>
      <c r="B103" s="232"/>
      <c r="C103" s="232"/>
      <c r="D103" s="232"/>
      <c r="E103" s="232"/>
      <c r="F103" s="232"/>
      <c r="G103" s="232"/>
      <c r="H103" s="232"/>
      <c r="I103" s="232"/>
      <c r="J103" s="232"/>
      <c r="K103" s="232"/>
      <c r="L103" s="232"/>
      <c r="M103" s="232"/>
      <c r="N103" s="232"/>
      <c r="O103" s="232"/>
      <c r="P103" s="232"/>
      <c r="Q103" s="232"/>
      <c r="R103" s="232"/>
      <c r="S103" s="232"/>
      <c r="T103" s="232"/>
      <c r="U103" s="232"/>
      <c r="V103" s="232"/>
      <c r="W103" s="232"/>
      <c r="X103" s="232"/>
      <c r="Y103" s="232"/>
      <c r="Z103" s="232"/>
      <c r="AA103" s="232"/>
      <c r="AB103" s="232"/>
      <c r="AC103" s="232"/>
      <c r="AD103" s="266"/>
      <c r="AE103" s="235"/>
      <c r="AF103" s="266"/>
      <c r="AG103" s="235"/>
      <c r="AH103" s="266"/>
      <c r="AI103" s="235"/>
      <c r="AJ103" s="266"/>
      <c r="AK103" s="235"/>
      <c r="AL103" s="266"/>
      <c r="AM103" s="235"/>
      <c r="AN103" s="236" t="str">
        <f t="shared" si="3"/>
        <v/>
      </c>
      <c r="AO103" s="237" t="str">
        <f t="shared" si="2"/>
        <v/>
      </c>
      <c r="AP103" s="236" t="str">
        <f>IF(M103&gt;0,IF(ABS((VLOOKUP(aux!A94,aux!A:C,3,FALSE)-VLOOKUP(aux!A94,aux!E:F,2,FALSE))/VLOOKUP(aux!A94,aux!A:C,3,FALSE))&gt;'BG - Eckdaten'!#REF!,"N","J"),"")</f>
        <v/>
      </c>
      <c r="AR103" s="250"/>
    </row>
    <row r="104" spans="1:44" s="217" customFormat="1" ht="18.75" x14ac:dyDescent="0.3">
      <c r="A104" s="232"/>
      <c r="B104" s="232"/>
      <c r="C104" s="232"/>
      <c r="D104" s="232"/>
      <c r="E104" s="232"/>
      <c r="F104" s="232"/>
      <c r="G104" s="232"/>
      <c r="H104" s="232"/>
      <c r="I104" s="232"/>
      <c r="J104" s="232"/>
      <c r="K104" s="232"/>
      <c r="L104" s="232"/>
      <c r="M104" s="232"/>
      <c r="N104" s="232"/>
      <c r="O104" s="232"/>
      <c r="P104" s="232"/>
      <c r="Q104" s="232"/>
      <c r="R104" s="232"/>
      <c r="S104" s="232"/>
      <c r="T104" s="232"/>
      <c r="U104" s="232"/>
      <c r="V104" s="232"/>
      <c r="W104" s="232"/>
      <c r="X104" s="232"/>
      <c r="Y104" s="232"/>
      <c r="Z104" s="232"/>
      <c r="AA104" s="232"/>
      <c r="AB104" s="232"/>
      <c r="AC104" s="232"/>
      <c r="AD104" s="266"/>
      <c r="AE104" s="235"/>
      <c r="AF104" s="266"/>
      <c r="AG104" s="235"/>
      <c r="AH104" s="266"/>
      <c r="AI104" s="235"/>
      <c r="AJ104" s="266"/>
      <c r="AK104" s="235"/>
      <c r="AL104" s="266"/>
      <c r="AM104" s="235"/>
      <c r="AN104" s="236" t="str">
        <f t="shared" si="3"/>
        <v/>
      </c>
      <c r="AO104" s="237" t="str">
        <f t="shared" si="2"/>
        <v/>
      </c>
      <c r="AP104" s="236" t="str">
        <f>IF(M104&gt;0,IF(ABS((VLOOKUP(aux!A95,aux!A:C,3,FALSE)-VLOOKUP(aux!A95,aux!E:F,2,FALSE))/VLOOKUP(aux!A95,aux!A:C,3,FALSE))&gt;'BG - Eckdaten'!#REF!,"N","J"),"")</f>
        <v/>
      </c>
      <c r="AR104" s="250"/>
    </row>
    <row r="105" spans="1:44" s="217" customFormat="1" ht="18.75" x14ac:dyDescent="0.3">
      <c r="A105" s="232"/>
      <c r="B105" s="232"/>
      <c r="C105" s="232"/>
      <c r="D105" s="232"/>
      <c r="E105" s="232"/>
      <c r="F105" s="232"/>
      <c r="G105" s="232"/>
      <c r="H105" s="232"/>
      <c r="I105" s="232"/>
      <c r="J105" s="232"/>
      <c r="K105" s="232"/>
      <c r="L105" s="232"/>
      <c r="M105" s="232"/>
      <c r="N105" s="232"/>
      <c r="O105" s="232"/>
      <c r="P105" s="232"/>
      <c r="Q105" s="232"/>
      <c r="R105" s="232"/>
      <c r="S105" s="232"/>
      <c r="T105" s="232"/>
      <c r="U105" s="232"/>
      <c r="V105" s="232"/>
      <c r="W105" s="232"/>
      <c r="X105" s="232"/>
      <c r="Y105" s="232"/>
      <c r="Z105" s="232"/>
      <c r="AA105" s="232"/>
      <c r="AB105" s="232"/>
      <c r="AC105" s="232"/>
      <c r="AD105" s="266"/>
      <c r="AE105" s="235"/>
      <c r="AF105" s="266"/>
      <c r="AG105" s="235"/>
      <c r="AH105" s="266"/>
      <c r="AI105" s="235"/>
      <c r="AJ105" s="266"/>
      <c r="AK105" s="235"/>
      <c r="AL105" s="266"/>
      <c r="AM105" s="235"/>
      <c r="AN105" s="236" t="str">
        <f t="shared" si="3"/>
        <v/>
      </c>
      <c r="AO105" s="237" t="str">
        <f t="shared" si="2"/>
        <v/>
      </c>
      <c r="AP105" s="236" t="str">
        <f>IF(M105&gt;0,IF(ABS((VLOOKUP(aux!A96,aux!A:C,3,FALSE)-VLOOKUP(aux!A96,aux!E:F,2,FALSE))/VLOOKUP(aux!A96,aux!A:C,3,FALSE))&gt;'BG - Eckdaten'!#REF!,"N","J"),"")</f>
        <v/>
      </c>
      <c r="AR105" s="250"/>
    </row>
    <row r="106" spans="1:44" s="217" customFormat="1" ht="18.75" x14ac:dyDescent="0.3">
      <c r="A106" s="232"/>
      <c r="B106" s="232"/>
      <c r="C106" s="232"/>
      <c r="D106" s="232"/>
      <c r="E106" s="232"/>
      <c r="F106" s="232"/>
      <c r="G106" s="232"/>
      <c r="H106" s="232"/>
      <c r="I106" s="232"/>
      <c r="J106" s="232"/>
      <c r="K106" s="232"/>
      <c r="L106" s="232"/>
      <c r="M106" s="232"/>
      <c r="N106" s="232"/>
      <c r="O106" s="232"/>
      <c r="P106" s="232"/>
      <c r="Q106" s="232"/>
      <c r="R106" s="232"/>
      <c r="S106" s="232"/>
      <c r="T106" s="232"/>
      <c r="U106" s="232"/>
      <c r="V106" s="232"/>
      <c r="W106" s="232"/>
      <c r="X106" s="232"/>
      <c r="Y106" s="232"/>
      <c r="Z106" s="232"/>
      <c r="AA106" s="232"/>
      <c r="AB106" s="232"/>
      <c r="AC106" s="232"/>
      <c r="AD106" s="266"/>
      <c r="AE106" s="235"/>
      <c r="AF106" s="266"/>
      <c r="AG106" s="235"/>
      <c r="AH106" s="266"/>
      <c r="AI106" s="235"/>
      <c r="AJ106" s="266"/>
      <c r="AK106" s="235"/>
      <c r="AL106" s="266"/>
      <c r="AM106" s="235"/>
      <c r="AN106" s="236" t="str">
        <f t="shared" si="3"/>
        <v/>
      </c>
      <c r="AO106" s="237" t="str">
        <f t="shared" si="2"/>
        <v/>
      </c>
      <c r="AP106" s="236" t="str">
        <f>IF(M106&gt;0,IF(ABS((VLOOKUP(aux!A97,aux!A:C,3,FALSE)-VLOOKUP(aux!A97,aux!E:F,2,FALSE))/VLOOKUP(aux!A97,aux!A:C,3,FALSE))&gt;'BG - Eckdaten'!#REF!,"N","J"),"")</f>
        <v/>
      </c>
      <c r="AR106" s="250"/>
    </row>
    <row r="107" spans="1:44" s="217" customFormat="1" ht="18.75" x14ac:dyDescent="0.3">
      <c r="A107" s="232"/>
      <c r="B107" s="232"/>
      <c r="C107" s="232"/>
      <c r="D107" s="232"/>
      <c r="E107" s="232"/>
      <c r="F107" s="232"/>
      <c r="G107" s="232"/>
      <c r="H107" s="232"/>
      <c r="I107" s="232"/>
      <c r="J107" s="232"/>
      <c r="K107" s="232"/>
      <c r="L107" s="232"/>
      <c r="M107" s="232"/>
      <c r="N107" s="232"/>
      <c r="O107" s="232"/>
      <c r="P107" s="232"/>
      <c r="Q107" s="232"/>
      <c r="R107" s="232"/>
      <c r="S107" s="232"/>
      <c r="T107" s="232"/>
      <c r="U107" s="232"/>
      <c r="V107" s="232"/>
      <c r="W107" s="232"/>
      <c r="X107" s="232"/>
      <c r="Y107" s="232"/>
      <c r="Z107" s="232"/>
      <c r="AA107" s="232"/>
      <c r="AB107" s="232"/>
      <c r="AC107" s="232"/>
      <c r="AD107" s="266"/>
      <c r="AE107" s="235"/>
      <c r="AF107" s="266"/>
      <c r="AG107" s="235"/>
      <c r="AH107" s="266"/>
      <c r="AI107" s="235"/>
      <c r="AJ107" s="266"/>
      <c r="AK107" s="235"/>
      <c r="AL107" s="266"/>
      <c r="AM107" s="235"/>
      <c r="AN107" s="236" t="str">
        <f t="shared" si="3"/>
        <v/>
      </c>
      <c r="AO107" s="237" t="str">
        <f t="shared" si="2"/>
        <v/>
      </c>
      <c r="AP107" s="236" t="str">
        <f>IF(M107&gt;0,IF(ABS((VLOOKUP(aux!A98,aux!A:C,3,FALSE)-VLOOKUP(aux!A98,aux!E:F,2,FALSE))/VLOOKUP(aux!A98,aux!A:C,3,FALSE))&gt;'BG - Eckdaten'!#REF!,"N","J"),"")</f>
        <v/>
      </c>
      <c r="AR107" s="250"/>
    </row>
    <row r="108" spans="1:44" s="217" customFormat="1" ht="18.75" x14ac:dyDescent="0.3">
      <c r="A108" s="232"/>
      <c r="B108" s="232"/>
      <c r="C108" s="232"/>
      <c r="D108" s="232"/>
      <c r="E108" s="232"/>
      <c r="F108" s="232"/>
      <c r="G108" s="232"/>
      <c r="H108" s="232"/>
      <c r="I108" s="232"/>
      <c r="J108" s="232"/>
      <c r="K108" s="232"/>
      <c r="L108" s="232"/>
      <c r="M108" s="232"/>
      <c r="N108" s="232"/>
      <c r="O108" s="232"/>
      <c r="P108" s="232"/>
      <c r="Q108" s="232"/>
      <c r="R108" s="232"/>
      <c r="S108" s="232"/>
      <c r="T108" s="232"/>
      <c r="U108" s="232"/>
      <c r="V108" s="232"/>
      <c r="W108" s="232"/>
      <c r="X108" s="232"/>
      <c r="Y108" s="232"/>
      <c r="Z108" s="232"/>
      <c r="AA108" s="232"/>
      <c r="AB108" s="232"/>
      <c r="AC108" s="232"/>
      <c r="AD108" s="266"/>
      <c r="AE108" s="235"/>
      <c r="AF108" s="266"/>
      <c r="AG108" s="235"/>
      <c r="AH108" s="266"/>
      <c r="AI108" s="235"/>
      <c r="AJ108" s="266"/>
      <c r="AK108" s="235"/>
      <c r="AL108" s="266"/>
      <c r="AM108" s="235"/>
      <c r="AN108" s="236" t="str">
        <f t="shared" si="3"/>
        <v/>
      </c>
      <c r="AO108" s="237" t="str">
        <f t="shared" si="2"/>
        <v/>
      </c>
      <c r="AP108" s="236" t="str">
        <f>IF(M108&gt;0,IF(ABS((VLOOKUP(aux!A99,aux!A:C,3,FALSE)-VLOOKUP(aux!A99,aux!E:F,2,FALSE))/VLOOKUP(aux!A99,aux!A:C,3,FALSE))&gt;'BG - Eckdaten'!#REF!,"N","J"),"")</f>
        <v/>
      </c>
      <c r="AR108" s="250"/>
    </row>
    <row r="109" spans="1:44" s="217" customFormat="1" ht="18.75" x14ac:dyDescent="0.3">
      <c r="A109" s="232"/>
      <c r="B109" s="232"/>
      <c r="C109" s="232"/>
      <c r="D109" s="232"/>
      <c r="E109" s="232"/>
      <c r="F109" s="232"/>
      <c r="G109" s="232"/>
      <c r="H109" s="232"/>
      <c r="I109" s="232"/>
      <c r="J109" s="232"/>
      <c r="K109" s="232"/>
      <c r="L109" s="232"/>
      <c r="M109" s="232"/>
      <c r="N109" s="232"/>
      <c r="O109" s="232"/>
      <c r="P109" s="232"/>
      <c r="Q109" s="232"/>
      <c r="R109" s="232"/>
      <c r="S109" s="232"/>
      <c r="T109" s="232"/>
      <c r="U109" s="232"/>
      <c r="V109" s="232"/>
      <c r="W109" s="232"/>
      <c r="X109" s="232"/>
      <c r="Y109" s="232"/>
      <c r="Z109" s="232"/>
      <c r="AA109" s="232"/>
      <c r="AB109" s="232"/>
      <c r="AC109" s="232"/>
      <c r="AD109" s="266"/>
      <c r="AE109" s="235"/>
      <c r="AF109" s="266"/>
      <c r="AG109" s="235"/>
      <c r="AH109" s="266"/>
      <c r="AI109" s="235"/>
      <c r="AJ109" s="266"/>
      <c r="AK109" s="235"/>
      <c r="AL109" s="266"/>
      <c r="AM109" s="235"/>
      <c r="AN109" s="236" t="str">
        <f t="shared" si="3"/>
        <v/>
      </c>
      <c r="AO109" s="237" t="str">
        <f t="shared" si="2"/>
        <v/>
      </c>
      <c r="AP109" s="236" t="str">
        <f>IF(M109&gt;0,IF(ABS((VLOOKUP(aux!A100,aux!A:C,3,FALSE)-VLOOKUP(aux!A100,aux!E:F,2,FALSE))/VLOOKUP(aux!A100,aux!A:C,3,FALSE))&gt;'BG - Eckdaten'!#REF!,"N","J"),"")</f>
        <v/>
      </c>
      <c r="AR109" s="250"/>
    </row>
    <row r="110" spans="1:44" s="217" customFormat="1" ht="18.75" x14ac:dyDescent="0.3">
      <c r="A110" s="232"/>
      <c r="B110" s="232"/>
      <c r="C110" s="232"/>
      <c r="D110" s="232"/>
      <c r="E110" s="232"/>
      <c r="F110" s="232"/>
      <c r="G110" s="232"/>
      <c r="H110" s="232"/>
      <c r="I110" s="232"/>
      <c r="J110" s="232"/>
      <c r="K110" s="232"/>
      <c r="L110" s="232"/>
      <c r="M110" s="232"/>
      <c r="N110" s="232"/>
      <c r="O110" s="232"/>
      <c r="P110" s="232"/>
      <c r="Q110" s="232"/>
      <c r="R110" s="232"/>
      <c r="S110" s="232"/>
      <c r="T110" s="232"/>
      <c r="U110" s="232"/>
      <c r="V110" s="232"/>
      <c r="W110" s="232"/>
      <c r="X110" s="232"/>
      <c r="Y110" s="232"/>
      <c r="Z110" s="232"/>
      <c r="AA110" s="232"/>
      <c r="AB110" s="232"/>
      <c r="AC110" s="232"/>
      <c r="AD110" s="266"/>
      <c r="AE110" s="235"/>
      <c r="AF110" s="266"/>
      <c r="AG110" s="235"/>
      <c r="AH110" s="266"/>
      <c r="AI110" s="235"/>
      <c r="AJ110" s="266"/>
      <c r="AK110" s="235"/>
      <c r="AL110" s="266"/>
      <c r="AM110" s="235"/>
      <c r="AN110" s="236" t="str">
        <f t="shared" si="3"/>
        <v/>
      </c>
      <c r="AO110" s="237" t="str">
        <f t="shared" si="2"/>
        <v/>
      </c>
      <c r="AP110" s="236" t="str">
        <f>IF(M110&gt;0,IF(ABS((VLOOKUP(aux!A101,aux!A:C,3,FALSE)-VLOOKUP(aux!A101,aux!E:F,2,FALSE))/VLOOKUP(aux!A101,aux!A:C,3,FALSE))&gt;'BG - Eckdaten'!#REF!,"N","J"),"")</f>
        <v/>
      </c>
      <c r="AR110" s="250"/>
    </row>
    <row r="111" spans="1:44" s="217" customFormat="1" ht="18.75" x14ac:dyDescent="0.3">
      <c r="A111" s="232"/>
      <c r="B111" s="232"/>
      <c r="C111" s="232"/>
      <c r="D111" s="232"/>
      <c r="E111" s="232"/>
      <c r="F111" s="232"/>
      <c r="G111" s="232"/>
      <c r="H111" s="232"/>
      <c r="I111" s="232"/>
      <c r="J111" s="232"/>
      <c r="K111" s="232"/>
      <c r="L111" s="232"/>
      <c r="M111" s="232"/>
      <c r="N111" s="232"/>
      <c r="O111" s="232"/>
      <c r="P111" s="232"/>
      <c r="Q111" s="232"/>
      <c r="R111" s="232"/>
      <c r="S111" s="232"/>
      <c r="T111" s="232"/>
      <c r="U111" s="232"/>
      <c r="V111" s="232"/>
      <c r="W111" s="232"/>
      <c r="X111" s="232"/>
      <c r="Y111" s="232"/>
      <c r="Z111" s="232"/>
      <c r="AA111" s="232"/>
      <c r="AB111" s="232"/>
      <c r="AC111" s="232"/>
      <c r="AD111" s="266"/>
      <c r="AE111" s="235"/>
      <c r="AF111" s="266"/>
      <c r="AG111" s="235"/>
      <c r="AH111" s="266"/>
      <c r="AI111" s="235"/>
      <c r="AJ111" s="266"/>
      <c r="AK111" s="235"/>
      <c r="AL111" s="266"/>
      <c r="AM111" s="235"/>
      <c r="AN111" s="236" t="str">
        <f t="shared" si="3"/>
        <v/>
      </c>
      <c r="AO111" s="237" t="str">
        <f t="shared" si="2"/>
        <v/>
      </c>
      <c r="AP111" s="236" t="str">
        <f>IF(M111&gt;0,IF(ABS((VLOOKUP(aux!A102,aux!A:C,3,FALSE)-VLOOKUP(aux!A102,aux!E:F,2,FALSE))/VLOOKUP(aux!A102,aux!A:C,3,FALSE))&gt;'BG - Eckdaten'!#REF!,"N","J"),"")</f>
        <v/>
      </c>
      <c r="AR111" s="250"/>
    </row>
    <row r="112" spans="1:44" s="217" customFormat="1" ht="18.75" x14ac:dyDescent="0.3">
      <c r="A112" s="232"/>
      <c r="B112" s="232"/>
      <c r="C112" s="232"/>
      <c r="D112" s="232"/>
      <c r="E112" s="232"/>
      <c r="F112" s="232"/>
      <c r="G112" s="232"/>
      <c r="H112" s="232"/>
      <c r="I112" s="232"/>
      <c r="J112" s="232"/>
      <c r="K112" s="232"/>
      <c r="L112" s="232"/>
      <c r="M112" s="232"/>
      <c r="N112" s="232"/>
      <c r="O112" s="232"/>
      <c r="P112" s="232"/>
      <c r="Q112" s="232"/>
      <c r="R112" s="232"/>
      <c r="S112" s="232"/>
      <c r="T112" s="232"/>
      <c r="U112" s="232"/>
      <c r="V112" s="232"/>
      <c r="W112" s="232"/>
      <c r="X112" s="232"/>
      <c r="Y112" s="232"/>
      <c r="Z112" s="232"/>
      <c r="AA112" s="232"/>
      <c r="AB112" s="232"/>
      <c r="AC112" s="232"/>
      <c r="AD112" s="266"/>
      <c r="AE112" s="235"/>
      <c r="AF112" s="266"/>
      <c r="AG112" s="235"/>
      <c r="AH112" s="266"/>
      <c r="AI112" s="235"/>
      <c r="AJ112" s="266"/>
      <c r="AK112" s="235"/>
      <c r="AL112" s="266"/>
      <c r="AM112" s="235"/>
      <c r="AN112" s="236" t="str">
        <f t="shared" si="3"/>
        <v/>
      </c>
      <c r="AO112" s="237" t="str">
        <f t="shared" si="2"/>
        <v/>
      </c>
      <c r="AP112" s="236" t="str">
        <f>IF(M112&gt;0,IF(ABS((VLOOKUP(aux!A103,aux!A:C,3,FALSE)-VLOOKUP(aux!A103,aux!E:F,2,FALSE))/VLOOKUP(aux!A103,aux!A:C,3,FALSE))&gt;'BG - Eckdaten'!#REF!,"N","J"),"")</f>
        <v/>
      </c>
      <c r="AR112" s="250"/>
    </row>
    <row r="113" spans="1:44" s="217" customFormat="1" ht="18.75" x14ac:dyDescent="0.3">
      <c r="A113" s="232"/>
      <c r="B113" s="232"/>
      <c r="C113" s="232"/>
      <c r="D113" s="232"/>
      <c r="E113" s="232"/>
      <c r="F113" s="232"/>
      <c r="G113" s="232"/>
      <c r="H113" s="232"/>
      <c r="I113" s="232"/>
      <c r="J113" s="232"/>
      <c r="K113" s="232"/>
      <c r="L113" s="232"/>
      <c r="M113" s="232"/>
      <c r="N113" s="232"/>
      <c r="O113" s="232"/>
      <c r="P113" s="232"/>
      <c r="Q113" s="232"/>
      <c r="R113" s="232"/>
      <c r="S113" s="232"/>
      <c r="T113" s="232"/>
      <c r="U113" s="232"/>
      <c r="V113" s="232"/>
      <c r="W113" s="232"/>
      <c r="X113" s="232"/>
      <c r="Y113" s="232"/>
      <c r="Z113" s="232"/>
      <c r="AA113" s="232"/>
      <c r="AB113" s="232"/>
      <c r="AC113" s="232"/>
      <c r="AD113" s="266"/>
      <c r="AE113" s="235"/>
      <c r="AF113" s="266"/>
      <c r="AG113" s="235"/>
      <c r="AH113" s="266"/>
      <c r="AI113" s="235"/>
      <c r="AJ113" s="266"/>
      <c r="AK113" s="235"/>
      <c r="AL113" s="266"/>
      <c r="AM113" s="235"/>
      <c r="AN113" s="236" t="str">
        <f t="shared" si="3"/>
        <v/>
      </c>
      <c r="AO113" s="237" t="str">
        <f t="shared" si="2"/>
        <v/>
      </c>
      <c r="AP113" s="236" t="str">
        <f>IF(M113&gt;0,IF(ABS((VLOOKUP(aux!A104,aux!A:C,3,FALSE)-VLOOKUP(aux!A104,aux!E:F,2,FALSE))/VLOOKUP(aux!A104,aux!A:C,3,FALSE))&gt;'BG - Eckdaten'!#REF!,"N","J"),"")</f>
        <v/>
      </c>
      <c r="AR113" s="250"/>
    </row>
    <row r="114" spans="1:44" s="217" customFormat="1" ht="18.75" x14ac:dyDescent="0.3">
      <c r="A114" s="232"/>
      <c r="B114" s="232"/>
      <c r="C114" s="232"/>
      <c r="D114" s="232"/>
      <c r="E114" s="232"/>
      <c r="F114" s="232"/>
      <c r="G114" s="232"/>
      <c r="H114" s="232"/>
      <c r="I114" s="232"/>
      <c r="J114" s="232"/>
      <c r="K114" s="232"/>
      <c r="L114" s="232"/>
      <c r="M114" s="232"/>
      <c r="N114" s="232"/>
      <c r="O114" s="232"/>
      <c r="P114" s="232"/>
      <c r="Q114" s="232"/>
      <c r="R114" s="232"/>
      <c r="S114" s="232"/>
      <c r="T114" s="232"/>
      <c r="U114" s="232"/>
      <c r="V114" s="232"/>
      <c r="W114" s="232"/>
      <c r="X114" s="232"/>
      <c r="Y114" s="232"/>
      <c r="Z114" s="232"/>
      <c r="AA114" s="232"/>
      <c r="AB114" s="232"/>
      <c r="AC114" s="232"/>
      <c r="AD114" s="266"/>
      <c r="AE114" s="235"/>
      <c r="AF114" s="266"/>
      <c r="AG114" s="235"/>
      <c r="AH114" s="266"/>
      <c r="AI114" s="235"/>
      <c r="AJ114" s="266"/>
      <c r="AK114" s="235"/>
      <c r="AL114" s="266"/>
      <c r="AM114" s="235"/>
      <c r="AN114" s="236" t="str">
        <f t="shared" si="3"/>
        <v/>
      </c>
      <c r="AO114" s="237" t="str">
        <f t="shared" si="2"/>
        <v/>
      </c>
      <c r="AP114" s="236" t="str">
        <f>IF(M114&gt;0,IF(ABS((VLOOKUP(aux!A105,aux!A:C,3,FALSE)-VLOOKUP(aux!A105,aux!E:F,2,FALSE))/VLOOKUP(aux!A105,aux!A:C,3,FALSE))&gt;'BG - Eckdaten'!#REF!,"N","J"),"")</f>
        <v/>
      </c>
      <c r="AR114" s="250"/>
    </row>
    <row r="115" spans="1:44" s="217" customFormat="1" ht="18.75" x14ac:dyDescent="0.3">
      <c r="A115" s="232"/>
      <c r="B115" s="232"/>
      <c r="C115" s="232"/>
      <c r="D115" s="232"/>
      <c r="E115" s="232"/>
      <c r="F115" s="232"/>
      <c r="G115" s="232"/>
      <c r="H115" s="232"/>
      <c r="I115" s="232"/>
      <c r="J115" s="232"/>
      <c r="K115" s="232"/>
      <c r="L115" s="232"/>
      <c r="M115" s="232"/>
      <c r="N115" s="232"/>
      <c r="O115" s="232"/>
      <c r="P115" s="232"/>
      <c r="Q115" s="232"/>
      <c r="R115" s="232"/>
      <c r="S115" s="232"/>
      <c r="T115" s="232"/>
      <c r="U115" s="232"/>
      <c r="V115" s="232"/>
      <c r="W115" s="232"/>
      <c r="X115" s="232"/>
      <c r="Y115" s="232"/>
      <c r="Z115" s="232"/>
      <c r="AA115" s="232"/>
      <c r="AB115" s="232"/>
      <c r="AC115" s="232"/>
      <c r="AD115" s="266"/>
      <c r="AE115" s="235"/>
      <c r="AF115" s="266"/>
      <c r="AG115" s="235"/>
      <c r="AH115" s="266"/>
      <c r="AI115" s="235"/>
      <c r="AJ115" s="266"/>
      <c r="AK115" s="235"/>
      <c r="AL115" s="266"/>
      <c r="AM115" s="235"/>
      <c r="AN115" s="236" t="str">
        <f t="shared" si="3"/>
        <v/>
      </c>
      <c r="AO115" s="237" t="str">
        <f t="shared" si="2"/>
        <v/>
      </c>
      <c r="AP115" s="236" t="str">
        <f>IF(M115&gt;0,IF(ABS((VLOOKUP(aux!A106,aux!A:C,3,FALSE)-VLOOKUP(aux!A106,aux!E:F,2,FALSE))/VLOOKUP(aux!A106,aux!A:C,3,FALSE))&gt;'BG - Eckdaten'!#REF!,"N","J"),"")</f>
        <v/>
      </c>
      <c r="AR115" s="250"/>
    </row>
    <row r="116" spans="1:44" s="217" customFormat="1" ht="18.75" x14ac:dyDescent="0.3">
      <c r="A116" s="232"/>
      <c r="B116" s="232"/>
      <c r="C116" s="232"/>
      <c r="D116" s="232"/>
      <c r="E116" s="232"/>
      <c r="F116" s="232"/>
      <c r="G116" s="232"/>
      <c r="H116" s="232"/>
      <c r="I116" s="232"/>
      <c r="J116" s="232"/>
      <c r="K116" s="232"/>
      <c r="L116" s="232"/>
      <c r="M116" s="232"/>
      <c r="N116" s="232"/>
      <c r="O116" s="232"/>
      <c r="P116" s="232"/>
      <c r="Q116" s="232"/>
      <c r="R116" s="232"/>
      <c r="S116" s="232"/>
      <c r="T116" s="232"/>
      <c r="U116" s="232"/>
      <c r="V116" s="232"/>
      <c r="W116" s="232"/>
      <c r="X116" s="232"/>
      <c r="Y116" s="232"/>
      <c r="Z116" s="232"/>
      <c r="AA116" s="232"/>
      <c r="AB116" s="232"/>
      <c r="AC116" s="232"/>
      <c r="AD116" s="266"/>
      <c r="AE116" s="235"/>
      <c r="AF116" s="266"/>
      <c r="AG116" s="235"/>
      <c r="AH116" s="266"/>
      <c r="AI116" s="235"/>
      <c r="AJ116" s="266"/>
      <c r="AK116" s="235"/>
      <c r="AL116" s="266"/>
      <c r="AM116" s="235"/>
      <c r="AN116" s="236" t="str">
        <f t="shared" si="3"/>
        <v/>
      </c>
      <c r="AO116" s="237" t="str">
        <f t="shared" si="2"/>
        <v/>
      </c>
      <c r="AP116" s="236" t="str">
        <f>IF(M116&gt;0,IF(ABS((VLOOKUP(aux!A107,aux!A:C,3,FALSE)-VLOOKUP(aux!A107,aux!E:F,2,FALSE))/VLOOKUP(aux!A107,aux!A:C,3,FALSE))&gt;'BG - Eckdaten'!#REF!,"N","J"),"")</f>
        <v/>
      </c>
      <c r="AR116" s="250"/>
    </row>
    <row r="117" spans="1:44" s="217" customFormat="1" ht="18.75" x14ac:dyDescent="0.3">
      <c r="A117" s="232"/>
      <c r="B117" s="232"/>
      <c r="C117" s="232"/>
      <c r="D117" s="232"/>
      <c r="E117" s="232"/>
      <c r="F117" s="232"/>
      <c r="G117" s="232"/>
      <c r="H117" s="232"/>
      <c r="I117" s="232"/>
      <c r="J117" s="232"/>
      <c r="K117" s="232"/>
      <c r="L117" s="232"/>
      <c r="M117" s="232"/>
      <c r="N117" s="232"/>
      <c r="O117" s="232"/>
      <c r="P117" s="232"/>
      <c r="Q117" s="232"/>
      <c r="R117" s="232"/>
      <c r="S117" s="232"/>
      <c r="T117" s="232"/>
      <c r="U117" s="232"/>
      <c r="V117" s="232"/>
      <c r="W117" s="232"/>
      <c r="X117" s="232"/>
      <c r="Y117" s="232"/>
      <c r="Z117" s="232"/>
      <c r="AA117" s="232"/>
      <c r="AB117" s="232"/>
      <c r="AC117" s="232"/>
      <c r="AD117" s="266"/>
      <c r="AE117" s="235"/>
      <c r="AF117" s="266"/>
      <c r="AG117" s="235"/>
      <c r="AH117" s="266"/>
      <c r="AI117" s="235"/>
      <c r="AJ117" s="266"/>
      <c r="AK117" s="235"/>
      <c r="AL117" s="266"/>
      <c r="AM117" s="235"/>
      <c r="AN117" s="236" t="str">
        <f t="shared" si="3"/>
        <v/>
      </c>
      <c r="AO117" s="237" t="str">
        <f t="shared" si="2"/>
        <v/>
      </c>
      <c r="AP117" s="236" t="str">
        <f>IF(M117&gt;0,IF(ABS((VLOOKUP(aux!A108,aux!A:C,3,FALSE)-VLOOKUP(aux!A108,aux!E:F,2,FALSE))/VLOOKUP(aux!A108,aux!A:C,3,FALSE))&gt;'BG - Eckdaten'!#REF!,"N","J"),"")</f>
        <v/>
      </c>
      <c r="AR117" s="250"/>
    </row>
    <row r="118" spans="1:44" s="217" customFormat="1" ht="18.75" x14ac:dyDescent="0.3">
      <c r="A118" s="232"/>
      <c r="B118" s="232"/>
      <c r="C118" s="232"/>
      <c r="D118" s="232"/>
      <c r="E118" s="232"/>
      <c r="F118" s="232"/>
      <c r="G118" s="232"/>
      <c r="H118" s="232"/>
      <c r="I118" s="232"/>
      <c r="J118" s="232"/>
      <c r="K118" s="232"/>
      <c r="L118" s="232"/>
      <c r="M118" s="232"/>
      <c r="N118" s="232"/>
      <c r="O118" s="232"/>
      <c r="P118" s="232"/>
      <c r="Q118" s="232"/>
      <c r="R118" s="232"/>
      <c r="S118" s="232"/>
      <c r="T118" s="232"/>
      <c r="U118" s="232"/>
      <c r="V118" s="232"/>
      <c r="W118" s="232"/>
      <c r="X118" s="232"/>
      <c r="Y118" s="232"/>
      <c r="Z118" s="232"/>
      <c r="AA118" s="232"/>
      <c r="AB118" s="232"/>
      <c r="AC118" s="232"/>
      <c r="AD118" s="266"/>
      <c r="AE118" s="235"/>
      <c r="AF118" s="266"/>
      <c r="AG118" s="235"/>
      <c r="AH118" s="266"/>
      <c r="AI118" s="235"/>
      <c r="AJ118" s="266"/>
      <c r="AK118" s="235"/>
      <c r="AL118" s="266"/>
      <c r="AM118" s="235"/>
      <c r="AN118" s="236" t="str">
        <f t="shared" si="3"/>
        <v/>
      </c>
      <c r="AO118" s="237" t="str">
        <f t="shared" si="2"/>
        <v/>
      </c>
      <c r="AP118" s="236" t="str">
        <f>IF(M118&gt;0,IF(ABS((VLOOKUP(aux!A109,aux!A:C,3,FALSE)-VLOOKUP(aux!A109,aux!E:F,2,FALSE))/VLOOKUP(aux!A109,aux!A:C,3,FALSE))&gt;'BG - Eckdaten'!#REF!,"N","J"),"")</f>
        <v/>
      </c>
      <c r="AR118" s="250"/>
    </row>
    <row r="119" spans="1:44" s="217" customFormat="1" ht="18.75" x14ac:dyDescent="0.3">
      <c r="A119" s="232"/>
      <c r="B119" s="232"/>
      <c r="C119" s="232"/>
      <c r="D119" s="232"/>
      <c r="E119" s="232"/>
      <c r="F119" s="232"/>
      <c r="G119" s="232"/>
      <c r="H119" s="232"/>
      <c r="I119" s="232"/>
      <c r="J119" s="232"/>
      <c r="K119" s="232"/>
      <c r="L119" s="232"/>
      <c r="M119" s="232"/>
      <c r="N119" s="232"/>
      <c r="O119" s="232"/>
      <c r="P119" s="232"/>
      <c r="Q119" s="232"/>
      <c r="R119" s="232"/>
      <c r="S119" s="232"/>
      <c r="T119" s="232"/>
      <c r="U119" s="232"/>
      <c r="V119" s="232"/>
      <c r="W119" s="232"/>
      <c r="X119" s="232"/>
      <c r="Y119" s="232"/>
      <c r="Z119" s="232"/>
      <c r="AA119" s="232"/>
      <c r="AB119" s="232"/>
      <c r="AC119" s="232"/>
      <c r="AD119" s="266"/>
      <c r="AE119" s="235"/>
      <c r="AF119" s="266"/>
      <c r="AG119" s="235"/>
      <c r="AH119" s="266"/>
      <c r="AI119" s="235"/>
      <c r="AJ119" s="266"/>
      <c r="AK119" s="235"/>
      <c r="AL119" s="266"/>
      <c r="AM119" s="235"/>
      <c r="AN119" s="236" t="str">
        <f t="shared" si="3"/>
        <v/>
      </c>
      <c r="AO119" s="237" t="str">
        <f t="shared" si="2"/>
        <v/>
      </c>
      <c r="AP119" s="236" t="str">
        <f>IF(M119&gt;0,IF(ABS((VLOOKUP(aux!A110,aux!A:C,3,FALSE)-VLOOKUP(aux!A110,aux!E:F,2,FALSE))/VLOOKUP(aux!A110,aux!A:C,3,FALSE))&gt;'BG - Eckdaten'!#REF!,"N","J"),"")</f>
        <v/>
      </c>
      <c r="AR119" s="250"/>
    </row>
    <row r="120" spans="1:44" s="217" customFormat="1" ht="18.75" x14ac:dyDescent="0.3">
      <c r="A120" s="232"/>
      <c r="B120" s="232"/>
      <c r="C120" s="232"/>
      <c r="D120" s="232"/>
      <c r="E120" s="232"/>
      <c r="F120" s="232"/>
      <c r="G120" s="232"/>
      <c r="H120" s="232"/>
      <c r="I120" s="232"/>
      <c r="J120" s="232"/>
      <c r="K120" s="232"/>
      <c r="L120" s="232"/>
      <c r="M120" s="232"/>
      <c r="N120" s="232"/>
      <c r="O120" s="232"/>
      <c r="P120" s="232"/>
      <c r="Q120" s="232"/>
      <c r="R120" s="232"/>
      <c r="S120" s="232"/>
      <c r="T120" s="232"/>
      <c r="U120" s="232"/>
      <c r="V120" s="232"/>
      <c r="W120" s="232"/>
      <c r="X120" s="232"/>
      <c r="Y120" s="232"/>
      <c r="Z120" s="232"/>
      <c r="AA120" s="232"/>
      <c r="AB120" s="232"/>
      <c r="AC120" s="232"/>
      <c r="AD120" s="266"/>
      <c r="AE120" s="235"/>
      <c r="AF120" s="266"/>
      <c r="AG120" s="235"/>
      <c r="AH120" s="266"/>
      <c r="AI120" s="235"/>
      <c r="AJ120" s="266"/>
      <c r="AK120" s="235"/>
      <c r="AL120" s="266"/>
      <c r="AM120" s="235"/>
      <c r="AN120" s="236" t="str">
        <f t="shared" si="3"/>
        <v/>
      </c>
      <c r="AO120" s="237" t="str">
        <f t="shared" si="2"/>
        <v/>
      </c>
      <c r="AP120" s="236" t="str">
        <f>IF(M120&gt;0,IF(ABS((VLOOKUP(aux!A111,aux!A:C,3,FALSE)-VLOOKUP(aux!A111,aux!E:F,2,FALSE))/VLOOKUP(aux!A111,aux!A:C,3,FALSE))&gt;'BG - Eckdaten'!#REF!,"N","J"),"")</f>
        <v/>
      </c>
      <c r="AR120" s="250"/>
    </row>
    <row r="121" spans="1:44" s="217" customFormat="1" ht="18.75" x14ac:dyDescent="0.3">
      <c r="A121" s="232"/>
      <c r="B121" s="232"/>
      <c r="C121" s="232"/>
      <c r="D121" s="232"/>
      <c r="E121" s="232"/>
      <c r="F121" s="232"/>
      <c r="G121" s="232"/>
      <c r="H121" s="232"/>
      <c r="I121" s="232"/>
      <c r="J121" s="232"/>
      <c r="K121" s="232"/>
      <c r="L121" s="232"/>
      <c r="M121" s="232"/>
      <c r="N121" s="232"/>
      <c r="O121" s="232"/>
      <c r="P121" s="232"/>
      <c r="Q121" s="232"/>
      <c r="R121" s="232"/>
      <c r="S121" s="232"/>
      <c r="T121" s="232"/>
      <c r="U121" s="232"/>
      <c r="V121" s="232"/>
      <c r="W121" s="232"/>
      <c r="X121" s="232"/>
      <c r="Y121" s="232"/>
      <c r="Z121" s="232"/>
      <c r="AA121" s="232"/>
      <c r="AB121" s="232"/>
      <c r="AC121" s="232"/>
      <c r="AD121" s="266"/>
      <c r="AE121" s="235"/>
      <c r="AF121" s="266"/>
      <c r="AG121" s="235"/>
      <c r="AH121" s="266"/>
      <c r="AI121" s="235"/>
      <c r="AJ121" s="266"/>
      <c r="AK121" s="235"/>
      <c r="AL121" s="266"/>
      <c r="AM121" s="235"/>
      <c r="AN121" s="236" t="str">
        <f t="shared" si="3"/>
        <v/>
      </c>
      <c r="AO121" s="237" t="str">
        <f t="shared" si="2"/>
        <v/>
      </c>
      <c r="AP121" s="236" t="str">
        <f>IF(M121&gt;0,IF(ABS((VLOOKUP(aux!A112,aux!A:C,3,FALSE)-VLOOKUP(aux!A112,aux!E:F,2,FALSE))/VLOOKUP(aux!A112,aux!A:C,3,FALSE))&gt;'BG - Eckdaten'!#REF!,"N","J"),"")</f>
        <v/>
      </c>
      <c r="AR121" s="250"/>
    </row>
    <row r="122" spans="1:44" s="217" customFormat="1" ht="18.75" x14ac:dyDescent="0.3">
      <c r="A122" s="232"/>
      <c r="B122" s="232"/>
      <c r="C122" s="232"/>
      <c r="D122" s="232"/>
      <c r="E122" s="232"/>
      <c r="F122" s="232"/>
      <c r="G122" s="232"/>
      <c r="H122" s="232"/>
      <c r="I122" s="232"/>
      <c r="J122" s="232"/>
      <c r="K122" s="232"/>
      <c r="L122" s="232"/>
      <c r="M122" s="232"/>
      <c r="N122" s="232"/>
      <c r="O122" s="232"/>
      <c r="P122" s="232"/>
      <c r="Q122" s="232"/>
      <c r="R122" s="232"/>
      <c r="S122" s="232"/>
      <c r="T122" s="232"/>
      <c r="U122" s="232"/>
      <c r="V122" s="232"/>
      <c r="W122" s="232"/>
      <c r="X122" s="232"/>
      <c r="Y122" s="232"/>
      <c r="Z122" s="232"/>
      <c r="AA122" s="232"/>
      <c r="AB122" s="232"/>
      <c r="AC122" s="232"/>
      <c r="AD122" s="266"/>
      <c r="AE122" s="235"/>
      <c r="AF122" s="266"/>
      <c r="AG122" s="235"/>
      <c r="AH122" s="266"/>
      <c r="AI122" s="235"/>
      <c r="AJ122" s="266"/>
      <c r="AK122" s="235"/>
      <c r="AL122" s="266"/>
      <c r="AM122" s="235"/>
      <c r="AN122" s="236" t="str">
        <f t="shared" si="3"/>
        <v/>
      </c>
      <c r="AO122" s="237" t="str">
        <f t="shared" si="2"/>
        <v/>
      </c>
      <c r="AP122" s="236" t="str">
        <f>IF(M122&gt;0,IF(ABS((VLOOKUP(aux!A113,aux!A:C,3,FALSE)-VLOOKUP(aux!A113,aux!E:F,2,FALSE))/VLOOKUP(aux!A113,aux!A:C,3,FALSE))&gt;'BG - Eckdaten'!#REF!,"N","J"),"")</f>
        <v/>
      </c>
      <c r="AR122" s="250"/>
    </row>
    <row r="123" spans="1:44" s="217" customFormat="1" ht="18.75" x14ac:dyDescent="0.3">
      <c r="A123" s="232"/>
      <c r="B123" s="232"/>
      <c r="C123" s="232"/>
      <c r="D123" s="232"/>
      <c r="E123" s="232"/>
      <c r="F123" s="232"/>
      <c r="G123" s="232"/>
      <c r="H123" s="232"/>
      <c r="I123" s="232"/>
      <c r="J123" s="232"/>
      <c r="K123" s="232"/>
      <c r="L123" s="232"/>
      <c r="M123" s="232"/>
      <c r="N123" s="232"/>
      <c r="O123" s="232"/>
      <c r="P123" s="232"/>
      <c r="Q123" s="232"/>
      <c r="R123" s="232"/>
      <c r="S123" s="232"/>
      <c r="T123" s="232"/>
      <c r="U123" s="232"/>
      <c r="V123" s="232"/>
      <c r="W123" s="232"/>
      <c r="X123" s="232"/>
      <c r="Y123" s="232"/>
      <c r="Z123" s="232"/>
      <c r="AA123" s="232"/>
      <c r="AB123" s="232"/>
      <c r="AC123" s="232"/>
      <c r="AD123" s="266"/>
      <c r="AE123" s="235"/>
      <c r="AF123" s="266"/>
      <c r="AG123" s="235"/>
      <c r="AH123" s="266"/>
      <c r="AI123" s="235"/>
      <c r="AJ123" s="266"/>
      <c r="AK123" s="235"/>
      <c r="AL123" s="266"/>
      <c r="AM123" s="235"/>
      <c r="AN123" s="236" t="str">
        <f t="shared" si="3"/>
        <v/>
      </c>
      <c r="AO123" s="237" t="str">
        <f t="shared" si="2"/>
        <v/>
      </c>
      <c r="AP123" s="236" t="str">
        <f>IF(M123&gt;0,IF(ABS((VLOOKUP(aux!A114,aux!A:C,3,FALSE)-VLOOKUP(aux!A114,aux!E:F,2,FALSE))/VLOOKUP(aux!A114,aux!A:C,3,FALSE))&gt;'BG - Eckdaten'!#REF!,"N","J"),"")</f>
        <v/>
      </c>
      <c r="AR123" s="250"/>
    </row>
    <row r="124" spans="1:44" s="217" customFormat="1" ht="18.75" x14ac:dyDescent="0.3">
      <c r="A124" s="232"/>
      <c r="B124" s="232"/>
      <c r="C124" s="232"/>
      <c r="D124" s="232"/>
      <c r="E124" s="232"/>
      <c r="F124" s="232"/>
      <c r="G124" s="232"/>
      <c r="H124" s="232"/>
      <c r="I124" s="232"/>
      <c r="J124" s="232"/>
      <c r="K124" s="232"/>
      <c r="L124" s="232"/>
      <c r="M124" s="232"/>
      <c r="N124" s="232"/>
      <c r="O124" s="232"/>
      <c r="P124" s="232"/>
      <c r="Q124" s="232"/>
      <c r="R124" s="232"/>
      <c r="S124" s="232"/>
      <c r="T124" s="232"/>
      <c r="U124" s="232"/>
      <c r="V124" s="232"/>
      <c r="W124" s="232"/>
      <c r="X124" s="232"/>
      <c r="Y124" s="232"/>
      <c r="Z124" s="232"/>
      <c r="AA124" s="232"/>
      <c r="AB124" s="232"/>
      <c r="AC124" s="232"/>
      <c r="AD124" s="266"/>
      <c r="AE124" s="235"/>
      <c r="AF124" s="266"/>
      <c r="AG124" s="235"/>
      <c r="AH124" s="266"/>
      <c r="AI124" s="235"/>
      <c r="AJ124" s="266"/>
      <c r="AK124" s="235"/>
      <c r="AL124" s="266"/>
      <c r="AM124" s="235"/>
      <c r="AN124" s="236" t="str">
        <f t="shared" si="3"/>
        <v/>
      </c>
      <c r="AO124" s="237" t="str">
        <f t="shared" si="2"/>
        <v/>
      </c>
      <c r="AP124" s="236" t="str">
        <f>IF(M124&gt;0,IF(ABS((VLOOKUP(aux!A115,aux!A:C,3,FALSE)-VLOOKUP(aux!A115,aux!E:F,2,FALSE))/VLOOKUP(aux!A115,aux!A:C,3,FALSE))&gt;'BG - Eckdaten'!#REF!,"N","J"),"")</f>
        <v/>
      </c>
      <c r="AR124" s="250"/>
    </row>
    <row r="125" spans="1:44" s="217" customFormat="1" ht="18.75" x14ac:dyDescent="0.3">
      <c r="A125" s="232"/>
      <c r="B125" s="232"/>
      <c r="C125" s="232"/>
      <c r="D125" s="232"/>
      <c r="E125" s="232"/>
      <c r="F125" s="232"/>
      <c r="G125" s="232"/>
      <c r="H125" s="232"/>
      <c r="I125" s="232"/>
      <c r="J125" s="232"/>
      <c r="K125" s="232"/>
      <c r="L125" s="232"/>
      <c r="M125" s="232"/>
      <c r="N125" s="232"/>
      <c r="O125" s="232"/>
      <c r="P125" s="232"/>
      <c r="Q125" s="232"/>
      <c r="R125" s="232"/>
      <c r="S125" s="232"/>
      <c r="T125" s="232"/>
      <c r="U125" s="232"/>
      <c r="V125" s="232"/>
      <c r="W125" s="232"/>
      <c r="X125" s="232"/>
      <c r="Y125" s="232"/>
      <c r="Z125" s="232"/>
      <c r="AA125" s="232"/>
      <c r="AB125" s="232"/>
      <c r="AC125" s="232"/>
      <c r="AD125" s="266"/>
      <c r="AE125" s="235"/>
      <c r="AF125" s="266"/>
      <c r="AG125" s="235"/>
      <c r="AH125" s="266"/>
      <c r="AI125" s="235"/>
      <c r="AJ125" s="266"/>
      <c r="AK125" s="235"/>
      <c r="AL125" s="266"/>
      <c r="AM125" s="235"/>
      <c r="AN125" s="236" t="str">
        <f t="shared" si="3"/>
        <v/>
      </c>
      <c r="AO125" s="237" t="str">
        <f t="shared" si="2"/>
        <v/>
      </c>
      <c r="AP125" s="236" t="str">
        <f>IF(M125&gt;0,IF(ABS((VLOOKUP(aux!A116,aux!A:C,3,FALSE)-VLOOKUP(aux!A116,aux!E:F,2,FALSE))/VLOOKUP(aux!A116,aux!A:C,3,FALSE))&gt;'BG - Eckdaten'!#REF!,"N","J"),"")</f>
        <v/>
      </c>
      <c r="AR125" s="250"/>
    </row>
    <row r="126" spans="1:44" s="217" customFormat="1" ht="18.75" x14ac:dyDescent="0.3">
      <c r="A126" s="232"/>
      <c r="B126" s="232"/>
      <c r="C126" s="232"/>
      <c r="D126" s="232"/>
      <c r="E126" s="232"/>
      <c r="F126" s="232"/>
      <c r="G126" s="232"/>
      <c r="H126" s="232"/>
      <c r="I126" s="232"/>
      <c r="J126" s="232"/>
      <c r="K126" s="232"/>
      <c r="L126" s="232"/>
      <c r="M126" s="232"/>
      <c r="N126" s="232"/>
      <c r="O126" s="232"/>
      <c r="P126" s="232"/>
      <c r="Q126" s="232"/>
      <c r="R126" s="232"/>
      <c r="S126" s="232"/>
      <c r="T126" s="232"/>
      <c r="U126" s="232"/>
      <c r="V126" s="232"/>
      <c r="W126" s="232"/>
      <c r="X126" s="232"/>
      <c r="Y126" s="232"/>
      <c r="Z126" s="232"/>
      <c r="AA126" s="232"/>
      <c r="AB126" s="232"/>
      <c r="AC126" s="232"/>
      <c r="AD126" s="266"/>
      <c r="AE126" s="235"/>
      <c r="AF126" s="266"/>
      <c r="AG126" s="235"/>
      <c r="AH126" s="266"/>
      <c r="AI126" s="235"/>
      <c r="AJ126" s="266"/>
      <c r="AK126" s="235"/>
      <c r="AL126" s="266"/>
      <c r="AM126" s="235"/>
      <c r="AN126" s="236" t="str">
        <f t="shared" si="3"/>
        <v/>
      </c>
      <c r="AO126" s="237" t="str">
        <f t="shared" si="2"/>
        <v/>
      </c>
      <c r="AP126" s="236" t="str">
        <f>IF(M126&gt;0,IF(ABS((VLOOKUP(aux!A117,aux!A:C,3,FALSE)-VLOOKUP(aux!A117,aux!E:F,2,FALSE))/VLOOKUP(aux!A117,aux!A:C,3,FALSE))&gt;'BG - Eckdaten'!#REF!,"N","J"),"")</f>
        <v/>
      </c>
      <c r="AR126" s="250"/>
    </row>
    <row r="127" spans="1:44" s="217" customFormat="1" ht="18.75" x14ac:dyDescent="0.3">
      <c r="A127" s="232"/>
      <c r="B127" s="232"/>
      <c r="C127" s="232"/>
      <c r="D127" s="232"/>
      <c r="E127" s="232"/>
      <c r="F127" s="232"/>
      <c r="G127" s="232"/>
      <c r="H127" s="232"/>
      <c r="I127" s="232"/>
      <c r="J127" s="232"/>
      <c r="K127" s="232"/>
      <c r="L127" s="232"/>
      <c r="M127" s="232"/>
      <c r="N127" s="232"/>
      <c r="O127" s="232"/>
      <c r="P127" s="232"/>
      <c r="Q127" s="232"/>
      <c r="R127" s="232"/>
      <c r="S127" s="232"/>
      <c r="T127" s="232"/>
      <c r="U127" s="232"/>
      <c r="V127" s="232"/>
      <c r="W127" s="232"/>
      <c r="X127" s="232"/>
      <c r="Y127" s="232"/>
      <c r="Z127" s="232"/>
      <c r="AA127" s="232"/>
      <c r="AB127" s="232"/>
      <c r="AC127" s="232"/>
      <c r="AD127" s="266"/>
      <c r="AE127" s="235"/>
      <c r="AF127" s="266"/>
      <c r="AG127" s="235"/>
      <c r="AH127" s="266"/>
      <c r="AI127" s="235"/>
      <c r="AJ127" s="266"/>
      <c r="AK127" s="235"/>
      <c r="AL127" s="266"/>
      <c r="AM127" s="235"/>
      <c r="AN127" s="236" t="str">
        <f t="shared" si="3"/>
        <v/>
      </c>
      <c r="AO127" s="237" t="str">
        <f t="shared" si="2"/>
        <v/>
      </c>
      <c r="AP127" s="236" t="str">
        <f>IF(M127&gt;0,IF(ABS((VLOOKUP(aux!A118,aux!A:C,3,FALSE)-VLOOKUP(aux!A118,aux!E:F,2,FALSE))/VLOOKUP(aux!A118,aux!A:C,3,FALSE))&gt;'BG - Eckdaten'!#REF!,"N","J"),"")</f>
        <v/>
      </c>
      <c r="AR127" s="250"/>
    </row>
    <row r="128" spans="1:44" s="217" customFormat="1" ht="18.75" x14ac:dyDescent="0.3">
      <c r="A128" s="232"/>
      <c r="B128" s="232"/>
      <c r="C128" s="232"/>
      <c r="D128" s="232"/>
      <c r="E128" s="232"/>
      <c r="F128" s="232"/>
      <c r="G128" s="232"/>
      <c r="H128" s="232"/>
      <c r="I128" s="232"/>
      <c r="J128" s="232"/>
      <c r="K128" s="232"/>
      <c r="L128" s="232"/>
      <c r="M128" s="232"/>
      <c r="N128" s="232"/>
      <c r="O128" s="232"/>
      <c r="P128" s="232"/>
      <c r="Q128" s="232"/>
      <c r="R128" s="232"/>
      <c r="S128" s="232"/>
      <c r="T128" s="232"/>
      <c r="U128" s="232"/>
      <c r="V128" s="232"/>
      <c r="W128" s="232"/>
      <c r="X128" s="232"/>
      <c r="Y128" s="232"/>
      <c r="Z128" s="232"/>
      <c r="AA128" s="232"/>
      <c r="AB128" s="232"/>
      <c r="AC128" s="232"/>
      <c r="AD128" s="266"/>
      <c r="AE128" s="235"/>
      <c r="AF128" s="266"/>
      <c r="AG128" s="235"/>
      <c r="AH128" s="266"/>
      <c r="AI128" s="235"/>
      <c r="AJ128" s="266"/>
      <c r="AK128" s="235"/>
      <c r="AL128" s="266"/>
      <c r="AM128" s="235"/>
      <c r="AN128" s="236" t="str">
        <f t="shared" si="3"/>
        <v/>
      </c>
      <c r="AO128" s="237" t="str">
        <f t="shared" si="2"/>
        <v/>
      </c>
      <c r="AP128" s="236" t="str">
        <f>IF(M128&gt;0,IF(ABS((VLOOKUP(aux!A119,aux!A:C,3,FALSE)-VLOOKUP(aux!A119,aux!E:F,2,FALSE))/VLOOKUP(aux!A119,aux!A:C,3,FALSE))&gt;'BG - Eckdaten'!#REF!,"N","J"),"")</f>
        <v/>
      </c>
      <c r="AR128" s="250"/>
    </row>
    <row r="129" spans="1:44" s="217" customFormat="1" ht="18.75" x14ac:dyDescent="0.3">
      <c r="A129" s="232"/>
      <c r="B129" s="232"/>
      <c r="C129" s="232"/>
      <c r="D129" s="232"/>
      <c r="E129" s="232"/>
      <c r="F129" s="232"/>
      <c r="G129" s="232"/>
      <c r="H129" s="232"/>
      <c r="I129" s="232"/>
      <c r="J129" s="232"/>
      <c r="K129" s="232"/>
      <c r="L129" s="232"/>
      <c r="M129" s="232"/>
      <c r="N129" s="232"/>
      <c r="O129" s="232"/>
      <c r="P129" s="232"/>
      <c r="Q129" s="232"/>
      <c r="R129" s="232"/>
      <c r="S129" s="232"/>
      <c r="T129" s="232"/>
      <c r="U129" s="232"/>
      <c r="V129" s="232"/>
      <c r="W129" s="232"/>
      <c r="X129" s="232"/>
      <c r="Y129" s="232"/>
      <c r="Z129" s="232"/>
      <c r="AA129" s="232"/>
      <c r="AB129" s="232"/>
      <c r="AC129" s="232"/>
      <c r="AD129" s="266"/>
      <c r="AE129" s="235"/>
      <c r="AF129" s="266"/>
      <c r="AG129" s="235"/>
      <c r="AH129" s="266"/>
      <c r="AI129" s="235"/>
      <c r="AJ129" s="266"/>
      <c r="AK129" s="235"/>
      <c r="AL129" s="266"/>
      <c r="AM129" s="235"/>
      <c r="AN129" s="236" t="str">
        <f t="shared" si="3"/>
        <v/>
      </c>
      <c r="AO129" s="237" t="str">
        <f t="shared" si="2"/>
        <v/>
      </c>
      <c r="AP129" s="236" t="str">
        <f>IF(M129&gt;0,IF(ABS((VLOOKUP(aux!A120,aux!A:C,3,FALSE)-VLOOKUP(aux!A120,aux!E:F,2,FALSE))/VLOOKUP(aux!A120,aux!A:C,3,FALSE))&gt;'BG - Eckdaten'!#REF!,"N","J"),"")</f>
        <v/>
      </c>
      <c r="AR129" s="250"/>
    </row>
    <row r="130" spans="1:44" s="217" customFormat="1" ht="18.75" x14ac:dyDescent="0.3">
      <c r="A130" s="232"/>
      <c r="B130" s="232"/>
      <c r="C130" s="232"/>
      <c r="D130" s="232"/>
      <c r="E130" s="232"/>
      <c r="F130" s="232"/>
      <c r="G130" s="232"/>
      <c r="H130" s="232"/>
      <c r="I130" s="232"/>
      <c r="J130" s="232"/>
      <c r="K130" s="232"/>
      <c r="L130" s="232"/>
      <c r="M130" s="232"/>
      <c r="N130" s="232"/>
      <c r="O130" s="232"/>
      <c r="P130" s="232"/>
      <c r="Q130" s="232"/>
      <c r="R130" s="232"/>
      <c r="S130" s="232"/>
      <c r="T130" s="232"/>
      <c r="U130" s="232"/>
      <c r="V130" s="232"/>
      <c r="W130" s="232"/>
      <c r="X130" s="232"/>
      <c r="Y130" s="232"/>
      <c r="Z130" s="232"/>
      <c r="AA130" s="232"/>
      <c r="AB130" s="232"/>
      <c r="AC130" s="232"/>
      <c r="AD130" s="266"/>
      <c r="AE130" s="235"/>
      <c r="AF130" s="266"/>
      <c r="AG130" s="235"/>
      <c r="AH130" s="266"/>
      <c r="AI130" s="235"/>
      <c r="AJ130" s="266"/>
      <c r="AK130" s="235"/>
      <c r="AL130" s="266"/>
      <c r="AM130" s="235"/>
      <c r="AN130" s="236" t="str">
        <f t="shared" si="3"/>
        <v/>
      </c>
      <c r="AO130" s="237" t="str">
        <f t="shared" si="2"/>
        <v/>
      </c>
      <c r="AP130" s="236" t="str">
        <f>IF(M130&gt;0,IF(ABS((VLOOKUP(aux!A121,aux!A:C,3,FALSE)-VLOOKUP(aux!A121,aux!E:F,2,FALSE))/VLOOKUP(aux!A121,aux!A:C,3,FALSE))&gt;'BG - Eckdaten'!#REF!,"N","J"),"")</f>
        <v/>
      </c>
      <c r="AR130" s="250"/>
    </row>
    <row r="131" spans="1:44" s="217" customFormat="1" ht="18.75" x14ac:dyDescent="0.3">
      <c r="A131" s="232"/>
      <c r="B131" s="232"/>
      <c r="C131" s="232"/>
      <c r="D131" s="232"/>
      <c r="E131" s="232"/>
      <c r="F131" s="232"/>
      <c r="G131" s="232"/>
      <c r="H131" s="232"/>
      <c r="I131" s="232"/>
      <c r="J131" s="232"/>
      <c r="K131" s="232"/>
      <c r="L131" s="232"/>
      <c r="M131" s="232"/>
      <c r="N131" s="232"/>
      <c r="O131" s="232"/>
      <c r="P131" s="232"/>
      <c r="Q131" s="232"/>
      <c r="R131" s="232"/>
      <c r="S131" s="232"/>
      <c r="T131" s="232"/>
      <c r="U131" s="232"/>
      <c r="V131" s="232"/>
      <c r="W131" s="232"/>
      <c r="X131" s="232"/>
      <c r="Y131" s="232"/>
      <c r="Z131" s="232"/>
      <c r="AA131" s="232"/>
      <c r="AB131" s="232"/>
      <c r="AC131" s="232"/>
      <c r="AD131" s="266"/>
      <c r="AE131" s="235"/>
      <c r="AF131" s="266"/>
      <c r="AG131" s="235"/>
      <c r="AH131" s="266"/>
      <c r="AI131" s="235"/>
      <c r="AJ131" s="266"/>
      <c r="AK131" s="235"/>
      <c r="AL131" s="266"/>
      <c r="AM131" s="235"/>
      <c r="AN131" s="236" t="str">
        <f t="shared" si="3"/>
        <v/>
      </c>
      <c r="AO131" s="237" t="str">
        <f t="shared" si="2"/>
        <v/>
      </c>
      <c r="AP131" s="236" t="str">
        <f>IF(M131&gt;0,IF(ABS((VLOOKUP(aux!A122,aux!A:C,3,FALSE)-VLOOKUP(aux!A122,aux!E:F,2,FALSE))/VLOOKUP(aux!A122,aux!A:C,3,FALSE))&gt;'BG - Eckdaten'!#REF!,"N","J"),"")</f>
        <v/>
      </c>
      <c r="AR131" s="250"/>
    </row>
    <row r="132" spans="1:44" s="217" customFormat="1" ht="18.75" x14ac:dyDescent="0.3">
      <c r="A132" s="232"/>
      <c r="B132" s="232"/>
      <c r="C132" s="232"/>
      <c r="D132" s="232"/>
      <c r="E132" s="232"/>
      <c r="F132" s="232"/>
      <c r="G132" s="232"/>
      <c r="H132" s="232"/>
      <c r="I132" s="232"/>
      <c r="J132" s="232"/>
      <c r="K132" s="232"/>
      <c r="L132" s="232"/>
      <c r="M132" s="232"/>
      <c r="N132" s="232"/>
      <c r="O132" s="232"/>
      <c r="P132" s="232"/>
      <c r="Q132" s="232"/>
      <c r="R132" s="232"/>
      <c r="S132" s="232"/>
      <c r="T132" s="232"/>
      <c r="U132" s="232"/>
      <c r="V132" s="232"/>
      <c r="W132" s="232"/>
      <c r="X132" s="232"/>
      <c r="Y132" s="232"/>
      <c r="Z132" s="232"/>
      <c r="AA132" s="232"/>
      <c r="AB132" s="232"/>
      <c r="AC132" s="232"/>
      <c r="AD132" s="266"/>
      <c r="AE132" s="235"/>
      <c r="AF132" s="266"/>
      <c r="AG132" s="235"/>
      <c r="AH132" s="266"/>
      <c r="AI132" s="235"/>
      <c r="AJ132" s="266"/>
      <c r="AK132" s="235"/>
      <c r="AL132" s="266"/>
      <c r="AM132" s="235"/>
      <c r="AN132" s="236" t="str">
        <f t="shared" si="3"/>
        <v/>
      </c>
      <c r="AO132" s="237" t="str">
        <f t="shared" si="2"/>
        <v/>
      </c>
      <c r="AP132" s="236" t="str">
        <f>IF(M132&gt;0,IF(ABS((VLOOKUP(aux!A123,aux!A:C,3,FALSE)-VLOOKUP(aux!A123,aux!E:F,2,FALSE))/VLOOKUP(aux!A123,aux!A:C,3,FALSE))&gt;'BG - Eckdaten'!#REF!,"N","J"),"")</f>
        <v/>
      </c>
      <c r="AR132" s="250"/>
    </row>
    <row r="133" spans="1:44" s="217" customFormat="1" ht="18.75" x14ac:dyDescent="0.3">
      <c r="A133" s="232"/>
      <c r="B133" s="232"/>
      <c r="C133" s="232"/>
      <c r="D133" s="232"/>
      <c r="E133" s="232"/>
      <c r="F133" s="232"/>
      <c r="G133" s="232"/>
      <c r="H133" s="232"/>
      <c r="I133" s="232"/>
      <c r="J133" s="232"/>
      <c r="K133" s="232"/>
      <c r="L133" s="232"/>
      <c r="M133" s="232"/>
      <c r="N133" s="232"/>
      <c r="O133" s="232"/>
      <c r="P133" s="232"/>
      <c r="Q133" s="232"/>
      <c r="R133" s="232"/>
      <c r="S133" s="232"/>
      <c r="T133" s="232"/>
      <c r="U133" s="232"/>
      <c r="V133" s="232"/>
      <c r="W133" s="232"/>
      <c r="X133" s="232"/>
      <c r="Y133" s="232"/>
      <c r="Z133" s="232"/>
      <c r="AA133" s="232"/>
      <c r="AB133" s="232"/>
      <c r="AC133" s="232"/>
      <c r="AD133" s="266"/>
      <c r="AE133" s="235"/>
      <c r="AF133" s="266"/>
      <c r="AG133" s="235"/>
      <c r="AH133" s="266"/>
      <c r="AI133" s="235"/>
      <c r="AJ133" s="266"/>
      <c r="AK133" s="235"/>
      <c r="AL133" s="266"/>
      <c r="AM133" s="235"/>
      <c r="AN133" s="236" t="str">
        <f t="shared" si="3"/>
        <v/>
      </c>
      <c r="AO133" s="237" t="str">
        <f t="shared" si="2"/>
        <v/>
      </c>
      <c r="AP133" s="236" t="str">
        <f>IF(M133&gt;0,IF(ABS((VLOOKUP(aux!A124,aux!A:C,3,FALSE)-VLOOKUP(aux!A124,aux!E:F,2,FALSE))/VLOOKUP(aux!A124,aux!A:C,3,FALSE))&gt;'BG - Eckdaten'!#REF!,"N","J"),"")</f>
        <v/>
      </c>
      <c r="AR133" s="250"/>
    </row>
    <row r="134" spans="1:44" s="217" customFormat="1" ht="18.75" x14ac:dyDescent="0.3">
      <c r="A134" s="232"/>
      <c r="B134" s="232"/>
      <c r="C134" s="232"/>
      <c r="D134" s="232"/>
      <c r="E134" s="232"/>
      <c r="F134" s="232"/>
      <c r="G134" s="232"/>
      <c r="H134" s="232"/>
      <c r="I134" s="232"/>
      <c r="J134" s="232"/>
      <c r="K134" s="232"/>
      <c r="L134" s="232"/>
      <c r="M134" s="232"/>
      <c r="N134" s="232"/>
      <c r="O134" s="232"/>
      <c r="P134" s="232"/>
      <c r="Q134" s="232"/>
      <c r="R134" s="232"/>
      <c r="S134" s="232"/>
      <c r="T134" s="232"/>
      <c r="U134" s="232"/>
      <c r="V134" s="232"/>
      <c r="W134" s="232"/>
      <c r="X134" s="232"/>
      <c r="Y134" s="232"/>
      <c r="Z134" s="232"/>
      <c r="AA134" s="232"/>
      <c r="AB134" s="232"/>
      <c r="AC134" s="232"/>
      <c r="AD134" s="266"/>
      <c r="AE134" s="235"/>
      <c r="AF134" s="266"/>
      <c r="AG134" s="235"/>
      <c r="AH134" s="266"/>
      <c r="AI134" s="235"/>
      <c r="AJ134" s="266"/>
      <c r="AK134" s="235"/>
      <c r="AL134" s="266"/>
      <c r="AM134" s="235"/>
      <c r="AN134" s="236" t="str">
        <f t="shared" si="3"/>
        <v/>
      </c>
      <c r="AO134" s="237" t="str">
        <f t="shared" si="2"/>
        <v/>
      </c>
      <c r="AP134" s="236" t="str">
        <f>IF(M134&gt;0,IF(ABS((VLOOKUP(aux!A125,aux!A:C,3,FALSE)-VLOOKUP(aux!A125,aux!E:F,2,FALSE))/VLOOKUP(aux!A125,aux!A:C,3,FALSE))&gt;'BG - Eckdaten'!#REF!,"N","J"),"")</f>
        <v/>
      </c>
      <c r="AR134" s="250"/>
    </row>
    <row r="135" spans="1:44" s="217" customFormat="1" ht="18.75" x14ac:dyDescent="0.3">
      <c r="A135" s="232"/>
      <c r="B135" s="232"/>
      <c r="C135" s="232"/>
      <c r="D135" s="232"/>
      <c r="E135" s="232"/>
      <c r="F135" s="232"/>
      <c r="G135" s="232"/>
      <c r="H135" s="232"/>
      <c r="I135" s="232"/>
      <c r="J135" s="232"/>
      <c r="K135" s="232"/>
      <c r="L135" s="232"/>
      <c r="M135" s="232"/>
      <c r="N135" s="232"/>
      <c r="O135" s="232"/>
      <c r="P135" s="232"/>
      <c r="Q135" s="232"/>
      <c r="R135" s="232"/>
      <c r="S135" s="232"/>
      <c r="T135" s="232"/>
      <c r="U135" s="232"/>
      <c r="V135" s="232"/>
      <c r="W135" s="232"/>
      <c r="X135" s="232"/>
      <c r="Y135" s="232"/>
      <c r="Z135" s="232"/>
      <c r="AA135" s="232"/>
      <c r="AB135" s="232"/>
      <c r="AC135" s="232"/>
      <c r="AD135" s="266"/>
      <c r="AE135" s="235"/>
      <c r="AF135" s="266"/>
      <c r="AG135" s="235"/>
      <c r="AH135" s="266"/>
      <c r="AI135" s="235"/>
      <c r="AJ135" s="266"/>
      <c r="AK135" s="235"/>
      <c r="AL135" s="266"/>
      <c r="AM135" s="235"/>
      <c r="AN135" s="236" t="str">
        <f t="shared" si="3"/>
        <v/>
      </c>
      <c r="AO135" s="237" t="str">
        <f t="shared" ref="AO135:AO198" si="4">IF(AE135=0,"",IF(AE135+AG135+AI135+AK135+AM135=1,"J","N"))</f>
        <v/>
      </c>
      <c r="AP135" s="236" t="str">
        <f>IF(M135&gt;0,IF(ABS((VLOOKUP(aux!A126,aux!A:C,3,FALSE)-VLOOKUP(aux!A126,aux!E:F,2,FALSE))/VLOOKUP(aux!A126,aux!A:C,3,FALSE))&gt;'BG - Eckdaten'!#REF!,"N","J"),"")</f>
        <v/>
      </c>
      <c r="AR135" s="250"/>
    </row>
    <row r="136" spans="1:44" s="217" customFormat="1" ht="18.75" x14ac:dyDescent="0.3">
      <c r="A136" s="232"/>
      <c r="B136" s="232"/>
      <c r="C136" s="232"/>
      <c r="D136" s="232"/>
      <c r="E136" s="232"/>
      <c r="F136" s="232"/>
      <c r="G136" s="232"/>
      <c r="H136" s="232"/>
      <c r="I136" s="232"/>
      <c r="J136" s="232"/>
      <c r="K136" s="232"/>
      <c r="L136" s="232"/>
      <c r="M136" s="232"/>
      <c r="N136" s="232"/>
      <c r="O136" s="232"/>
      <c r="P136" s="232"/>
      <c r="Q136" s="232"/>
      <c r="R136" s="232"/>
      <c r="S136" s="232"/>
      <c r="T136" s="232"/>
      <c r="U136" s="232"/>
      <c r="V136" s="232"/>
      <c r="W136" s="232"/>
      <c r="X136" s="232"/>
      <c r="Y136" s="232"/>
      <c r="Z136" s="232"/>
      <c r="AA136" s="232"/>
      <c r="AB136" s="232"/>
      <c r="AC136" s="232"/>
      <c r="AD136" s="266"/>
      <c r="AE136" s="235"/>
      <c r="AF136" s="266"/>
      <c r="AG136" s="235"/>
      <c r="AH136" s="266"/>
      <c r="AI136" s="235"/>
      <c r="AJ136" s="266"/>
      <c r="AK136" s="235"/>
      <c r="AL136" s="266"/>
      <c r="AM136" s="235"/>
      <c r="AN136" s="236" t="str">
        <f t="shared" ref="AN136:AN141" si="5">IF(AD136=0,"",IF(AND(AD136&gt;0,AD136+AF136+AH136+AJ136+AL136=P136),"J","N"))</f>
        <v/>
      </c>
      <c r="AO136" s="237" t="str">
        <f t="shared" si="4"/>
        <v/>
      </c>
      <c r="AP136" s="236" t="str">
        <f>IF(M136&gt;0,IF(ABS((VLOOKUP(aux!A127,aux!A:C,3,FALSE)-VLOOKUP(aux!A127,aux!E:F,2,FALSE))/VLOOKUP(aux!A127,aux!A:C,3,FALSE))&gt;'BG - Eckdaten'!#REF!,"N","J"),"")</f>
        <v/>
      </c>
      <c r="AR136" s="250"/>
    </row>
    <row r="137" spans="1:44" s="217" customFormat="1" ht="18.75" x14ac:dyDescent="0.3">
      <c r="A137" s="232"/>
      <c r="B137" s="232"/>
      <c r="C137" s="232"/>
      <c r="D137" s="232"/>
      <c r="E137" s="232"/>
      <c r="F137" s="232"/>
      <c r="G137" s="232"/>
      <c r="H137" s="232"/>
      <c r="I137" s="232"/>
      <c r="J137" s="232"/>
      <c r="K137" s="232"/>
      <c r="L137" s="232"/>
      <c r="M137" s="232"/>
      <c r="N137" s="232"/>
      <c r="O137" s="232"/>
      <c r="P137" s="232"/>
      <c r="Q137" s="232"/>
      <c r="R137" s="232"/>
      <c r="S137" s="232"/>
      <c r="T137" s="232"/>
      <c r="U137" s="232"/>
      <c r="V137" s="232"/>
      <c r="W137" s="232"/>
      <c r="X137" s="232"/>
      <c r="Y137" s="232"/>
      <c r="Z137" s="232"/>
      <c r="AA137" s="232"/>
      <c r="AB137" s="232"/>
      <c r="AC137" s="232"/>
      <c r="AD137" s="266"/>
      <c r="AE137" s="235"/>
      <c r="AF137" s="266"/>
      <c r="AG137" s="235"/>
      <c r="AH137" s="266"/>
      <c r="AI137" s="235"/>
      <c r="AJ137" s="266"/>
      <c r="AK137" s="235"/>
      <c r="AL137" s="266"/>
      <c r="AM137" s="235"/>
      <c r="AN137" s="236" t="str">
        <f t="shared" si="5"/>
        <v/>
      </c>
      <c r="AO137" s="237" t="str">
        <f t="shared" si="4"/>
        <v/>
      </c>
      <c r="AP137" s="236" t="str">
        <f>IF(M137&gt;0,IF(ABS((VLOOKUP(aux!A128,aux!A:C,3,FALSE)-VLOOKUP(aux!A128,aux!E:F,2,FALSE))/VLOOKUP(aux!A128,aux!A:C,3,FALSE))&gt;'BG - Eckdaten'!#REF!,"N","J"),"")</f>
        <v/>
      </c>
      <c r="AR137" s="250"/>
    </row>
    <row r="138" spans="1:44" s="217" customFormat="1" ht="18.75" x14ac:dyDescent="0.3">
      <c r="A138" s="232"/>
      <c r="B138" s="232"/>
      <c r="C138" s="232"/>
      <c r="D138" s="232"/>
      <c r="E138" s="232"/>
      <c r="F138" s="232"/>
      <c r="G138" s="232"/>
      <c r="H138" s="232"/>
      <c r="I138" s="232"/>
      <c r="J138" s="232"/>
      <c r="K138" s="232"/>
      <c r="L138" s="232"/>
      <c r="M138" s="232"/>
      <c r="N138" s="232"/>
      <c r="O138" s="232"/>
      <c r="P138" s="232"/>
      <c r="Q138" s="232"/>
      <c r="R138" s="232"/>
      <c r="S138" s="232"/>
      <c r="T138" s="232"/>
      <c r="U138" s="232"/>
      <c r="V138" s="232"/>
      <c r="W138" s="232"/>
      <c r="X138" s="232"/>
      <c r="Y138" s="232"/>
      <c r="Z138" s="232"/>
      <c r="AA138" s="232"/>
      <c r="AB138" s="232"/>
      <c r="AC138" s="232"/>
      <c r="AD138" s="266"/>
      <c r="AE138" s="235"/>
      <c r="AF138" s="266"/>
      <c r="AG138" s="235"/>
      <c r="AH138" s="266"/>
      <c r="AI138" s="235"/>
      <c r="AJ138" s="266"/>
      <c r="AK138" s="235"/>
      <c r="AL138" s="266"/>
      <c r="AM138" s="235"/>
      <c r="AN138" s="236" t="str">
        <f t="shared" si="5"/>
        <v/>
      </c>
      <c r="AO138" s="237" t="str">
        <f t="shared" si="4"/>
        <v/>
      </c>
      <c r="AP138" s="236" t="str">
        <f>IF(M138&gt;0,IF(ABS((VLOOKUP(aux!A129,aux!A:C,3,FALSE)-VLOOKUP(aux!A129,aux!E:F,2,FALSE))/VLOOKUP(aux!A129,aux!A:C,3,FALSE))&gt;'BG - Eckdaten'!#REF!,"N","J"),"")</f>
        <v/>
      </c>
      <c r="AR138" s="250"/>
    </row>
    <row r="139" spans="1:44" s="217" customFormat="1" ht="18.75" x14ac:dyDescent="0.3">
      <c r="A139" s="232"/>
      <c r="B139" s="232"/>
      <c r="C139" s="232"/>
      <c r="D139" s="232"/>
      <c r="E139" s="232"/>
      <c r="F139" s="232"/>
      <c r="G139" s="232"/>
      <c r="H139" s="232"/>
      <c r="I139" s="232"/>
      <c r="J139" s="232"/>
      <c r="K139" s="232"/>
      <c r="L139" s="232"/>
      <c r="M139" s="232"/>
      <c r="N139" s="232"/>
      <c r="O139" s="232"/>
      <c r="P139" s="232"/>
      <c r="Q139" s="232"/>
      <c r="R139" s="232"/>
      <c r="S139" s="232"/>
      <c r="T139" s="232"/>
      <c r="U139" s="232"/>
      <c r="V139" s="232"/>
      <c r="W139" s="232"/>
      <c r="X139" s="232"/>
      <c r="Y139" s="232"/>
      <c r="Z139" s="232"/>
      <c r="AA139" s="232"/>
      <c r="AB139" s="232"/>
      <c r="AC139" s="232"/>
      <c r="AD139" s="266"/>
      <c r="AE139" s="235"/>
      <c r="AF139" s="266"/>
      <c r="AG139" s="235"/>
      <c r="AH139" s="266"/>
      <c r="AI139" s="235"/>
      <c r="AJ139" s="266"/>
      <c r="AK139" s="235"/>
      <c r="AL139" s="266"/>
      <c r="AM139" s="235"/>
      <c r="AN139" s="236" t="str">
        <f t="shared" si="5"/>
        <v/>
      </c>
      <c r="AO139" s="237" t="str">
        <f t="shared" si="4"/>
        <v/>
      </c>
      <c r="AP139" s="236" t="str">
        <f>IF(M139&gt;0,IF(ABS((VLOOKUP(aux!A130,aux!A:C,3,FALSE)-VLOOKUP(aux!A130,aux!E:F,2,FALSE))/VLOOKUP(aux!A130,aux!A:C,3,FALSE))&gt;'BG - Eckdaten'!#REF!,"N","J"),"")</f>
        <v/>
      </c>
      <c r="AR139" s="250"/>
    </row>
    <row r="140" spans="1:44" s="217" customFormat="1" ht="18.75" x14ac:dyDescent="0.3">
      <c r="A140" s="232"/>
      <c r="B140" s="232"/>
      <c r="C140" s="232"/>
      <c r="D140" s="232"/>
      <c r="E140" s="232"/>
      <c r="F140" s="232"/>
      <c r="G140" s="232"/>
      <c r="H140" s="232"/>
      <c r="I140" s="232"/>
      <c r="J140" s="232"/>
      <c r="K140" s="232"/>
      <c r="L140" s="232"/>
      <c r="M140" s="232"/>
      <c r="N140" s="232"/>
      <c r="O140" s="232"/>
      <c r="P140" s="232"/>
      <c r="Q140" s="232"/>
      <c r="R140" s="232"/>
      <c r="S140" s="232"/>
      <c r="T140" s="232"/>
      <c r="U140" s="232"/>
      <c r="V140" s="232"/>
      <c r="W140" s="232"/>
      <c r="X140" s="232"/>
      <c r="Y140" s="232"/>
      <c r="Z140" s="232"/>
      <c r="AA140" s="232"/>
      <c r="AB140" s="232"/>
      <c r="AC140" s="232"/>
      <c r="AD140" s="266"/>
      <c r="AE140" s="235"/>
      <c r="AF140" s="266"/>
      <c r="AG140" s="235"/>
      <c r="AH140" s="266"/>
      <c r="AI140" s="235"/>
      <c r="AJ140" s="266"/>
      <c r="AK140" s="235"/>
      <c r="AL140" s="266"/>
      <c r="AM140" s="235"/>
      <c r="AN140" s="236" t="str">
        <f t="shared" si="5"/>
        <v/>
      </c>
      <c r="AO140" s="237" t="str">
        <f t="shared" si="4"/>
        <v/>
      </c>
      <c r="AP140" s="236" t="str">
        <f>IF(M140&gt;0,IF(ABS((VLOOKUP(aux!A131,aux!A:C,3,FALSE)-VLOOKUP(aux!A131,aux!E:F,2,FALSE))/VLOOKUP(aux!A131,aux!A:C,3,FALSE))&gt;'BG - Eckdaten'!#REF!,"N","J"),"")</f>
        <v/>
      </c>
      <c r="AR140" s="250"/>
    </row>
    <row r="141" spans="1:44" s="217" customFormat="1" ht="18.75" x14ac:dyDescent="0.3">
      <c r="A141" s="232"/>
      <c r="B141" s="232"/>
      <c r="C141" s="232"/>
      <c r="D141" s="232"/>
      <c r="E141" s="232"/>
      <c r="F141" s="232"/>
      <c r="G141" s="232"/>
      <c r="H141" s="232"/>
      <c r="I141" s="232"/>
      <c r="J141" s="232"/>
      <c r="K141" s="232"/>
      <c r="L141" s="232"/>
      <c r="M141" s="232"/>
      <c r="N141" s="232"/>
      <c r="O141" s="232"/>
      <c r="P141" s="232"/>
      <c r="Q141" s="232"/>
      <c r="R141" s="232"/>
      <c r="S141" s="232"/>
      <c r="T141" s="232"/>
      <c r="U141" s="232"/>
      <c r="V141" s="232"/>
      <c r="W141" s="232"/>
      <c r="X141" s="232"/>
      <c r="Y141" s="232"/>
      <c r="Z141" s="232"/>
      <c r="AA141" s="232"/>
      <c r="AB141" s="232"/>
      <c r="AC141" s="232"/>
      <c r="AD141" s="266"/>
      <c r="AE141" s="235"/>
      <c r="AF141" s="266"/>
      <c r="AG141" s="235"/>
      <c r="AH141" s="266"/>
      <c r="AI141" s="235"/>
      <c r="AJ141" s="266"/>
      <c r="AK141" s="235"/>
      <c r="AL141" s="266"/>
      <c r="AM141" s="235"/>
      <c r="AN141" s="236" t="str">
        <f t="shared" si="5"/>
        <v/>
      </c>
      <c r="AO141" s="237" t="str">
        <f t="shared" si="4"/>
        <v/>
      </c>
      <c r="AP141" s="236" t="str">
        <f>IF(M141&gt;0,IF(ABS((VLOOKUP(aux!A132,aux!A:C,3,FALSE)-VLOOKUP(aux!A132,aux!E:F,2,FALSE))/VLOOKUP(aux!A132,aux!A:C,3,FALSE))&gt;'BG - Eckdaten'!#REF!,"N","J"),"")</f>
        <v/>
      </c>
      <c r="AR141" s="250"/>
    </row>
    <row r="142" spans="1:44" s="217" customFormat="1" ht="18.75" x14ac:dyDescent="0.3">
      <c r="A142" s="232"/>
      <c r="B142" s="232"/>
      <c r="C142" s="232"/>
      <c r="D142" s="232"/>
      <c r="E142" s="232"/>
      <c r="F142" s="232"/>
      <c r="G142" s="232"/>
      <c r="H142" s="232"/>
      <c r="I142" s="232"/>
      <c r="J142" s="232"/>
      <c r="K142" s="232"/>
      <c r="L142" s="232"/>
      <c r="M142" s="232"/>
      <c r="N142" s="232"/>
      <c r="O142" s="232"/>
      <c r="P142" s="232"/>
      <c r="Q142" s="232"/>
      <c r="R142" s="232"/>
      <c r="S142" s="232"/>
      <c r="T142" s="232"/>
      <c r="U142" s="232"/>
      <c r="V142" s="232"/>
      <c r="W142" s="232"/>
      <c r="X142" s="232"/>
      <c r="Y142" s="232"/>
      <c r="Z142" s="232"/>
      <c r="AA142" s="232"/>
      <c r="AB142" s="232"/>
      <c r="AC142" s="232"/>
      <c r="AD142" s="266"/>
      <c r="AE142" s="235"/>
      <c r="AF142" s="266"/>
      <c r="AG142" s="235"/>
      <c r="AH142" s="266"/>
      <c r="AI142" s="235"/>
      <c r="AJ142" s="266"/>
      <c r="AK142" s="235"/>
      <c r="AL142" s="266"/>
      <c r="AM142" s="235"/>
      <c r="AN142" s="236" t="str">
        <f t="shared" ref="AN142:AN199" si="6">IF(AD142=0,"",IF(AND(AD142&gt;0,AF142+AH142+AJ142+AL142=P142),"J","N"))</f>
        <v/>
      </c>
      <c r="AO142" s="237" t="str">
        <f t="shared" si="4"/>
        <v/>
      </c>
      <c r="AP142" s="236" t="str">
        <f>IF(M142&gt;0,IF(ABS((VLOOKUP(aux!A133,aux!A:C,3,FALSE)-VLOOKUP(aux!A133,aux!E:F,2,FALSE))/VLOOKUP(aux!A133,aux!A:C,3,FALSE))&gt;'BG - Eckdaten'!#REF!,"N","J"),"")</f>
        <v/>
      </c>
      <c r="AR142" s="250"/>
    </row>
    <row r="143" spans="1:44" s="217" customFormat="1" ht="18.75" x14ac:dyDescent="0.3">
      <c r="A143" s="232"/>
      <c r="B143" s="232"/>
      <c r="C143" s="232"/>
      <c r="D143" s="232"/>
      <c r="E143" s="232"/>
      <c r="F143" s="232"/>
      <c r="G143" s="232"/>
      <c r="H143" s="232"/>
      <c r="I143" s="232"/>
      <c r="J143" s="232"/>
      <c r="K143" s="232"/>
      <c r="L143" s="232"/>
      <c r="M143" s="232"/>
      <c r="N143" s="232"/>
      <c r="O143" s="232"/>
      <c r="P143" s="232"/>
      <c r="Q143" s="232"/>
      <c r="R143" s="232"/>
      <c r="S143" s="232"/>
      <c r="T143" s="232"/>
      <c r="U143" s="232"/>
      <c r="V143" s="232"/>
      <c r="W143" s="232"/>
      <c r="X143" s="232"/>
      <c r="Y143" s="232"/>
      <c r="Z143" s="232"/>
      <c r="AA143" s="232"/>
      <c r="AB143" s="232"/>
      <c r="AC143" s="232"/>
      <c r="AD143" s="266"/>
      <c r="AE143" s="235"/>
      <c r="AF143" s="266"/>
      <c r="AG143" s="235"/>
      <c r="AH143" s="266"/>
      <c r="AI143" s="235"/>
      <c r="AJ143" s="266"/>
      <c r="AK143" s="235"/>
      <c r="AL143" s="266"/>
      <c r="AM143" s="235"/>
      <c r="AN143" s="236" t="str">
        <f t="shared" si="6"/>
        <v/>
      </c>
      <c r="AO143" s="237" t="str">
        <f t="shared" si="4"/>
        <v/>
      </c>
      <c r="AP143" s="236" t="str">
        <f>IF(M143&gt;0,IF(ABS((VLOOKUP(aux!A134,aux!A:C,3,FALSE)-VLOOKUP(aux!A134,aux!E:F,2,FALSE))/VLOOKUP(aux!A134,aux!A:C,3,FALSE))&gt;'BG - Eckdaten'!#REF!,"N","J"),"")</f>
        <v/>
      </c>
      <c r="AR143" s="250"/>
    </row>
    <row r="144" spans="1:44" s="217" customFormat="1" ht="18.75" x14ac:dyDescent="0.3">
      <c r="A144" s="232"/>
      <c r="B144" s="232"/>
      <c r="C144" s="232"/>
      <c r="D144" s="232"/>
      <c r="E144" s="232"/>
      <c r="F144" s="232"/>
      <c r="G144" s="232"/>
      <c r="H144" s="232"/>
      <c r="I144" s="232"/>
      <c r="J144" s="232"/>
      <c r="K144" s="232"/>
      <c r="L144" s="232"/>
      <c r="M144" s="232"/>
      <c r="N144" s="232"/>
      <c r="O144" s="232"/>
      <c r="P144" s="232"/>
      <c r="Q144" s="232"/>
      <c r="R144" s="232"/>
      <c r="S144" s="232"/>
      <c r="T144" s="232"/>
      <c r="U144" s="232"/>
      <c r="V144" s="232"/>
      <c r="W144" s="232"/>
      <c r="X144" s="232"/>
      <c r="Y144" s="232"/>
      <c r="Z144" s="232"/>
      <c r="AA144" s="232"/>
      <c r="AB144" s="232"/>
      <c r="AC144" s="232"/>
      <c r="AD144" s="266"/>
      <c r="AE144" s="235"/>
      <c r="AF144" s="266"/>
      <c r="AG144" s="235"/>
      <c r="AH144" s="266"/>
      <c r="AI144" s="235"/>
      <c r="AJ144" s="266"/>
      <c r="AK144" s="235"/>
      <c r="AL144" s="266"/>
      <c r="AM144" s="235"/>
      <c r="AN144" s="236" t="str">
        <f t="shared" si="6"/>
        <v/>
      </c>
      <c r="AO144" s="237" t="str">
        <f t="shared" si="4"/>
        <v/>
      </c>
      <c r="AP144" s="236" t="str">
        <f>IF(M144&gt;0,IF(ABS((VLOOKUP(aux!A135,aux!A:C,3,FALSE)-VLOOKUP(aux!A135,aux!E:F,2,FALSE))/VLOOKUP(aux!A135,aux!A:C,3,FALSE))&gt;'BG - Eckdaten'!#REF!,"N","J"),"")</f>
        <v/>
      </c>
      <c r="AR144" s="250"/>
    </row>
    <row r="145" spans="1:44" s="217" customFormat="1" ht="18.75" x14ac:dyDescent="0.3">
      <c r="A145" s="232"/>
      <c r="B145" s="232"/>
      <c r="C145" s="232"/>
      <c r="D145" s="232"/>
      <c r="E145" s="232"/>
      <c r="F145" s="232"/>
      <c r="G145" s="232"/>
      <c r="H145" s="232"/>
      <c r="I145" s="232"/>
      <c r="J145" s="232"/>
      <c r="K145" s="232"/>
      <c r="L145" s="232"/>
      <c r="M145" s="232"/>
      <c r="N145" s="232"/>
      <c r="O145" s="232"/>
      <c r="P145" s="232"/>
      <c r="Q145" s="232"/>
      <c r="R145" s="232"/>
      <c r="S145" s="232"/>
      <c r="T145" s="232"/>
      <c r="U145" s="232"/>
      <c r="V145" s="232"/>
      <c r="W145" s="232"/>
      <c r="X145" s="232"/>
      <c r="Y145" s="232"/>
      <c r="Z145" s="232"/>
      <c r="AA145" s="232"/>
      <c r="AB145" s="232"/>
      <c r="AC145" s="232"/>
      <c r="AD145" s="266"/>
      <c r="AE145" s="235"/>
      <c r="AF145" s="266"/>
      <c r="AG145" s="235"/>
      <c r="AH145" s="266"/>
      <c r="AI145" s="235"/>
      <c r="AJ145" s="266"/>
      <c r="AK145" s="235"/>
      <c r="AL145" s="266"/>
      <c r="AM145" s="235"/>
      <c r="AN145" s="236" t="str">
        <f t="shared" si="6"/>
        <v/>
      </c>
      <c r="AO145" s="237" t="str">
        <f t="shared" si="4"/>
        <v/>
      </c>
      <c r="AP145" s="236" t="str">
        <f>IF(M145&gt;0,IF(ABS((VLOOKUP(aux!A136,aux!A:C,3,FALSE)-VLOOKUP(aux!A136,aux!E:F,2,FALSE))/VLOOKUP(aux!A136,aux!A:C,3,FALSE))&gt;'BG - Eckdaten'!#REF!,"N","J"),"")</f>
        <v/>
      </c>
      <c r="AR145" s="250"/>
    </row>
    <row r="146" spans="1:44" s="217" customFormat="1" ht="18.75" x14ac:dyDescent="0.3">
      <c r="A146" s="232"/>
      <c r="B146" s="232"/>
      <c r="C146" s="232"/>
      <c r="D146" s="232"/>
      <c r="E146" s="232"/>
      <c r="F146" s="232"/>
      <c r="G146" s="232"/>
      <c r="H146" s="232"/>
      <c r="I146" s="232"/>
      <c r="J146" s="232"/>
      <c r="K146" s="232"/>
      <c r="L146" s="232"/>
      <c r="M146" s="232"/>
      <c r="N146" s="232"/>
      <c r="O146" s="232"/>
      <c r="P146" s="232"/>
      <c r="Q146" s="232"/>
      <c r="R146" s="232"/>
      <c r="S146" s="232"/>
      <c r="T146" s="232"/>
      <c r="U146" s="232"/>
      <c r="V146" s="232"/>
      <c r="W146" s="232"/>
      <c r="X146" s="232"/>
      <c r="Y146" s="232"/>
      <c r="Z146" s="232"/>
      <c r="AA146" s="232"/>
      <c r="AB146" s="232"/>
      <c r="AC146" s="232"/>
      <c r="AD146" s="266"/>
      <c r="AE146" s="235"/>
      <c r="AF146" s="266"/>
      <c r="AG146" s="235"/>
      <c r="AH146" s="266"/>
      <c r="AI146" s="235"/>
      <c r="AJ146" s="266"/>
      <c r="AK146" s="235"/>
      <c r="AL146" s="266"/>
      <c r="AM146" s="235"/>
      <c r="AN146" s="236" t="str">
        <f t="shared" si="6"/>
        <v/>
      </c>
      <c r="AO146" s="237" t="str">
        <f t="shared" si="4"/>
        <v/>
      </c>
      <c r="AP146" s="236" t="str">
        <f>IF(M146&gt;0,IF(ABS((VLOOKUP(aux!A137,aux!A:C,3,FALSE)-VLOOKUP(aux!A137,aux!E:F,2,FALSE))/VLOOKUP(aux!A137,aux!A:C,3,FALSE))&gt;'BG - Eckdaten'!#REF!,"N","J"),"")</f>
        <v/>
      </c>
      <c r="AR146" s="250"/>
    </row>
    <row r="147" spans="1:44" s="217" customFormat="1" ht="18.75" x14ac:dyDescent="0.3">
      <c r="A147" s="232"/>
      <c r="B147" s="232"/>
      <c r="C147" s="232"/>
      <c r="D147" s="232"/>
      <c r="E147" s="232"/>
      <c r="F147" s="232"/>
      <c r="G147" s="232"/>
      <c r="H147" s="232"/>
      <c r="I147" s="232"/>
      <c r="J147" s="232"/>
      <c r="K147" s="232"/>
      <c r="L147" s="232"/>
      <c r="M147" s="232"/>
      <c r="N147" s="232"/>
      <c r="O147" s="232"/>
      <c r="P147" s="232"/>
      <c r="Q147" s="232"/>
      <c r="R147" s="232"/>
      <c r="S147" s="232"/>
      <c r="T147" s="232"/>
      <c r="U147" s="232"/>
      <c r="V147" s="232"/>
      <c r="W147" s="232"/>
      <c r="X147" s="232"/>
      <c r="Y147" s="232"/>
      <c r="Z147" s="232"/>
      <c r="AA147" s="232"/>
      <c r="AB147" s="232"/>
      <c r="AC147" s="232"/>
      <c r="AD147" s="266"/>
      <c r="AE147" s="235"/>
      <c r="AF147" s="266"/>
      <c r="AG147" s="235"/>
      <c r="AH147" s="266"/>
      <c r="AI147" s="235"/>
      <c r="AJ147" s="266"/>
      <c r="AK147" s="235"/>
      <c r="AL147" s="266"/>
      <c r="AM147" s="235"/>
      <c r="AN147" s="236" t="str">
        <f t="shared" si="6"/>
        <v/>
      </c>
      <c r="AO147" s="237" t="str">
        <f t="shared" si="4"/>
        <v/>
      </c>
      <c r="AP147" s="236" t="str">
        <f>IF(M147&gt;0,IF(ABS((VLOOKUP(aux!A138,aux!A:C,3,FALSE)-VLOOKUP(aux!A138,aux!E:F,2,FALSE))/VLOOKUP(aux!A138,aux!A:C,3,FALSE))&gt;'BG - Eckdaten'!#REF!,"N","J"),"")</f>
        <v/>
      </c>
      <c r="AR147" s="250"/>
    </row>
    <row r="148" spans="1:44" s="217" customFormat="1" ht="18.75" x14ac:dyDescent="0.3">
      <c r="A148" s="232"/>
      <c r="B148" s="232"/>
      <c r="C148" s="232"/>
      <c r="D148" s="232"/>
      <c r="E148" s="232"/>
      <c r="F148" s="232"/>
      <c r="G148" s="232"/>
      <c r="H148" s="232"/>
      <c r="I148" s="232"/>
      <c r="J148" s="232"/>
      <c r="K148" s="232"/>
      <c r="L148" s="232"/>
      <c r="M148" s="232"/>
      <c r="N148" s="232"/>
      <c r="O148" s="232"/>
      <c r="P148" s="232"/>
      <c r="Q148" s="232"/>
      <c r="R148" s="232"/>
      <c r="S148" s="232"/>
      <c r="T148" s="232"/>
      <c r="U148" s="232"/>
      <c r="V148" s="232"/>
      <c r="W148" s="232"/>
      <c r="X148" s="232"/>
      <c r="Y148" s="232"/>
      <c r="Z148" s="232"/>
      <c r="AA148" s="232"/>
      <c r="AB148" s="232"/>
      <c r="AC148" s="232"/>
      <c r="AD148" s="266"/>
      <c r="AE148" s="235"/>
      <c r="AF148" s="266"/>
      <c r="AG148" s="235"/>
      <c r="AH148" s="266"/>
      <c r="AI148" s="235"/>
      <c r="AJ148" s="266"/>
      <c r="AK148" s="235"/>
      <c r="AL148" s="266"/>
      <c r="AM148" s="235"/>
      <c r="AN148" s="236" t="str">
        <f t="shared" si="6"/>
        <v/>
      </c>
      <c r="AO148" s="237" t="str">
        <f t="shared" si="4"/>
        <v/>
      </c>
      <c r="AP148" s="236" t="str">
        <f>IF(M148&gt;0,IF(ABS((VLOOKUP(aux!A139,aux!A:C,3,FALSE)-VLOOKUP(aux!A139,aux!E:F,2,FALSE))/VLOOKUP(aux!A139,aux!A:C,3,FALSE))&gt;'BG - Eckdaten'!#REF!,"N","J"),"")</f>
        <v/>
      </c>
      <c r="AR148" s="250"/>
    </row>
    <row r="149" spans="1:44" s="217" customFormat="1" ht="18.75" x14ac:dyDescent="0.3">
      <c r="A149" s="232"/>
      <c r="B149" s="232"/>
      <c r="C149" s="232"/>
      <c r="D149" s="232"/>
      <c r="E149" s="232"/>
      <c r="F149" s="232"/>
      <c r="G149" s="232"/>
      <c r="H149" s="232"/>
      <c r="I149" s="232"/>
      <c r="J149" s="232"/>
      <c r="K149" s="232"/>
      <c r="L149" s="232"/>
      <c r="M149" s="232"/>
      <c r="N149" s="232"/>
      <c r="O149" s="232"/>
      <c r="P149" s="232"/>
      <c r="Q149" s="232"/>
      <c r="R149" s="232"/>
      <c r="S149" s="232"/>
      <c r="T149" s="232"/>
      <c r="U149" s="232"/>
      <c r="V149" s="232"/>
      <c r="W149" s="232"/>
      <c r="X149" s="232"/>
      <c r="Y149" s="232"/>
      <c r="Z149" s="232"/>
      <c r="AA149" s="232"/>
      <c r="AB149" s="232"/>
      <c r="AC149" s="232"/>
      <c r="AD149" s="266"/>
      <c r="AE149" s="235"/>
      <c r="AF149" s="266"/>
      <c r="AG149" s="235"/>
      <c r="AH149" s="266"/>
      <c r="AI149" s="235"/>
      <c r="AJ149" s="266"/>
      <c r="AK149" s="235"/>
      <c r="AL149" s="266"/>
      <c r="AM149" s="235"/>
      <c r="AN149" s="236" t="str">
        <f t="shared" si="6"/>
        <v/>
      </c>
      <c r="AO149" s="237" t="str">
        <f t="shared" si="4"/>
        <v/>
      </c>
      <c r="AP149" s="236" t="str">
        <f>IF(M149&gt;0,IF(ABS((VLOOKUP(aux!A140,aux!A:C,3,FALSE)-VLOOKUP(aux!A140,aux!E:F,2,FALSE))/VLOOKUP(aux!A140,aux!A:C,3,FALSE))&gt;'BG - Eckdaten'!#REF!,"N","J"),"")</f>
        <v/>
      </c>
      <c r="AR149" s="250"/>
    </row>
    <row r="150" spans="1:44" s="217" customFormat="1" ht="18.75" x14ac:dyDescent="0.3">
      <c r="A150" s="232"/>
      <c r="B150" s="232"/>
      <c r="C150" s="232"/>
      <c r="D150" s="232"/>
      <c r="E150" s="232"/>
      <c r="F150" s="232"/>
      <c r="G150" s="232"/>
      <c r="H150" s="232"/>
      <c r="I150" s="232"/>
      <c r="J150" s="232"/>
      <c r="K150" s="232"/>
      <c r="L150" s="232"/>
      <c r="M150" s="232"/>
      <c r="N150" s="232"/>
      <c r="O150" s="232"/>
      <c r="P150" s="232"/>
      <c r="Q150" s="232"/>
      <c r="R150" s="232"/>
      <c r="S150" s="232"/>
      <c r="T150" s="232"/>
      <c r="U150" s="232"/>
      <c r="V150" s="232"/>
      <c r="W150" s="232"/>
      <c r="X150" s="232"/>
      <c r="Y150" s="232"/>
      <c r="Z150" s="232"/>
      <c r="AA150" s="232"/>
      <c r="AB150" s="232"/>
      <c r="AC150" s="232"/>
      <c r="AD150" s="266"/>
      <c r="AE150" s="235"/>
      <c r="AF150" s="266"/>
      <c r="AG150" s="235"/>
      <c r="AH150" s="266"/>
      <c r="AI150" s="235"/>
      <c r="AJ150" s="266"/>
      <c r="AK150" s="235"/>
      <c r="AL150" s="266"/>
      <c r="AM150" s="235"/>
      <c r="AN150" s="236" t="str">
        <f t="shared" si="6"/>
        <v/>
      </c>
      <c r="AO150" s="237" t="str">
        <f t="shared" si="4"/>
        <v/>
      </c>
      <c r="AP150" s="236" t="str">
        <f>IF(M150&gt;0,IF(ABS((VLOOKUP(aux!A141,aux!A:C,3,FALSE)-VLOOKUP(aux!A141,aux!E:F,2,FALSE))/VLOOKUP(aux!A141,aux!A:C,3,FALSE))&gt;'BG - Eckdaten'!#REF!,"N","J"),"")</f>
        <v/>
      </c>
      <c r="AR150" s="250"/>
    </row>
    <row r="151" spans="1:44" s="217" customFormat="1" ht="18.75" x14ac:dyDescent="0.3">
      <c r="A151" s="232"/>
      <c r="B151" s="232"/>
      <c r="C151" s="232"/>
      <c r="D151" s="232"/>
      <c r="E151" s="232"/>
      <c r="F151" s="232"/>
      <c r="G151" s="232"/>
      <c r="H151" s="232"/>
      <c r="I151" s="232"/>
      <c r="J151" s="232"/>
      <c r="K151" s="232"/>
      <c r="L151" s="232"/>
      <c r="M151" s="232"/>
      <c r="N151" s="232"/>
      <c r="O151" s="232"/>
      <c r="P151" s="232"/>
      <c r="Q151" s="232"/>
      <c r="R151" s="232"/>
      <c r="S151" s="232"/>
      <c r="T151" s="232"/>
      <c r="U151" s="232"/>
      <c r="V151" s="232"/>
      <c r="W151" s="232"/>
      <c r="X151" s="232"/>
      <c r="Y151" s="232"/>
      <c r="Z151" s="232"/>
      <c r="AA151" s="232"/>
      <c r="AB151" s="232"/>
      <c r="AC151" s="232"/>
      <c r="AD151" s="266"/>
      <c r="AE151" s="235"/>
      <c r="AF151" s="266"/>
      <c r="AG151" s="235"/>
      <c r="AH151" s="266"/>
      <c r="AI151" s="235"/>
      <c r="AJ151" s="266"/>
      <c r="AK151" s="235"/>
      <c r="AL151" s="266"/>
      <c r="AM151" s="235"/>
      <c r="AN151" s="236" t="str">
        <f t="shared" si="6"/>
        <v/>
      </c>
      <c r="AO151" s="237" t="str">
        <f t="shared" si="4"/>
        <v/>
      </c>
      <c r="AP151" s="236" t="str">
        <f>IF(M151&gt;0,IF(ABS((VLOOKUP(aux!A142,aux!A:C,3,FALSE)-VLOOKUP(aux!A142,aux!E:F,2,FALSE))/VLOOKUP(aux!A142,aux!A:C,3,FALSE))&gt;'BG - Eckdaten'!#REF!,"N","J"),"")</f>
        <v/>
      </c>
      <c r="AR151" s="250"/>
    </row>
    <row r="152" spans="1:44" s="217" customFormat="1" ht="18.75" x14ac:dyDescent="0.3">
      <c r="A152" s="232"/>
      <c r="B152" s="232"/>
      <c r="C152" s="232"/>
      <c r="D152" s="232"/>
      <c r="E152" s="232"/>
      <c r="F152" s="232"/>
      <c r="G152" s="232"/>
      <c r="H152" s="232"/>
      <c r="I152" s="232"/>
      <c r="J152" s="232"/>
      <c r="K152" s="232"/>
      <c r="L152" s="232"/>
      <c r="M152" s="232"/>
      <c r="N152" s="232"/>
      <c r="O152" s="232"/>
      <c r="P152" s="232"/>
      <c r="Q152" s="232"/>
      <c r="R152" s="232"/>
      <c r="S152" s="232"/>
      <c r="T152" s="232"/>
      <c r="U152" s="232"/>
      <c r="V152" s="232"/>
      <c r="W152" s="232"/>
      <c r="X152" s="232"/>
      <c r="Y152" s="232"/>
      <c r="Z152" s="232"/>
      <c r="AA152" s="232"/>
      <c r="AB152" s="232"/>
      <c r="AC152" s="232"/>
      <c r="AD152" s="266"/>
      <c r="AE152" s="235"/>
      <c r="AF152" s="266"/>
      <c r="AG152" s="235"/>
      <c r="AH152" s="266"/>
      <c r="AI152" s="235"/>
      <c r="AJ152" s="266"/>
      <c r="AK152" s="235"/>
      <c r="AL152" s="266"/>
      <c r="AM152" s="235"/>
      <c r="AN152" s="236" t="str">
        <f t="shared" si="6"/>
        <v/>
      </c>
      <c r="AO152" s="237" t="str">
        <f t="shared" si="4"/>
        <v/>
      </c>
      <c r="AP152" s="236" t="str">
        <f>IF(M152&gt;0,IF(ABS((VLOOKUP(aux!A143,aux!A:C,3,FALSE)-VLOOKUP(aux!A143,aux!E:F,2,FALSE))/VLOOKUP(aux!A143,aux!A:C,3,FALSE))&gt;'BG - Eckdaten'!#REF!,"N","J"),"")</f>
        <v/>
      </c>
      <c r="AR152" s="250"/>
    </row>
    <row r="153" spans="1:44" s="217" customFormat="1" ht="18.75" x14ac:dyDescent="0.3">
      <c r="A153" s="232"/>
      <c r="B153" s="232"/>
      <c r="C153" s="232"/>
      <c r="D153" s="232"/>
      <c r="E153" s="232"/>
      <c r="F153" s="232"/>
      <c r="G153" s="232"/>
      <c r="H153" s="232"/>
      <c r="I153" s="232"/>
      <c r="J153" s="232"/>
      <c r="K153" s="232"/>
      <c r="L153" s="232"/>
      <c r="M153" s="232"/>
      <c r="N153" s="232"/>
      <c r="O153" s="232"/>
      <c r="P153" s="232"/>
      <c r="Q153" s="232"/>
      <c r="R153" s="232"/>
      <c r="S153" s="232"/>
      <c r="T153" s="232"/>
      <c r="U153" s="232"/>
      <c r="V153" s="232"/>
      <c r="W153" s="232"/>
      <c r="X153" s="232"/>
      <c r="Y153" s="232"/>
      <c r="Z153" s="232"/>
      <c r="AA153" s="232"/>
      <c r="AB153" s="232"/>
      <c r="AC153" s="232"/>
      <c r="AD153" s="266"/>
      <c r="AE153" s="235"/>
      <c r="AF153" s="266"/>
      <c r="AG153" s="235"/>
      <c r="AH153" s="266"/>
      <c r="AI153" s="235"/>
      <c r="AJ153" s="266"/>
      <c r="AK153" s="235"/>
      <c r="AL153" s="266"/>
      <c r="AM153" s="235"/>
      <c r="AN153" s="236" t="str">
        <f t="shared" si="6"/>
        <v/>
      </c>
      <c r="AO153" s="237" t="str">
        <f t="shared" si="4"/>
        <v/>
      </c>
      <c r="AP153" s="236" t="str">
        <f>IF(M153&gt;0,IF(ABS((VLOOKUP(aux!A144,aux!A:C,3,FALSE)-VLOOKUP(aux!A144,aux!E:F,2,FALSE))/VLOOKUP(aux!A144,aux!A:C,3,FALSE))&gt;'BG - Eckdaten'!#REF!,"N","J"),"")</f>
        <v/>
      </c>
      <c r="AR153" s="250"/>
    </row>
    <row r="154" spans="1:44" s="217" customFormat="1" ht="18.75" x14ac:dyDescent="0.3">
      <c r="A154" s="232"/>
      <c r="B154" s="232"/>
      <c r="C154" s="232"/>
      <c r="D154" s="232"/>
      <c r="E154" s="232"/>
      <c r="F154" s="232"/>
      <c r="G154" s="232"/>
      <c r="H154" s="232"/>
      <c r="I154" s="232"/>
      <c r="J154" s="232"/>
      <c r="K154" s="232"/>
      <c r="L154" s="232"/>
      <c r="M154" s="232"/>
      <c r="N154" s="232"/>
      <c r="O154" s="232"/>
      <c r="P154" s="232"/>
      <c r="Q154" s="232"/>
      <c r="R154" s="232"/>
      <c r="S154" s="232"/>
      <c r="T154" s="232"/>
      <c r="U154" s="232"/>
      <c r="V154" s="232"/>
      <c r="W154" s="232"/>
      <c r="X154" s="232"/>
      <c r="Y154" s="232"/>
      <c r="Z154" s="232"/>
      <c r="AA154" s="232"/>
      <c r="AB154" s="232"/>
      <c r="AC154" s="232"/>
      <c r="AD154" s="266"/>
      <c r="AE154" s="235"/>
      <c r="AF154" s="266"/>
      <c r="AG154" s="235"/>
      <c r="AH154" s="266"/>
      <c r="AI154" s="235"/>
      <c r="AJ154" s="266"/>
      <c r="AK154" s="235"/>
      <c r="AL154" s="266"/>
      <c r="AM154" s="235"/>
      <c r="AN154" s="236" t="str">
        <f t="shared" si="6"/>
        <v/>
      </c>
      <c r="AO154" s="237" t="str">
        <f t="shared" si="4"/>
        <v/>
      </c>
      <c r="AP154" s="236" t="str">
        <f>IF(M154&gt;0,IF(ABS((VLOOKUP(aux!A145,aux!A:C,3,FALSE)-VLOOKUP(aux!A145,aux!E:F,2,FALSE))/VLOOKUP(aux!A145,aux!A:C,3,FALSE))&gt;'BG - Eckdaten'!#REF!,"N","J"),"")</f>
        <v/>
      </c>
      <c r="AR154" s="250"/>
    </row>
    <row r="155" spans="1:44" s="217" customFormat="1" ht="18.75" x14ac:dyDescent="0.3">
      <c r="A155" s="232"/>
      <c r="B155" s="232"/>
      <c r="C155" s="232"/>
      <c r="D155" s="232"/>
      <c r="E155" s="232"/>
      <c r="F155" s="232"/>
      <c r="G155" s="232"/>
      <c r="H155" s="232"/>
      <c r="I155" s="232"/>
      <c r="J155" s="232"/>
      <c r="K155" s="232"/>
      <c r="L155" s="232"/>
      <c r="M155" s="232"/>
      <c r="N155" s="232"/>
      <c r="O155" s="232"/>
      <c r="P155" s="232"/>
      <c r="Q155" s="232"/>
      <c r="R155" s="232"/>
      <c r="S155" s="232"/>
      <c r="T155" s="232"/>
      <c r="U155" s="232"/>
      <c r="V155" s="232"/>
      <c r="W155" s="232"/>
      <c r="X155" s="232"/>
      <c r="Y155" s="232"/>
      <c r="Z155" s="232"/>
      <c r="AA155" s="232"/>
      <c r="AB155" s="232"/>
      <c r="AC155" s="232"/>
      <c r="AD155" s="266"/>
      <c r="AE155" s="235"/>
      <c r="AF155" s="266"/>
      <c r="AG155" s="235"/>
      <c r="AH155" s="266"/>
      <c r="AI155" s="235"/>
      <c r="AJ155" s="266"/>
      <c r="AK155" s="235"/>
      <c r="AL155" s="266"/>
      <c r="AM155" s="235"/>
      <c r="AN155" s="236" t="str">
        <f t="shared" si="6"/>
        <v/>
      </c>
      <c r="AO155" s="237" t="str">
        <f t="shared" si="4"/>
        <v/>
      </c>
      <c r="AP155" s="236" t="str">
        <f>IF(M155&gt;0,IF(ABS((VLOOKUP(aux!A146,aux!A:C,3,FALSE)-VLOOKUP(aux!A146,aux!E:F,2,FALSE))/VLOOKUP(aux!A146,aux!A:C,3,FALSE))&gt;'BG - Eckdaten'!#REF!,"N","J"),"")</f>
        <v/>
      </c>
      <c r="AR155" s="250"/>
    </row>
    <row r="156" spans="1:44" s="217" customFormat="1" ht="18.75" x14ac:dyDescent="0.3">
      <c r="A156" s="232"/>
      <c r="B156" s="232"/>
      <c r="C156" s="232"/>
      <c r="D156" s="232"/>
      <c r="E156" s="232"/>
      <c r="F156" s="232"/>
      <c r="G156" s="232"/>
      <c r="H156" s="232"/>
      <c r="I156" s="232"/>
      <c r="J156" s="232"/>
      <c r="K156" s="232"/>
      <c r="L156" s="232"/>
      <c r="M156" s="232"/>
      <c r="N156" s="232"/>
      <c r="O156" s="232"/>
      <c r="P156" s="232"/>
      <c r="Q156" s="232"/>
      <c r="R156" s="232"/>
      <c r="S156" s="232"/>
      <c r="T156" s="232"/>
      <c r="U156" s="232"/>
      <c r="V156" s="232"/>
      <c r="W156" s="232"/>
      <c r="X156" s="232"/>
      <c r="Y156" s="232"/>
      <c r="Z156" s="232"/>
      <c r="AA156" s="232"/>
      <c r="AB156" s="232"/>
      <c r="AC156" s="232"/>
      <c r="AD156" s="266"/>
      <c r="AE156" s="235"/>
      <c r="AF156" s="266"/>
      <c r="AG156" s="235"/>
      <c r="AH156" s="266"/>
      <c r="AI156" s="235"/>
      <c r="AJ156" s="266"/>
      <c r="AK156" s="235"/>
      <c r="AL156" s="266"/>
      <c r="AM156" s="235"/>
      <c r="AN156" s="236" t="str">
        <f t="shared" si="6"/>
        <v/>
      </c>
      <c r="AO156" s="237" t="str">
        <f t="shared" si="4"/>
        <v/>
      </c>
      <c r="AP156" s="236" t="str">
        <f>IF(M156&gt;0,IF(ABS((VLOOKUP(aux!A147,aux!A:C,3,FALSE)-VLOOKUP(aux!A147,aux!E:F,2,FALSE))/VLOOKUP(aux!A147,aux!A:C,3,FALSE))&gt;'BG - Eckdaten'!#REF!,"N","J"),"")</f>
        <v/>
      </c>
      <c r="AR156" s="250"/>
    </row>
    <row r="157" spans="1:44" s="217" customFormat="1" ht="18.75" x14ac:dyDescent="0.3">
      <c r="A157" s="232"/>
      <c r="B157" s="232"/>
      <c r="C157" s="232"/>
      <c r="D157" s="232"/>
      <c r="E157" s="232"/>
      <c r="F157" s="232"/>
      <c r="G157" s="232"/>
      <c r="H157" s="232"/>
      <c r="I157" s="232"/>
      <c r="J157" s="232"/>
      <c r="K157" s="232"/>
      <c r="L157" s="232"/>
      <c r="M157" s="232"/>
      <c r="N157" s="232"/>
      <c r="O157" s="232"/>
      <c r="P157" s="232"/>
      <c r="Q157" s="232"/>
      <c r="R157" s="232"/>
      <c r="S157" s="232"/>
      <c r="T157" s="232"/>
      <c r="U157" s="232"/>
      <c r="V157" s="232"/>
      <c r="W157" s="232"/>
      <c r="X157" s="232"/>
      <c r="Y157" s="232"/>
      <c r="Z157" s="232"/>
      <c r="AA157" s="232"/>
      <c r="AB157" s="232"/>
      <c r="AC157" s="232"/>
      <c r="AD157" s="266"/>
      <c r="AE157" s="235"/>
      <c r="AF157" s="266"/>
      <c r="AG157" s="235"/>
      <c r="AH157" s="266"/>
      <c r="AI157" s="235"/>
      <c r="AJ157" s="266"/>
      <c r="AK157" s="235"/>
      <c r="AL157" s="266"/>
      <c r="AM157" s="235"/>
      <c r="AN157" s="236" t="str">
        <f t="shared" si="6"/>
        <v/>
      </c>
      <c r="AO157" s="237" t="str">
        <f t="shared" si="4"/>
        <v/>
      </c>
      <c r="AP157" s="236" t="str">
        <f>IF(M157&gt;0,IF(ABS((VLOOKUP(aux!A148,aux!A:C,3,FALSE)-VLOOKUP(aux!A148,aux!E:F,2,FALSE))/VLOOKUP(aux!A148,aux!A:C,3,FALSE))&gt;'BG - Eckdaten'!#REF!,"N","J"),"")</f>
        <v/>
      </c>
      <c r="AR157" s="250"/>
    </row>
    <row r="158" spans="1:44" s="217" customFormat="1" ht="18.75" x14ac:dyDescent="0.3">
      <c r="A158" s="232"/>
      <c r="B158" s="232"/>
      <c r="C158" s="232"/>
      <c r="D158" s="232"/>
      <c r="E158" s="232"/>
      <c r="F158" s="232"/>
      <c r="G158" s="232"/>
      <c r="H158" s="232"/>
      <c r="I158" s="232"/>
      <c r="J158" s="232"/>
      <c r="K158" s="232"/>
      <c r="L158" s="232"/>
      <c r="M158" s="232"/>
      <c r="N158" s="232"/>
      <c r="O158" s="232"/>
      <c r="P158" s="232"/>
      <c r="Q158" s="232"/>
      <c r="R158" s="232"/>
      <c r="S158" s="232"/>
      <c r="T158" s="232"/>
      <c r="U158" s="232"/>
      <c r="V158" s="232"/>
      <c r="W158" s="232"/>
      <c r="X158" s="232"/>
      <c r="Y158" s="232"/>
      <c r="Z158" s="232"/>
      <c r="AA158" s="232"/>
      <c r="AB158" s="232"/>
      <c r="AC158" s="232"/>
      <c r="AD158" s="266"/>
      <c r="AE158" s="235"/>
      <c r="AF158" s="266"/>
      <c r="AG158" s="235"/>
      <c r="AH158" s="266"/>
      <c r="AI158" s="235"/>
      <c r="AJ158" s="266"/>
      <c r="AK158" s="235"/>
      <c r="AL158" s="266"/>
      <c r="AM158" s="235"/>
      <c r="AN158" s="236" t="str">
        <f t="shared" si="6"/>
        <v/>
      </c>
      <c r="AO158" s="237" t="str">
        <f t="shared" si="4"/>
        <v/>
      </c>
      <c r="AP158" s="236" t="str">
        <f>IF(M158&gt;0,IF(ABS((VLOOKUP(aux!A149,aux!A:C,3,FALSE)-VLOOKUP(aux!A149,aux!E:F,2,FALSE))/VLOOKUP(aux!A149,aux!A:C,3,FALSE))&gt;'BG - Eckdaten'!#REF!,"N","J"),"")</f>
        <v/>
      </c>
      <c r="AR158" s="250"/>
    </row>
    <row r="159" spans="1:44" s="217" customFormat="1" ht="18.75" x14ac:dyDescent="0.3">
      <c r="A159" s="232"/>
      <c r="B159" s="232"/>
      <c r="C159" s="232"/>
      <c r="D159" s="232"/>
      <c r="E159" s="232"/>
      <c r="F159" s="232"/>
      <c r="G159" s="232"/>
      <c r="H159" s="232"/>
      <c r="I159" s="232"/>
      <c r="J159" s="232"/>
      <c r="K159" s="232"/>
      <c r="L159" s="232"/>
      <c r="M159" s="232"/>
      <c r="N159" s="232"/>
      <c r="O159" s="232"/>
      <c r="P159" s="232"/>
      <c r="Q159" s="232"/>
      <c r="R159" s="232"/>
      <c r="S159" s="232"/>
      <c r="T159" s="232"/>
      <c r="U159" s="232"/>
      <c r="V159" s="232"/>
      <c r="W159" s="232"/>
      <c r="X159" s="232"/>
      <c r="Y159" s="232"/>
      <c r="Z159" s="232"/>
      <c r="AA159" s="232"/>
      <c r="AB159" s="232"/>
      <c r="AC159" s="232"/>
      <c r="AD159" s="266"/>
      <c r="AE159" s="235"/>
      <c r="AF159" s="266"/>
      <c r="AG159" s="235"/>
      <c r="AH159" s="266"/>
      <c r="AI159" s="235"/>
      <c r="AJ159" s="266"/>
      <c r="AK159" s="235"/>
      <c r="AL159" s="266"/>
      <c r="AM159" s="235"/>
      <c r="AN159" s="236" t="str">
        <f t="shared" si="6"/>
        <v/>
      </c>
      <c r="AO159" s="237" t="str">
        <f t="shared" si="4"/>
        <v/>
      </c>
      <c r="AP159" s="236" t="str">
        <f>IF(M159&gt;0,IF(ABS((VLOOKUP(aux!A150,aux!A:C,3,FALSE)-VLOOKUP(aux!A150,aux!E:F,2,FALSE))/VLOOKUP(aux!A150,aux!A:C,3,FALSE))&gt;'BG - Eckdaten'!#REF!,"N","J"),"")</f>
        <v/>
      </c>
      <c r="AR159" s="250"/>
    </row>
    <row r="160" spans="1:44" s="217" customFormat="1" ht="18.75" x14ac:dyDescent="0.3">
      <c r="A160" s="232"/>
      <c r="B160" s="232"/>
      <c r="C160" s="232"/>
      <c r="D160" s="232"/>
      <c r="E160" s="232"/>
      <c r="F160" s="232"/>
      <c r="G160" s="232"/>
      <c r="H160" s="232"/>
      <c r="I160" s="232"/>
      <c r="J160" s="232"/>
      <c r="K160" s="232"/>
      <c r="L160" s="232"/>
      <c r="M160" s="232"/>
      <c r="N160" s="232"/>
      <c r="O160" s="232"/>
      <c r="P160" s="232"/>
      <c r="Q160" s="232"/>
      <c r="R160" s="232"/>
      <c r="S160" s="232"/>
      <c r="T160" s="232"/>
      <c r="U160" s="232"/>
      <c r="V160" s="232"/>
      <c r="W160" s="232"/>
      <c r="X160" s="232"/>
      <c r="Y160" s="232"/>
      <c r="Z160" s="232"/>
      <c r="AA160" s="232"/>
      <c r="AB160" s="232"/>
      <c r="AC160" s="232"/>
      <c r="AD160" s="266"/>
      <c r="AE160" s="235"/>
      <c r="AF160" s="266"/>
      <c r="AG160" s="235"/>
      <c r="AH160" s="266"/>
      <c r="AI160" s="235"/>
      <c r="AJ160" s="266"/>
      <c r="AK160" s="235"/>
      <c r="AL160" s="266"/>
      <c r="AM160" s="235"/>
      <c r="AN160" s="236" t="str">
        <f t="shared" si="6"/>
        <v/>
      </c>
      <c r="AO160" s="237" t="str">
        <f t="shared" si="4"/>
        <v/>
      </c>
      <c r="AP160" s="236" t="str">
        <f>IF(M160&gt;0,IF(ABS((VLOOKUP(aux!A151,aux!A:C,3,FALSE)-VLOOKUP(aux!A151,aux!E:F,2,FALSE))/VLOOKUP(aux!A151,aux!A:C,3,FALSE))&gt;'BG - Eckdaten'!#REF!,"N","J"),"")</f>
        <v/>
      </c>
      <c r="AR160" s="250"/>
    </row>
    <row r="161" spans="1:44" s="217" customFormat="1" ht="18.75" x14ac:dyDescent="0.3">
      <c r="A161" s="232"/>
      <c r="B161" s="232"/>
      <c r="C161" s="232"/>
      <c r="D161" s="232"/>
      <c r="E161" s="232"/>
      <c r="F161" s="232"/>
      <c r="G161" s="232"/>
      <c r="H161" s="232"/>
      <c r="I161" s="232"/>
      <c r="J161" s="232"/>
      <c r="K161" s="232"/>
      <c r="L161" s="232"/>
      <c r="M161" s="232"/>
      <c r="N161" s="232"/>
      <c r="O161" s="232"/>
      <c r="P161" s="232"/>
      <c r="Q161" s="232"/>
      <c r="R161" s="232"/>
      <c r="S161" s="232"/>
      <c r="T161" s="232"/>
      <c r="U161" s="232"/>
      <c r="V161" s="232"/>
      <c r="W161" s="232"/>
      <c r="X161" s="232"/>
      <c r="Y161" s="232"/>
      <c r="Z161" s="232"/>
      <c r="AA161" s="232"/>
      <c r="AB161" s="232"/>
      <c r="AC161" s="232"/>
      <c r="AD161" s="266"/>
      <c r="AE161" s="235"/>
      <c r="AF161" s="266"/>
      <c r="AG161" s="235"/>
      <c r="AH161" s="266"/>
      <c r="AI161" s="235"/>
      <c r="AJ161" s="266"/>
      <c r="AK161" s="235"/>
      <c r="AL161" s="266"/>
      <c r="AM161" s="235"/>
      <c r="AN161" s="236" t="str">
        <f t="shared" si="6"/>
        <v/>
      </c>
      <c r="AO161" s="237" t="str">
        <f t="shared" si="4"/>
        <v/>
      </c>
      <c r="AP161" s="236" t="str">
        <f>IF(M161&gt;0,IF(ABS((VLOOKUP(aux!A152,aux!A:C,3,FALSE)-VLOOKUP(aux!A152,aux!E:F,2,FALSE))/VLOOKUP(aux!A152,aux!A:C,3,FALSE))&gt;'BG - Eckdaten'!#REF!,"N","J"),"")</f>
        <v/>
      </c>
      <c r="AR161" s="250"/>
    </row>
    <row r="162" spans="1:44" s="217" customFormat="1" ht="18.75" x14ac:dyDescent="0.3">
      <c r="A162" s="232"/>
      <c r="B162" s="232"/>
      <c r="C162" s="232"/>
      <c r="D162" s="232"/>
      <c r="E162" s="232"/>
      <c r="F162" s="232"/>
      <c r="G162" s="232"/>
      <c r="H162" s="232"/>
      <c r="I162" s="232"/>
      <c r="J162" s="232"/>
      <c r="K162" s="232"/>
      <c r="L162" s="232"/>
      <c r="M162" s="232"/>
      <c r="N162" s="232"/>
      <c r="O162" s="232"/>
      <c r="P162" s="232"/>
      <c r="Q162" s="232"/>
      <c r="R162" s="232"/>
      <c r="S162" s="232"/>
      <c r="T162" s="232"/>
      <c r="U162" s="232"/>
      <c r="V162" s="232"/>
      <c r="W162" s="232"/>
      <c r="X162" s="232"/>
      <c r="Y162" s="232"/>
      <c r="Z162" s="232"/>
      <c r="AA162" s="232"/>
      <c r="AB162" s="232"/>
      <c r="AC162" s="232"/>
      <c r="AD162" s="266"/>
      <c r="AE162" s="235"/>
      <c r="AF162" s="266"/>
      <c r="AG162" s="235"/>
      <c r="AH162" s="266"/>
      <c r="AI162" s="235"/>
      <c r="AJ162" s="266"/>
      <c r="AK162" s="235"/>
      <c r="AL162" s="266"/>
      <c r="AM162" s="235"/>
      <c r="AN162" s="236" t="str">
        <f t="shared" si="6"/>
        <v/>
      </c>
      <c r="AO162" s="237" t="str">
        <f t="shared" si="4"/>
        <v/>
      </c>
      <c r="AP162" s="236" t="str">
        <f>IF(M162&gt;0,IF(ABS((VLOOKUP(aux!A153,aux!A:C,3,FALSE)-VLOOKUP(aux!A153,aux!E:F,2,FALSE))/VLOOKUP(aux!A153,aux!A:C,3,FALSE))&gt;'BG - Eckdaten'!#REF!,"N","J"),"")</f>
        <v/>
      </c>
      <c r="AR162" s="250"/>
    </row>
    <row r="163" spans="1:44" s="217" customFormat="1" ht="18.75" x14ac:dyDescent="0.3">
      <c r="A163" s="232"/>
      <c r="B163" s="232"/>
      <c r="C163" s="232"/>
      <c r="D163" s="232"/>
      <c r="E163" s="232"/>
      <c r="F163" s="232"/>
      <c r="G163" s="232"/>
      <c r="H163" s="232"/>
      <c r="I163" s="232"/>
      <c r="J163" s="232"/>
      <c r="K163" s="232"/>
      <c r="L163" s="232"/>
      <c r="M163" s="232"/>
      <c r="N163" s="232"/>
      <c r="O163" s="232"/>
      <c r="P163" s="232"/>
      <c r="Q163" s="232"/>
      <c r="R163" s="232"/>
      <c r="S163" s="232"/>
      <c r="T163" s="232"/>
      <c r="U163" s="232"/>
      <c r="V163" s="232"/>
      <c r="W163" s="232"/>
      <c r="X163" s="232"/>
      <c r="Y163" s="232"/>
      <c r="Z163" s="232"/>
      <c r="AA163" s="232"/>
      <c r="AB163" s="232"/>
      <c r="AC163" s="232"/>
      <c r="AD163" s="266"/>
      <c r="AE163" s="235"/>
      <c r="AF163" s="266"/>
      <c r="AG163" s="235"/>
      <c r="AH163" s="266"/>
      <c r="AI163" s="235"/>
      <c r="AJ163" s="266"/>
      <c r="AK163" s="235"/>
      <c r="AL163" s="266"/>
      <c r="AM163" s="235"/>
      <c r="AN163" s="236" t="str">
        <f t="shared" si="6"/>
        <v/>
      </c>
      <c r="AO163" s="237" t="str">
        <f t="shared" si="4"/>
        <v/>
      </c>
      <c r="AP163" s="236" t="str">
        <f>IF(M163&gt;0,IF(ABS((VLOOKUP(aux!A154,aux!A:C,3,FALSE)-VLOOKUP(aux!A154,aux!E:F,2,FALSE))/VLOOKUP(aux!A154,aux!A:C,3,FALSE))&gt;'BG - Eckdaten'!#REF!,"N","J"),"")</f>
        <v/>
      </c>
      <c r="AR163" s="250"/>
    </row>
    <row r="164" spans="1:44" s="217" customFormat="1" ht="18.75" x14ac:dyDescent="0.3">
      <c r="A164" s="232"/>
      <c r="B164" s="232"/>
      <c r="C164" s="232"/>
      <c r="D164" s="232"/>
      <c r="E164" s="232"/>
      <c r="F164" s="232"/>
      <c r="G164" s="232"/>
      <c r="H164" s="232"/>
      <c r="I164" s="232"/>
      <c r="J164" s="232"/>
      <c r="K164" s="232"/>
      <c r="L164" s="232"/>
      <c r="M164" s="232"/>
      <c r="N164" s="232"/>
      <c r="O164" s="232"/>
      <c r="P164" s="232"/>
      <c r="Q164" s="232"/>
      <c r="R164" s="232"/>
      <c r="S164" s="232"/>
      <c r="T164" s="232"/>
      <c r="U164" s="232"/>
      <c r="V164" s="232"/>
      <c r="W164" s="232"/>
      <c r="X164" s="232"/>
      <c r="Y164" s="232"/>
      <c r="Z164" s="232"/>
      <c r="AA164" s="232"/>
      <c r="AB164" s="232"/>
      <c r="AC164" s="232"/>
      <c r="AD164" s="266"/>
      <c r="AE164" s="235"/>
      <c r="AF164" s="266"/>
      <c r="AG164" s="235"/>
      <c r="AH164" s="266"/>
      <c r="AI164" s="235"/>
      <c r="AJ164" s="266"/>
      <c r="AK164" s="235"/>
      <c r="AL164" s="266"/>
      <c r="AM164" s="235"/>
      <c r="AN164" s="236" t="str">
        <f t="shared" si="6"/>
        <v/>
      </c>
      <c r="AO164" s="237" t="str">
        <f t="shared" si="4"/>
        <v/>
      </c>
      <c r="AP164" s="236" t="str">
        <f>IF(M164&gt;0,IF(ABS((VLOOKUP(aux!A155,aux!A:C,3,FALSE)-VLOOKUP(aux!A155,aux!E:F,2,FALSE))/VLOOKUP(aux!A155,aux!A:C,3,FALSE))&gt;'BG - Eckdaten'!#REF!,"N","J"),"")</f>
        <v/>
      </c>
      <c r="AR164" s="250"/>
    </row>
    <row r="165" spans="1:44" s="217" customFormat="1" ht="18.75" x14ac:dyDescent="0.3">
      <c r="A165" s="232"/>
      <c r="B165" s="232"/>
      <c r="C165" s="232"/>
      <c r="D165" s="232"/>
      <c r="E165" s="232"/>
      <c r="F165" s="232"/>
      <c r="G165" s="232"/>
      <c r="H165" s="232"/>
      <c r="I165" s="232"/>
      <c r="J165" s="232"/>
      <c r="K165" s="232"/>
      <c r="L165" s="232"/>
      <c r="M165" s="232"/>
      <c r="N165" s="232"/>
      <c r="O165" s="232"/>
      <c r="P165" s="232"/>
      <c r="Q165" s="232"/>
      <c r="R165" s="232"/>
      <c r="S165" s="232"/>
      <c r="T165" s="232"/>
      <c r="U165" s="232"/>
      <c r="V165" s="232"/>
      <c r="W165" s="232"/>
      <c r="X165" s="232"/>
      <c r="Y165" s="232"/>
      <c r="Z165" s="232"/>
      <c r="AA165" s="232"/>
      <c r="AB165" s="232"/>
      <c r="AC165" s="232"/>
      <c r="AD165" s="266"/>
      <c r="AE165" s="235"/>
      <c r="AF165" s="266"/>
      <c r="AG165" s="235"/>
      <c r="AH165" s="266"/>
      <c r="AI165" s="235"/>
      <c r="AJ165" s="266"/>
      <c r="AK165" s="235"/>
      <c r="AL165" s="266"/>
      <c r="AM165" s="235"/>
      <c r="AN165" s="236" t="str">
        <f t="shared" si="6"/>
        <v/>
      </c>
      <c r="AO165" s="237" t="str">
        <f t="shared" si="4"/>
        <v/>
      </c>
      <c r="AP165" s="236" t="str">
        <f>IF(M165&gt;0,IF(ABS((VLOOKUP(aux!A156,aux!A:C,3,FALSE)-VLOOKUP(aux!A156,aux!E:F,2,FALSE))/VLOOKUP(aux!A156,aux!A:C,3,FALSE))&gt;'BG - Eckdaten'!#REF!,"N","J"),"")</f>
        <v/>
      </c>
      <c r="AR165" s="250"/>
    </row>
    <row r="166" spans="1:44" s="217" customFormat="1" ht="18.75" x14ac:dyDescent="0.3">
      <c r="A166" s="232"/>
      <c r="B166" s="232"/>
      <c r="C166" s="232"/>
      <c r="D166" s="232"/>
      <c r="E166" s="232"/>
      <c r="F166" s="232"/>
      <c r="G166" s="232"/>
      <c r="H166" s="232"/>
      <c r="I166" s="232"/>
      <c r="J166" s="232"/>
      <c r="K166" s="232"/>
      <c r="L166" s="232"/>
      <c r="M166" s="232"/>
      <c r="N166" s="232"/>
      <c r="O166" s="232"/>
      <c r="P166" s="232"/>
      <c r="Q166" s="232"/>
      <c r="R166" s="232"/>
      <c r="S166" s="232"/>
      <c r="T166" s="232"/>
      <c r="U166" s="232"/>
      <c r="V166" s="232"/>
      <c r="W166" s="232"/>
      <c r="X166" s="232"/>
      <c r="Y166" s="232"/>
      <c r="Z166" s="232"/>
      <c r="AA166" s="232"/>
      <c r="AB166" s="232"/>
      <c r="AC166" s="232"/>
      <c r="AD166" s="266"/>
      <c r="AE166" s="235"/>
      <c r="AF166" s="266"/>
      <c r="AG166" s="235"/>
      <c r="AH166" s="266"/>
      <c r="AI166" s="235"/>
      <c r="AJ166" s="266"/>
      <c r="AK166" s="235"/>
      <c r="AL166" s="266"/>
      <c r="AM166" s="235"/>
      <c r="AN166" s="236" t="str">
        <f t="shared" si="6"/>
        <v/>
      </c>
      <c r="AO166" s="237" t="str">
        <f t="shared" si="4"/>
        <v/>
      </c>
      <c r="AP166" s="236" t="str">
        <f>IF(M166&gt;0,IF(ABS((VLOOKUP(aux!A157,aux!A:C,3,FALSE)-VLOOKUP(aux!A157,aux!E:F,2,FALSE))/VLOOKUP(aux!A157,aux!A:C,3,FALSE))&gt;'BG - Eckdaten'!#REF!,"N","J"),"")</f>
        <v/>
      </c>
      <c r="AR166" s="250"/>
    </row>
    <row r="167" spans="1:44" s="217" customFormat="1" ht="18.75" x14ac:dyDescent="0.3">
      <c r="A167" s="232"/>
      <c r="B167" s="232"/>
      <c r="C167" s="232"/>
      <c r="D167" s="232"/>
      <c r="E167" s="232"/>
      <c r="F167" s="232"/>
      <c r="G167" s="232"/>
      <c r="H167" s="232"/>
      <c r="I167" s="232"/>
      <c r="J167" s="232"/>
      <c r="K167" s="232"/>
      <c r="L167" s="232"/>
      <c r="M167" s="232"/>
      <c r="N167" s="232"/>
      <c r="O167" s="232"/>
      <c r="P167" s="232"/>
      <c r="Q167" s="232"/>
      <c r="R167" s="232"/>
      <c r="S167" s="232"/>
      <c r="T167" s="232"/>
      <c r="U167" s="232"/>
      <c r="V167" s="232"/>
      <c r="W167" s="232"/>
      <c r="X167" s="232"/>
      <c r="Y167" s="232"/>
      <c r="Z167" s="232"/>
      <c r="AA167" s="232"/>
      <c r="AB167" s="232"/>
      <c r="AC167" s="232"/>
      <c r="AD167" s="266"/>
      <c r="AE167" s="235"/>
      <c r="AF167" s="266"/>
      <c r="AG167" s="235"/>
      <c r="AH167" s="266"/>
      <c r="AI167" s="235"/>
      <c r="AJ167" s="266"/>
      <c r="AK167" s="235"/>
      <c r="AL167" s="266"/>
      <c r="AM167" s="235"/>
      <c r="AN167" s="236" t="str">
        <f t="shared" si="6"/>
        <v/>
      </c>
      <c r="AO167" s="237" t="str">
        <f t="shared" si="4"/>
        <v/>
      </c>
      <c r="AP167" s="236" t="str">
        <f>IF(M167&gt;0,IF(ABS((VLOOKUP(aux!A158,aux!A:C,3,FALSE)-VLOOKUP(aux!A158,aux!E:F,2,FALSE))/VLOOKUP(aux!A158,aux!A:C,3,FALSE))&gt;'BG - Eckdaten'!#REF!,"N","J"),"")</f>
        <v/>
      </c>
      <c r="AR167" s="250"/>
    </row>
    <row r="168" spans="1:44" s="217" customFormat="1" ht="18.75" x14ac:dyDescent="0.3">
      <c r="A168" s="232"/>
      <c r="B168" s="232"/>
      <c r="C168" s="232"/>
      <c r="D168" s="232"/>
      <c r="E168" s="232"/>
      <c r="F168" s="232"/>
      <c r="G168" s="232"/>
      <c r="H168" s="232"/>
      <c r="I168" s="232"/>
      <c r="J168" s="232"/>
      <c r="K168" s="232"/>
      <c r="L168" s="232"/>
      <c r="M168" s="232"/>
      <c r="N168" s="232"/>
      <c r="O168" s="232"/>
      <c r="P168" s="232"/>
      <c r="Q168" s="232"/>
      <c r="R168" s="232"/>
      <c r="S168" s="232"/>
      <c r="T168" s="232"/>
      <c r="U168" s="232"/>
      <c r="V168" s="232"/>
      <c r="W168" s="232"/>
      <c r="X168" s="232"/>
      <c r="Y168" s="232"/>
      <c r="Z168" s="232"/>
      <c r="AA168" s="232"/>
      <c r="AB168" s="232"/>
      <c r="AC168" s="232"/>
      <c r="AD168" s="266"/>
      <c r="AE168" s="235"/>
      <c r="AF168" s="266"/>
      <c r="AG168" s="235"/>
      <c r="AH168" s="266"/>
      <c r="AI168" s="235"/>
      <c r="AJ168" s="266"/>
      <c r="AK168" s="235"/>
      <c r="AL168" s="266"/>
      <c r="AM168" s="235"/>
      <c r="AN168" s="236" t="str">
        <f t="shared" si="6"/>
        <v/>
      </c>
      <c r="AO168" s="237" t="str">
        <f t="shared" si="4"/>
        <v/>
      </c>
      <c r="AP168" s="236" t="str">
        <f>IF(M168&gt;0,IF(ABS((VLOOKUP(aux!A159,aux!A:C,3,FALSE)-VLOOKUP(aux!A159,aux!E:F,2,FALSE))/VLOOKUP(aux!A159,aux!A:C,3,FALSE))&gt;'BG - Eckdaten'!#REF!,"N","J"),"")</f>
        <v/>
      </c>
      <c r="AR168" s="250"/>
    </row>
    <row r="169" spans="1:44" s="217" customFormat="1" ht="18.75" x14ac:dyDescent="0.3">
      <c r="A169" s="232"/>
      <c r="B169" s="232"/>
      <c r="C169" s="232"/>
      <c r="D169" s="232"/>
      <c r="E169" s="232"/>
      <c r="F169" s="232"/>
      <c r="G169" s="232"/>
      <c r="H169" s="232"/>
      <c r="I169" s="232"/>
      <c r="J169" s="232"/>
      <c r="K169" s="232"/>
      <c r="L169" s="232"/>
      <c r="M169" s="232"/>
      <c r="N169" s="232"/>
      <c r="O169" s="232"/>
      <c r="P169" s="232"/>
      <c r="Q169" s="232"/>
      <c r="R169" s="232"/>
      <c r="S169" s="232"/>
      <c r="T169" s="232"/>
      <c r="U169" s="232"/>
      <c r="V169" s="232"/>
      <c r="W169" s="232"/>
      <c r="X169" s="232"/>
      <c r="Y169" s="232"/>
      <c r="Z169" s="232"/>
      <c r="AA169" s="232"/>
      <c r="AB169" s="232"/>
      <c r="AC169" s="232"/>
      <c r="AD169" s="266"/>
      <c r="AE169" s="235"/>
      <c r="AF169" s="266"/>
      <c r="AG169" s="235"/>
      <c r="AH169" s="266"/>
      <c r="AI169" s="235"/>
      <c r="AJ169" s="266"/>
      <c r="AK169" s="235"/>
      <c r="AL169" s="266"/>
      <c r="AM169" s="235"/>
      <c r="AN169" s="236" t="str">
        <f t="shared" si="6"/>
        <v/>
      </c>
      <c r="AO169" s="237" t="str">
        <f t="shared" si="4"/>
        <v/>
      </c>
      <c r="AP169" s="236" t="str">
        <f>IF(M169&gt;0,IF(ABS((VLOOKUP(aux!A160,aux!A:C,3,FALSE)-VLOOKUP(aux!A160,aux!E:F,2,FALSE))/VLOOKUP(aux!A160,aux!A:C,3,FALSE))&gt;'BG - Eckdaten'!#REF!,"N","J"),"")</f>
        <v/>
      </c>
      <c r="AR169" s="250"/>
    </row>
    <row r="170" spans="1:44" s="217" customFormat="1" ht="18.75" x14ac:dyDescent="0.3">
      <c r="A170" s="232"/>
      <c r="B170" s="232"/>
      <c r="C170" s="232"/>
      <c r="D170" s="232"/>
      <c r="E170" s="232"/>
      <c r="F170" s="232"/>
      <c r="G170" s="232"/>
      <c r="H170" s="232"/>
      <c r="I170" s="232"/>
      <c r="J170" s="232"/>
      <c r="K170" s="232"/>
      <c r="L170" s="232"/>
      <c r="M170" s="232"/>
      <c r="N170" s="232"/>
      <c r="O170" s="232"/>
      <c r="P170" s="232"/>
      <c r="Q170" s="232"/>
      <c r="R170" s="232"/>
      <c r="S170" s="232"/>
      <c r="T170" s="232"/>
      <c r="U170" s="232"/>
      <c r="V170" s="232"/>
      <c r="W170" s="232"/>
      <c r="X170" s="232"/>
      <c r="Y170" s="232"/>
      <c r="Z170" s="232"/>
      <c r="AA170" s="232"/>
      <c r="AB170" s="232"/>
      <c r="AC170" s="232"/>
      <c r="AD170" s="266"/>
      <c r="AE170" s="235"/>
      <c r="AF170" s="266"/>
      <c r="AG170" s="235"/>
      <c r="AH170" s="266"/>
      <c r="AI170" s="235"/>
      <c r="AJ170" s="266"/>
      <c r="AK170" s="235"/>
      <c r="AL170" s="266"/>
      <c r="AM170" s="235"/>
      <c r="AN170" s="236" t="str">
        <f t="shared" si="6"/>
        <v/>
      </c>
      <c r="AO170" s="237" t="str">
        <f t="shared" si="4"/>
        <v/>
      </c>
      <c r="AP170" s="236" t="str">
        <f>IF(M170&gt;0,IF(ABS((VLOOKUP(aux!A161,aux!A:C,3,FALSE)-VLOOKUP(aux!A161,aux!E:F,2,FALSE))/VLOOKUP(aux!A161,aux!A:C,3,FALSE))&gt;'BG - Eckdaten'!#REF!,"N","J"),"")</f>
        <v/>
      </c>
      <c r="AR170" s="250"/>
    </row>
    <row r="171" spans="1:44" s="217" customFormat="1" ht="18.75" x14ac:dyDescent="0.3">
      <c r="A171" s="232"/>
      <c r="B171" s="232"/>
      <c r="C171" s="232"/>
      <c r="D171" s="232"/>
      <c r="E171" s="232"/>
      <c r="F171" s="232"/>
      <c r="G171" s="232"/>
      <c r="H171" s="232"/>
      <c r="I171" s="232"/>
      <c r="J171" s="232"/>
      <c r="K171" s="232"/>
      <c r="L171" s="232"/>
      <c r="M171" s="232"/>
      <c r="N171" s="232"/>
      <c r="O171" s="232"/>
      <c r="P171" s="232"/>
      <c r="Q171" s="232"/>
      <c r="R171" s="232"/>
      <c r="S171" s="232"/>
      <c r="T171" s="232"/>
      <c r="U171" s="232"/>
      <c r="V171" s="232"/>
      <c r="W171" s="232"/>
      <c r="X171" s="232"/>
      <c r="Y171" s="232"/>
      <c r="Z171" s="232"/>
      <c r="AA171" s="232"/>
      <c r="AB171" s="232"/>
      <c r="AC171" s="232"/>
      <c r="AD171" s="266"/>
      <c r="AE171" s="235"/>
      <c r="AF171" s="266"/>
      <c r="AG171" s="235"/>
      <c r="AH171" s="266"/>
      <c r="AI171" s="235"/>
      <c r="AJ171" s="266"/>
      <c r="AK171" s="235"/>
      <c r="AL171" s="266"/>
      <c r="AM171" s="235"/>
      <c r="AN171" s="236" t="str">
        <f t="shared" si="6"/>
        <v/>
      </c>
      <c r="AO171" s="237" t="str">
        <f t="shared" si="4"/>
        <v/>
      </c>
      <c r="AP171" s="236" t="str">
        <f>IF(M171&gt;0,IF(ABS((VLOOKUP(aux!A162,aux!A:C,3,FALSE)-VLOOKUP(aux!A162,aux!E:F,2,FALSE))/VLOOKUP(aux!A162,aux!A:C,3,FALSE))&gt;'BG - Eckdaten'!#REF!,"N","J"),"")</f>
        <v/>
      </c>
      <c r="AR171" s="250"/>
    </row>
    <row r="172" spans="1:44" s="217" customFormat="1" ht="18.75" x14ac:dyDescent="0.3">
      <c r="A172" s="232"/>
      <c r="B172" s="232"/>
      <c r="C172" s="232"/>
      <c r="D172" s="232"/>
      <c r="E172" s="232"/>
      <c r="F172" s="232"/>
      <c r="G172" s="232"/>
      <c r="H172" s="232"/>
      <c r="I172" s="232"/>
      <c r="J172" s="232"/>
      <c r="K172" s="232"/>
      <c r="L172" s="232"/>
      <c r="M172" s="232"/>
      <c r="N172" s="232"/>
      <c r="O172" s="232"/>
      <c r="P172" s="232"/>
      <c r="Q172" s="232"/>
      <c r="R172" s="232"/>
      <c r="S172" s="232"/>
      <c r="T172" s="232"/>
      <c r="U172" s="232"/>
      <c r="V172" s="232"/>
      <c r="W172" s="232"/>
      <c r="X172" s="232"/>
      <c r="Y172" s="232"/>
      <c r="Z172" s="232"/>
      <c r="AA172" s="232"/>
      <c r="AB172" s="232"/>
      <c r="AC172" s="232"/>
      <c r="AD172" s="266"/>
      <c r="AE172" s="235"/>
      <c r="AF172" s="266"/>
      <c r="AG172" s="235"/>
      <c r="AH172" s="266"/>
      <c r="AI172" s="235"/>
      <c r="AJ172" s="266"/>
      <c r="AK172" s="235"/>
      <c r="AL172" s="266"/>
      <c r="AM172" s="235"/>
      <c r="AN172" s="236" t="str">
        <f t="shared" si="6"/>
        <v/>
      </c>
      <c r="AO172" s="237" t="str">
        <f t="shared" si="4"/>
        <v/>
      </c>
      <c r="AP172" s="236" t="str">
        <f>IF(M172&gt;0,IF(ABS((VLOOKUP(aux!A163,aux!A:C,3,FALSE)-VLOOKUP(aux!A163,aux!E:F,2,FALSE))/VLOOKUP(aux!A163,aux!A:C,3,FALSE))&gt;'BG - Eckdaten'!#REF!,"N","J"),"")</f>
        <v/>
      </c>
      <c r="AR172" s="250"/>
    </row>
    <row r="173" spans="1:44" s="217" customFormat="1" ht="18.75" x14ac:dyDescent="0.3">
      <c r="A173" s="232"/>
      <c r="B173" s="232"/>
      <c r="C173" s="232"/>
      <c r="D173" s="232"/>
      <c r="E173" s="232"/>
      <c r="F173" s="232"/>
      <c r="G173" s="232"/>
      <c r="H173" s="232"/>
      <c r="I173" s="232"/>
      <c r="J173" s="232"/>
      <c r="K173" s="232"/>
      <c r="L173" s="232"/>
      <c r="M173" s="232"/>
      <c r="N173" s="232"/>
      <c r="O173" s="232"/>
      <c r="P173" s="232"/>
      <c r="Q173" s="232"/>
      <c r="R173" s="232"/>
      <c r="S173" s="232"/>
      <c r="T173" s="232"/>
      <c r="U173" s="232"/>
      <c r="V173" s="232"/>
      <c r="W173" s="232"/>
      <c r="X173" s="232"/>
      <c r="Y173" s="232"/>
      <c r="Z173" s="232"/>
      <c r="AA173" s="232"/>
      <c r="AB173" s="232"/>
      <c r="AC173" s="232"/>
      <c r="AD173" s="266"/>
      <c r="AE173" s="235"/>
      <c r="AF173" s="266"/>
      <c r="AG173" s="235"/>
      <c r="AH173" s="266"/>
      <c r="AI173" s="235"/>
      <c r="AJ173" s="266"/>
      <c r="AK173" s="235"/>
      <c r="AL173" s="266"/>
      <c r="AM173" s="235"/>
      <c r="AN173" s="236" t="str">
        <f t="shared" si="6"/>
        <v/>
      </c>
      <c r="AO173" s="237" t="str">
        <f t="shared" si="4"/>
        <v/>
      </c>
      <c r="AP173" s="236" t="str">
        <f>IF(M173&gt;0,IF(ABS((VLOOKUP(aux!A164,aux!A:C,3,FALSE)-VLOOKUP(aux!A164,aux!E:F,2,FALSE))/VLOOKUP(aux!A164,aux!A:C,3,FALSE))&gt;'BG - Eckdaten'!#REF!,"N","J"),"")</f>
        <v/>
      </c>
      <c r="AR173" s="250"/>
    </row>
    <row r="174" spans="1:44" s="217" customFormat="1" ht="18.75" x14ac:dyDescent="0.3">
      <c r="A174" s="232"/>
      <c r="B174" s="232"/>
      <c r="C174" s="232"/>
      <c r="D174" s="232"/>
      <c r="E174" s="232"/>
      <c r="F174" s="232"/>
      <c r="G174" s="232"/>
      <c r="H174" s="232"/>
      <c r="I174" s="232"/>
      <c r="J174" s="232"/>
      <c r="K174" s="232"/>
      <c r="L174" s="232"/>
      <c r="M174" s="232"/>
      <c r="N174" s="232"/>
      <c r="O174" s="232"/>
      <c r="P174" s="232"/>
      <c r="Q174" s="232"/>
      <c r="R174" s="232"/>
      <c r="S174" s="232"/>
      <c r="T174" s="232"/>
      <c r="U174" s="232"/>
      <c r="V174" s="232"/>
      <c r="W174" s="232"/>
      <c r="X174" s="232"/>
      <c r="Y174" s="232"/>
      <c r="Z174" s="232"/>
      <c r="AA174" s="232"/>
      <c r="AB174" s="232"/>
      <c r="AC174" s="232"/>
      <c r="AD174" s="266"/>
      <c r="AE174" s="235"/>
      <c r="AF174" s="266"/>
      <c r="AG174" s="235"/>
      <c r="AH174" s="266"/>
      <c r="AI174" s="235"/>
      <c r="AJ174" s="266"/>
      <c r="AK174" s="235"/>
      <c r="AL174" s="266"/>
      <c r="AM174" s="235"/>
      <c r="AN174" s="236" t="str">
        <f t="shared" si="6"/>
        <v/>
      </c>
      <c r="AO174" s="237" t="str">
        <f t="shared" si="4"/>
        <v/>
      </c>
      <c r="AP174" s="236" t="str">
        <f>IF(M174&gt;0,IF(ABS((VLOOKUP(aux!A165,aux!A:C,3,FALSE)-VLOOKUP(aux!A165,aux!E:F,2,FALSE))/VLOOKUP(aux!A165,aux!A:C,3,FALSE))&gt;'BG - Eckdaten'!#REF!,"N","J"),"")</f>
        <v/>
      </c>
      <c r="AR174" s="250"/>
    </row>
    <row r="175" spans="1:44" s="217" customFormat="1" ht="18.75" x14ac:dyDescent="0.3">
      <c r="A175" s="232"/>
      <c r="B175" s="232"/>
      <c r="C175" s="232"/>
      <c r="D175" s="232"/>
      <c r="E175" s="232"/>
      <c r="F175" s="232"/>
      <c r="G175" s="232"/>
      <c r="H175" s="232"/>
      <c r="I175" s="232"/>
      <c r="J175" s="232"/>
      <c r="K175" s="232"/>
      <c r="L175" s="232"/>
      <c r="M175" s="232"/>
      <c r="N175" s="232"/>
      <c r="O175" s="232"/>
      <c r="P175" s="232"/>
      <c r="Q175" s="232"/>
      <c r="R175" s="232"/>
      <c r="S175" s="232"/>
      <c r="T175" s="232"/>
      <c r="U175" s="232"/>
      <c r="V175" s="232"/>
      <c r="W175" s="232"/>
      <c r="X175" s="232"/>
      <c r="Y175" s="232"/>
      <c r="Z175" s="232"/>
      <c r="AA175" s="232"/>
      <c r="AB175" s="232"/>
      <c r="AC175" s="232"/>
      <c r="AD175" s="266"/>
      <c r="AE175" s="235"/>
      <c r="AF175" s="266"/>
      <c r="AG175" s="235"/>
      <c r="AH175" s="266"/>
      <c r="AI175" s="235"/>
      <c r="AJ175" s="266"/>
      <c r="AK175" s="235"/>
      <c r="AL175" s="266"/>
      <c r="AM175" s="235"/>
      <c r="AN175" s="236" t="str">
        <f t="shared" si="6"/>
        <v/>
      </c>
      <c r="AO175" s="237" t="str">
        <f t="shared" si="4"/>
        <v/>
      </c>
      <c r="AP175" s="236" t="str">
        <f>IF(M175&gt;0,IF(ABS((VLOOKUP(aux!A166,aux!A:C,3,FALSE)-VLOOKUP(aux!A166,aux!E:F,2,FALSE))/VLOOKUP(aux!A166,aux!A:C,3,FALSE))&gt;'BG - Eckdaten'!#REF!,"N","J"),"")</f>
        <v/>
      </c>
      <c r="AR175" s="250"/>
    </row>
    <row r="176" spans="1:44" s="217" customFormat="1" ht="18.75" x14ac:dyDescent="0.3">
      <c r="A176" s="232"/>
      <c r="B176" s="232"/>
      <c r="C176" s="232"/>
      <c r="D176" s="232"/>
      <c r="E176" s="232"/>
      <c r="F176" s="232"/>
      <c r="G176" s="232"/>
      <c r="H176" s="232"/>
      <c r="I176" s="232"/>
      <c r="J176" s="232"/>
      <c r="K176" s="232"/>
      <c r="L176" s="232"/>
      <c r="M176" s="232"/>
      <c r="N176" s="232"/>
      <c r="O176" s="232"/>
      <c r="P176" s="232"/>
      <c r="Q176" s="232"/>
      <c r="R176" s="232"/>
      <c r="S176" s="232"/>
      <c r="T176" s="232"/>
      <c r="U176" s="232"/>
      <c r="V176" s="232"/>
      <c r="W176" s="232"/>
      <c r="X176" s="232"/>
      <c r="Y176" s="232"/>
      <c r="Z176" s="232"/>
      <c r="AA176" s="232"/>
      <c r="AB176" s="232"/>
      <c r="AC176" s="232"/>
      <c r="AD176" s="266"/>
      <c r="AE176" s="235"/>
      <c r="AF176" s="266"/>
      <c r="AG176" s="235"/>
      <c r="AH176" s="266"/>
      <c r="AI176" s="235"/>
      <c r="AJ176" s="266"/>
      <c r="AK176" s="235"/>
      <c r="AL176" s="266"/>
      <c r="AM176" s="235"/>
      <c r="AN176" s="236" t="str">
        <f t="shared" si="6"/>
        <v/>
      </c>
      <c r="AO176" s="237" t="str">
        <f t="shared" si="4"/>
        <v/>
      </c>
      <c r="AP176" s="236" t="str">
        <f>IF(M176&gt;0,IF(ABS((VLOOKUP(aux!A167,aux!A:C,3,FALSE)-VLOOKUP(aux!A167,aux!E:F,2,FALSE))/VLOOKUP(aux!A167,aux!A:C,3,FALSE))&gt;'BG - Eckdaten'!#REF!,"N","J"),"")</f>
        <v/>
      </c>
      <c r="AR176" s="250"/>
    </row>
    <row r="177" spans="1:44" s="217" customFormat="1" ht="18.75" x14ac:dyDescent="0.3">
      <c r="A177" s="232"/>
      <c r="B177" s="232"/>
      <c r="C177" s="232"/>
      <c r="D177" s="232"/>
      <c r="E177" s="232"/>
      <c r="F177" s="232"/>
      <c r="G177" s="232"/>
      <c r="H177" s="232"/>
      <c r="I177" s="232"/>
      <c r="J177" s="232"/>
      <c r="K177" s="232"/>
      <c r="L177" s="232"/>
      <c r="M177" s="232"/>
      <c r="N177" s="232"/>
      <c r="O177" s="232"/>
      <c r="P177" s="232"/>
      <c r="Q177" s="232"/>
      <c r="R177" s="232"/>
      <c r="S177" s="232"/>
      <c r="T177" s="232"/>
      <c r="U177" s="232"/>
      <c r="V177" s="232"/>
      <c r="W177" s="232"/>
      <c r="X177" s="232"/>
      <c r="Y177" s="232"/>
      <c r="Z177" s="232"/>
      <c r="AA177" s="232"/>
      <c r="AB177" s="232"/>
      <c r="AC177" s="232"/>
      <c r="AD177" s="266"/>
      <c r="AE177" s="235"/>
      <c r="AF177" s="266"/>
      <c r="AG177" s="235"/>
      <c r="AH177" s="266"/>
      <c r="AI177" s="235"/>
      <c r="AJ177" s="266"/>
      <c r="AK177" s="235"/>
      <c r="AL177" s="266"/>
      <c r="AM177" s="235"/>
      <c r="AN177" s="236" t="str">
        <f t="shared" si="6"/>
        <v/>
      </c>
      <c r="AO177" s="237" t="str">
        <f t="shared" si="4"/>
        <v/>
      </c>
      <c r="AP177" s="236" t="str">
        <f>IF(M177&gt;0,IF(ABS((VLOOKUP(aux!A168,aux!A:C,3,FALSE)-VLOOKUP(aux!A168,aux!E:F,2,FALSE))/VLOOKUP(aux!A168,aux!A:C,3,FALSE))&gt;'BG - Eckdaten'!#REF!,"N","J"),"")</f>
        <v/>
      </c>
      <c r="AR177" s="250"/>
    </row>
    <row r="178" spans="1:44" s="217" customFormat="1" ht="18.75" x14ac:dyDescent="0.3">
      <c r="A178" s="232"/>
      <c r="B178" s="232"/>
      <c r="C178" s="232"/>
      <c r="D178" s="232"/>
      <c r="E178" s="232"/>
      <c r="F178" s="232"/>
      <c r="G178" s="232"/>
      <c r="H178" s="232"/>
      <c r="I178" s="232"/>
      <c r="J178" s="232"/>
      <c r="K178" s="232"/>
      <c r="L178" s="232"/>
      <c r="M178" s="232"/>
      <c r="N178" s="232"/>
      <c r="O178" s="232"/>
      <c r="P178" s="232"/>
      <c r="Q178" s="232"/>
      <c r="R178" s="232"/>
      <c r="S178" s="232"/>
      <c r="T178" s="232"/>
      <c r="U178" s="232"/>
      <c r="V178" s="232"/>
      <c r="W178" s="232"/>
      <c r="X178" s="232"/>
      <c r="Y178" s="232"/>
      <c r="Z178" s="232"/>
      <c r="AA178" s="232"/>
      <c r="AB178" s="232"/>
      <c r="AC178" s="232"/>
      <c r="AD178" s="266"/>
      <c r="AE178" s="235"/>
      <c r="AF178" s="266"/>
      <c r="AG178" s="235"/>
      <c r="AH178" s="266"/>
      <c r="AI178" s="235"/>
      <c r="AJ178" s="266"/>
      <c r="AK178" s="235"/>
      <c r="AL178" s="266"/>
      <c r="AM178" s="235"/>
      <c r="AN178" s="236" t="str">
        <f t="shared" si="6"/>
        <v/>
      </c>
      <c r="AO178" s="237" t="str">
        <f t="shared" si="4"/>
        <v/>
      </c>
      <c r="AP178" s="236" t="str">
        <f>IF(M178&gt;0,IF(ABS((VLOOKUP(aux!A169,aux!A:C,3,FALSE)-VLOOKUP(aux!A169,aux!E:F,2,FALSE))/VLOOKUP(aux!A169,aux!A:C,3,FALSE))&gt;'BG - Eckdaten'!#REF!,"N","J"),"")</f>
        <v/>
      </c>
      <c r="AR178" s="250"/>
    </row>
    <row r="179" spans="1:44" s="217" customFormat="1" ht="18.75" x14ac:dyDescent="0.3">
      <c r="A179" s="232"/>
      <c r="B179" s="232"/>
      <c r="C179" s="232"/>
      <c r="D179" s="232"/>
      <c r="E179" s="232"/>
      <c r="F179" s="232"/>
      <c r="G179" s="232"/>
      <c r="H179" s="232"/>
      <c r="I179" s="232"/>
      <c r="J179" s="232"/>
      <c r="K179" s="232"/>
      <c r="L179" s="232"/>
      <c r="M179" s="232"/>
      <c r="N179" s="232"/>
      <c r="O179" s="232"/>
      <c r="P179" s="232"/>
      <c r="Q179" s="232"/>
      <c r="R179" s="232"/>
      <c r="S179" s="232"/>
      <c r="T179" s="232"/>
      <c r="U179" s="232"/>
      <c r="V179" s="232"/>
      <c r="W179" s="232"/>
      <c r="X179" s="232"/>
      <c r="Y179" s="232"/>
      <c r="Z179" s="232"/>
      <c r="AA179" s="232"/>
      <c r="AB179" s="232"/>
      <c r="AC179" s="232"/>
      <c r="AD179" s="266"/>
      <c r="AE179" s="235"/>
      <c r="AF179" s="266"/>
      <c r="AG179" s="235"/>
      <c r="AH179" s="266"/>
      <c r="AI179" s="235"/>
      <c r="AJ179" s="266"/>
      <c r="AK179" s="235"/>
      <c r="AL179" s="266"/>
      <c r="AM179" s="235"/>
      <c r="AN179" s="236" t="str">
        <f t="shared" si="6"/>
        <v/>
      </c>
      <c r="AO179" s="237" t="str">
        <f t="shared" si="4"/>
        <v/>
      </c>
      <c r="AP179" s="236" t="str">
        <f>IF(M179&gt;0,IF(ABS((VLOOKUP(aux!A170,aux!A:C,3,FALSE)-VLOOKUP(aux!A170,aux!E:F,2,FALSE))/VLOOKUP(aux!A170,aux!A:C,3,FALSE))&gt;'BG - Eckdaten'!#REF!,"N","J"),"")</f>
        <v/>
      </c>
      <c r="AR179" s="250"/>
    </row>
    <row r="180" spans="1:44" s="217" customFormat="1" ht="18.75" x14ac:dyDescent="0.3">
      <c r="A180" s="232"/>
      <c r="B180" s="232"/>
      <c r="C180" s="232"/>
      <c r="D180" s="232"/>
      <c r="E180" s="232"/>
      <c r="F180" s="232"/>
      <c r="G180" s="232"/>
      <c r="H180" s="232"/>
      <c r="I180" s="232"/>
      <c r="J180" s="232"/>
      <c r="K180" s="232"/>
      <c r="L180" s="232"/>
      <c r="M180" s="232"/>
      <c r="N180" s="232"/>
      <c r="O180" s="232"/>
      <c r="P180" s="232"/>
      <c r="Q180" s="232"/>
      <c r="R180" s="232"/>
      <c r="S180" s="232"/>
      <c r="T180" s="232"/>
      <c r="U180" s="232"/>
      <c r="V180" s="232"/>
      <c r="W180" s="232"/>
      <c r="X180" s="232"/>
      <c r="Y180" s="232"/>
      <c r="Z180" s="232"/>
      <c r="AA180" s="232"/>
      <c r="AB180" s="232"/>
      <c r="AC180" s="232"/>
      <c r="AD180" s="266"/>
      <c r="AE180" s="235"/>
      <c r="AF180" s="266"/>
      <c r="AG180" s="235"/>
      <c r="AH180" s="266"/>
      <c r="AI180" s="235"/>
      <c r="AJ180" s="266"/>
      <c r="AK180" s="235"/>
      <c r="AL180" s="266"/>
      <c r="AM180" s="235"/>
      <c r="AN180" s="236" t="str">
        <f t="shared" si="6"/>
        <v/>
      </c>
      <c r="AO180" s="237" t="str">
        <f t="shared" si="4"/>
        <v/>
      </c>
      <c r="AP180" s="236" t="str">
        <f>IF(M180&gt;0,IF(ABS((VLOOKUP(aux!A171,aux!A:C,3,FALSE)-VLOOKUP(aux!A171,aux!E:F,2,FALSE))/VLOOKUP(aux!A171,aux!A:C,3,FALSE))&gt;'BG - Eckdaten'!#REF!,"N","J"),"")</f>
        <v/>
      </c>
      <c r="AR180" s="250"/>
    </row>
    <row r="181" spans="1:44" s="217" customFormat="1" ht="18.75" x14ac:dyDescent="0.3">
      <c r="A181" s="232"/>
      <c r="B181" s="232"/>
      <c r="C181" s="232"/>
      <c r="D181" s="232"/>
      <c r="E181" s="232"/>
      <c r="F181" s="232"/>
      <c r="G181" s="232"/>
      <c r="H181" s="232"/>
      <c r="I181" s="232"/>
      <c r="J181" s="232"/>
      <c r="K181" s="232"/>
      <c r="L181" s="232"/>
      <c r="M181" s="232"/>
      <c r="N181" s="232"/>
      <c r="O181" s="232"/>
      <c r="P181" s="232"/>
      <c r="Q181" s="232"/>
      <c r="R181" s="232"/>
      <c r="S181" s="232"/>
      <c r="T181" s="232"/>
      <c r="U181" s="232"/>
      <c r="V181" s="232"/>
      <c r="W181" s="232"/>
      <c r="X181" s="232"/>
      <c r="Y181" s="232"/>
      <c r="Z181" s="232"/>
      <c r="AA181" s="232"/>
      <c r="AB181" s="232"/>
      <c r="AC181" s="232"/>
      <c r="AD181" s="266"/>
      <c r="AE181" s="235"/>
      <c r="AF181" s="266"/>
      <c r="AG181" s="235"/>
      <c r="AH181" s="266"/>
      <c r="AI181" s="235"/>
      <c r="AJ181" s="266"/>
      <c r="AK181" s="235"/>
      <c r="AL181" s="266"/>
      <c r="AM181" s="235"/>
      <c r="AN181" s="236" t="str">
        <f t="shared" si="6"/>
        <v/>
      </c>
      <c r="AO181" s="237" t="str">
        <f t="shared" si="4"/>
        <v/>
      </c>
      <c r="AP181" s="236" t="str">
        <f>IF(M181&gt;0,IF(ABS((VLOOKUP(aux!A172,aux!A:C,3,FALSE)-VLOOKUP(aux!A172,aux!E:F,2,FALSE))/VLOOKUP(aux!A172,aux!A:C,3,FALSE))&gt;'BG - Eckdaten'!#REF!,"N","J"),"")</f>
        <v/>
      </c>
      <c r="AR181" s="250"/>
    </row>
    <row r="182" spans="1:44" s="217" customFormat="1" ht="18.75" x14ac:dyDescent="0.3">
      <c r="A182" s="232"/>
      <c r="B182" s="232"/>
      <c r="C182" s="232"/>
      <c r="D182" s="232"/>
      <c r="E182" s="232"/>
      <c r="F182" s="232"/>
      <c r="G182" s="232"/>
      <c r="H182" s="232"/>
      <c r="I182" s="232"/>
      <c r="J182" s="232"/>
      <c r="K182" s="232"/>
      <c r="L182" s="232"/>
      <c r="M182" s="232"/>
      <c r="N182" s="232"/>
      <c r="O182" s="232"/>
      <c r="P182" s="232"/>
      <c r="Q182" s="232"/>
      <c r="R182" s="232"/>
      <c r="S182" s="232"/>
      <c r="T182" s="232"/>
      <c r="U182" s="232"/>
      <c r="V182" s="232"/>
      <c r="W182" s="232"/>
      <c r="X182" s="232"/>
      <c r="Y182" s="232"/>
      <c r="Z182" s="232"/>
      <c r="AA182" s="232"/>
      <c r="AB182" s="232"/>
      <c r="AC182" s="232"/>
      <c r="AD182" s="266"/>
      <c r="AE182" s="235"/>
      <c r="AF182" s="266"/>
      <c r="AG182" s="235"/>
      <c r="AH182" s="266"/>
      <c r="AI182" s="235"/>
      <c r="AJ182" s="266"/>
      <c r="AK182" s="235"/>
      <c r="AL182" s="266"/>
      <c r="AM182" s="235"/>
      <c r="AN182" s="236" t="str">
        <f t="shared" si="6"/>
        <v/>
      </c>
      <c r="AO182" s="237" t="str">
        <f t="shared" si="4"/>
        <v/>
      </c>
      <c r="AP182" s="236" t="str">
        <f>IF(M182&gt;0,IF(ABS((VLOOKUP(aux!A173,aux!A:C,3,FALSE)-VLOOKUP(aux!A173,aux!E:F,2,FALSE))/VLOOKUP(aux!A173,aux!A:C,3,FALSE))&gt;'BG - Eckdaten'!#REF!,"N","J"),"")</f>
        <v/>
      </c>
      <c r="AR182" s="250"/>
    </row>
    <row r="183" spans="1:44" s="217" customFormat="1" ht="18.75" x14ac:dyDescent="0.3">
      <c r="A183" s="232"/>
      <c r="B183" s="232"/>
      <c r="C183" s="232"/>
      <c r="D183" s="232"/>
      <c r="E183" s="232"/>
      <c r="F183" s="232"/>
      <c r="G183" s="232"/>
      <c r="H183" s="232"/>
      <c r="I183" s="232"/>
      <c r="J183" s="232"/>
      <c r="K183" s="232"/>
      <c r="L183" s="232"/>
      <c r="M183" s="232"/>
      <c r="N183" s="232"/>
      <c r="O183" s="232"/>
      <c r="P183" s="232"/>
      <c r="Q183" s="232"/>
      <c r="R183" s="232"/>
      <c r="S183" s="232"/>
      <c r="T183" s="232"/>
      <c r="U183" s="232"/>
      <c r="V183" s="232"/>
      <c r="W183" s="232"/>
      <c r="X183" s="232"/>
      <c r="Y183" s="232"/>
      <c r="Z183" s="232"/>
      <c r="AA183" s="232"/>
      <c r="AB183" s="232"/>
      <c r="AC183" s="232"/>
      <c r="AD183" s="266"/>
      <c r="AE183" s="235"/>
      <c r="AF183" s="266"/>
      <c r="AG183" s="235"/>
      <c r="AH183" s="266"/>
      <c r="AI183" s="235"/>
      <c r="AJ183" s="266"/>
      <c r="AK183" s="235"/>
      <c r="AL183" s="266"/>
      <c r="AM183" s="235"/>
      <c r="AN183" s="236" t="str">
        <f t="shared" si="6"/>
        <v/>
      </c>
      <c r="AO183" s="237" t="str">
        <f t="shared" si="4"/>
        <v/>
      </c>
      <c r="AP183" s="236" t="str">
        <f>IF(M183&gt;0,IF(ABS((VLOOKUP(aux!A174,aux!A:C,3,FALSE)-VLOOKUP(aux!A174,aux!E:F,2,FALSE))/VLOOKUP(aux!A174,aux!A:C,3,FALSE))&gt;'BG - Eckdaten'!#REF!,"N","J"),"")</f>
        <v/>
      </c>
      <c r="AR183" s="250"/>
    </row>
    <row r="184" spans="1:44" s="217" customFormat="1" ht="18.75" x14ac:dyDescent="0.3">
      <c r="A184" s="232"/>
      <c r="B184" s="232"/>
      <c r="C184" s="232"/>
      <c r="D184" s="232"/>
      <c r="E184" s="232"/>
      <c r="F184" s="232"/>
      <c r="G184" s="232"/>
      <c r="H184" s="232"/>
      <c r="I184" s="232"/>
      <c r="J184" s="232"/>
      <c r="K184" s="232"/>
      <c r="L184" s="232"/>
      <c r="M184" s="232"/>
      <c r="N184" s="232"/>
      <c r="O184" s="232"/>
      <c r="P184" s="232"/>
      <c r="Q184" s="232"/>
      <c r="R184" s="232"/>
      <c r="S184" s="232"/>
      <c r="T184" s="232"/>
      <c r="U184" s="232"/>
      <c r="V184" s="232"/>
      <c r="W184" s="232"/>
      <c r="X184" s="232"/>
      <c r="Y184" s="232"/>
      <c r="Z184" s="232"/>
      <c r="AA184" s="232"/>
      <c r="AB184" s="232"/>
      <c r="AC184" s="232"/>
      <c r="AD184" s="266"/>
      <c r="AE184" s="235"/>
      <c r="AF184" s="266"/>
      <c r="AG184" s="235"/>
      <c r="AH184" s="266"/>
      <c r="AI184" s="235"/>
      <c r="AJ184" s="266"/>
      <c r="AK184" s="235"/>
      <c r="AL184" s="266"/>
      <c r="AM184" s="235"/>
      <c r="AN184" s="236" t="str">
        <f t="shared" si="6"/>
        <v/>
      </c>
      <c r="AO184" s="237" t="str">
        <f t="shared" si="4"/>
        <v/>
      </c>
      <c r="AP184" s="236" t="str">
        <f>IF(M184&gt;0,IF(ABS((VLOOKUP(aux!A175,aux!A:C,3,FALSE)-VLOOKUP(aux!A175,aux!E:F,2,FALSE))/VLOOKUP(aux!A175,aux!A:C,3,FALSE))&gt;'BG - Eckdaten'!#REF!,"N","J"),"")</f>
        <v/>
      </c>
      <c r="AR184" s="250"/>
    </row>
    <row r="185" spans="1:44" s="217" customFormat="1" ht="18.75" x14ac:dyDescent="0.3">
      <c r="A185" s="232"/>
      <c r="B185" s="232"/>
      <c r="C185" s="232"/>
      <c r="D185" s="232"/>
      <c r="E185" s="232"/>
      <c r="F185" s="232"/>
      <c r="G185" s="232"/>
      <c r="H185" s="232"/>
      <c r="I185" s="232"/>
      <c r="J185" s="232"/>
      <c r="K185" s="232"/>
      <c r="L185" s="232"/>
      <c r="M185" s="232"/>
      <c r="N185" s="232"/>
      <c r="O185" s="232"/>
      <c r="P185" s="232"/>
      <c r="Q185" s="232"/>
      <c r="R185" s="232"/>
      <c r="S185" s="232"/>
      <c r="T185" s="232"/>
      <c r="U185" s="232"/>
      <c r="V185" s="232"/>
      <c r="W185" s="232"/>
      <c r="X185" s="232"/>
      <c r="Y185" s="232"/>
      <c r="Z185" s="232"/>
      <c r="AA185" s="232"/>
      <c r="AB185" s="232"/>
      <c r="AC185" s="232"/>
      <c r="AD185" s="266"/>
      <c r="AE185" s="235"/>
      <c r="AF185" s="266"/>
      <c r="AG185" s="235"/>
      <c r="AH185" s="266"/>
      <c r="AI185" s="235"/>
      <c r="AJ185" s="266"/>
      <c r="AK185" s="235"/>
      <c r="AL185" s="266"/>
      <c r="AM185" s="235"/>
      <c r="AN185" s="236" t="str">
        <f t="shared" si="6"/>
        <v/>
      </c>
      <c r="AO185" s="237" t="str">
        <f t="shared" si="4"/>
        <v/>
      </c>
      <c r="AP185" s="236" t="str">
        <f>IF(M185&gt;0,IF(ABS((VLOOKUP(aux!A176,aux!A:C,3,FALSE)-VLOOKUP(aux!A176,aux!E:F,2,FALSE))/VLOOKUP(aux!A176,aux!A:C,3,FALSE))&gt;'BG - Eckdaten'!#REF!,"N","J"),"")</f>
        <v/>
      </c>
      <c r="AR185" s="250"/>
    </row>
    <row r="186" spans="1:44" s="217" customFormat="1" ht="18.75" x14ac:dyDescent="0.3">
      <c r="A186" s="232"/>
      <c r="B186" s="232"/>
      <c r="C186" s="232"/>
      <c r="D186" s="232"/>
      <c r="E186" s="232"/>
      <c r="F186" s="232"/>
      <c r="G186" s="232"/>
      <c r="H186" s="232"/>
      <c r="I186" s="232"/>
      <c r="J186" s="232"/>
      <c r="K186" s="232"/>
      <c r="L186" s="232"/>
      <c r="M186" s="232"/>
      <c r="N186" s="232"/>
      <c r="O186" s="232"/>
      <c r="P186" s="232"/>
      <c r="Q186" s="232"/>
      <c r="R186" s="232"/>
      <c r="S186" s="232"/>
      <c r="T186" s="232"/>
      <c r="U186" s="232"/>
      <c r="V186" s="232"/>
      <c r="W186" s="232"/>
      <c r="X186" s="232"/>
      <c r="Y186" s="232"/>
      <c r="Z186" s="232"/>
      <c r="AA186" s="232"/>
      <c r="AB186" s="232"/>
      <c r="AC186" s="232"/>
      <c r="AD186" s="266"/>
      <c r="AE186" s="235"/>
      <c r="AF186" s="266"/>
      <c r="AG186" s="235"/>
      <c r="AH186" s="266"/>
      <c r="AI186" s="235"/>
      <c r="AJ186" s="266"/>
      <c r="AK186" s="235"/>
      <c r="AL186" s="266"/>
      <c r="AM186" s="235"/>
      <c r="AN186" s="236" t="str">
        <f t="shared" si="6"/>
        <v/>
      </c>
      <c r="AO186" s="237" t="str">
        <f t="shared" si="4"/>
        <v/>
      </c>
      <c r="AP186" s="236" t="str">
        <f>IF(M186&gt;0,IF(ABS((VLOOKUP(aux!A177,aux!A:C,3,FALSE)-VLOOKUP(aux!A177,aux!E:F,2,FALSE))/VLOOKUP(aux!A177,aux!A:C,3,FALSE))&gt;'BG - Eckdaten'!#REF!,"N","J"),"")</f>
        <v/>
      </c>
      <c r="AR186" s="250"/>
    </row>
    <row r="187" spans="1:44" s="217" customFormat="1" ht="18.75" x14ac:dyDescent="0.3">
      <c r="A187" s="232"/>
      <c r="B187" s="232"/>
      <c r="C187" s="232"/>
      <c r="D187" s="232"/>
      <c r="E187" s="232"/>
      <c r="F187" s="232"/>
      <c r="G187" s="232"/>
      <c r="H187" s="232"/>
      <c r="I187" s="232"/>
      <c r="J187" s="232"/>
      <c r="K187" s="232"/>
      <c r="L187" s="232"/>
      <c r="M187" s="232"/>
      <c r="N187" s="232"/>
      <c r="O187" s="232"/>
      <c r="P187" s="232"/>
      <c r="Q187" s="232"/>
      <c r="R187" s="232"/>
      <c r="S187" s="232"/>
      <c r="T187" s="232"/>
      <c r="U187" s="232"/>
      <c r="V187" s="232"/>
      <c r="W187" s="232"/>
      <c r="X187" s="232"/>
      <c r="Y187" s="232"/>
      <c r="Z187" s="232"/>
      <c r="AA187" s="232"/>
      <c r="AB187" s="232"/>
      <c r="AC187" s="232"/>
      <c r="AD187" s="266"/>
      <c r="AE187" s="235"/>
      <c r="AF187" s="266"/>
      <c r="AG187" s="235"/>
      <c r="AH187" s="266"/>
      <c r="AI187" s="235"/>
      <c r="AJ187" s="266"/>
      <c r="AK187" s="235"/>
      <c r="AL187" s="266"/>
      <c r="AM187" s="235"/>
      <c r="AN187" s="236" t="str">
        <f t="shared" si="6"/>
        <v/>
      </c>
      <c r="AO187" s="237" t="str">
        <f t="shared" si="4"/>
        <v/>
      </c>
      <c r="AP187" s="236" t="str">
        <f>IF(M187&gt;0,IF(ABS((VLOOKUP(aux!A178,aux!A:C,3,FALSE)-VLOOKUP(aux!A178,aux!E:F,2,FALSE))/VLOOKUP(aux!A178,aux!A:C,3,FALSE))&gt;'BG - Eckdaten'!#REF!,"N","J"),"")</f>
        <v/>
      </c>
      <c r="AR187" s="250"/>
    </row>
    <row r="188" spans="1:44" s="217" customFormat="1" ht="18.75" x14ac:dyDescent="0.3">
      <c r="A188" s="232"/>
      <c r="B188" s="232"/>
      <c r="C188" s="232"/>
      <c r="D188" s="232"/>
      <c r="E188" s="232"/>
      <c r="F188" s="232"/>
      <c r="G188" s="232"/>
      <c r="H188" s="232"/>
      <c r="I188" s="232"/>
      <c r="J188" s="232"/>
      <c r="K188" s="232"/>
      <c r="L188" s="232"/>
      <c r="M188" s="232"/>
      <c r="N188" s="232"/>
      <c r="O188" s="232"/>
      <c r="P188" s="232"/>
      <c r="Q188" s="232"/>
      <c r="R188" s="232"/>
      <c r="S188" s="232"/>
      <c r="T188" s="232"/>
      <c r="U188" s="232"/>
      <c r="V188" s="232"/>
      <c r="W188" s="232"/>
      <c r="X188" s="232"/>
      <c r="Y188" s="232"/>
      <c r="Z188" s="232"/>
      <c r="AA188" s="232"/>
      <c r="AB188" s="232"/>
      <c r="AC188" s="232"/>
      <c r="AD188" s="266"/>
      <c r="AE188" s="235"/>
      <c r="AF188" s="266"/>
      <c r="AG188" s="235"/>
      <c r="AH188" s="266"/>
      <c r="AI188" s="235"/>
      <c r="AJ188" s="266"/>
      <c r="AK188" s="235"/>
      <c r="AL188" s="266"/>
      <c r="AM188" s="235"/>
      <c r="AN188" s="236" t="str">
        <f t="shared" si="6"/>
        <v/>
      </c>
      <c r="AO188" s="237" t="str">
        <f t="shared" si="4"/>
        <v/>
      </c>
      <c r="AP188" s="236" t="str">
        <f>IF(M188&gt;0,IF(ABS((VLOOKUP(aux!A179,aux!A:C,3,FALSE)-VLOOKUP(aux!A179,aux!E:F,2,FALSE))/VLOOKUP(aux!A179,aux!A:C,3,FALSE))&gt;'BG - Eckdaten'!#REF!,"N","J"),"")</f>
        <v/>
      </c>
      <c r="AR188" s="250"/>
    </row>
    <row r="189" spans="1:44" s="217" customFormat="1" ht="18.75" x14ac:dyDescent="0.3">
      <c r="A189" s="232"/>
      <c r="B189" s="232"/>
      <c r="C189" s="232"/>
      <c r="D189" s="232"/>
      <c r="E189" s="232"/>
      <c r="F189" s="232"/>
      <c r="G189" s="232"/>
      <c r="H189" s="232"/>
      <c r="I189" s="232"/>
      <c r="J189" s="232"/>
      <c r="K189" s="232"/>
      <c r="L189" s="232"/>
      <c r="M189" s="232"/>
      <c r="N189" s="232"/>
      <c r="O189" s="232"/>
      <c r="P189" s="232"/>
      <c r="Q189" s="232"/>
      <c r="R189" s="232"/>
      <c r="S189" s="232"/>
      <c r="T189" s="232"/>
      <c r="U189" s="232"/>
      <c r="V189" s="232"/>
      <c r="W189" s="232"/>
      <c r="X189" s="232"/>
      <c r="Y189" s="232"/>
      <c r="Z189" s="232"/>
      <c r="AA189" s="232"/>
      <c r="AB189" s="232"/>
      <c r="AC189" s="232"/>
      <c r="AD189" s="266"/>
      <c r="AE189" s="235"/>
      <c r="AF189" s="266"/>
      <c r="AG189" s="235"/>
      <c r="AH189" s="266"/>
      <c r="AI189" s="235"/>
      <c r="AJ189" s="266"/>
      <c r="AK189" s="235"/>
      <c r="AL189" s="266"/>
      <c r="AM189" s="235"/>
      <c r="AN189" s="236" t="str">
        <f t="shared" si="6"/>
        <v/>
      </c>
      <c r="AO189" s="237" t="str">
        <f t="shared" si="4"/>
        <v/>
      </c>
      <c r="AP189" s="236" t="str">
        <f>IF(M189&gt;0,IF(ABS((VLOOKUP(aux!A180,aux!A:C,3,FALSE)-VLOOKUP(aux!A180,aux!E:F,2,FALSE))/VLOOKUP(aux!A180,aux!A:C,3,FALSE))&gt;'BG - Eckdaten'!#REF!,"N","J"),"")</f>
        <v/>
      </c>
      <c r="AR189" s="250"/>
    </row>
    <row r="190" spans="1:44" s="217" customFormat="1" ht="18.75" x14ac:dyDescent="0.3">
      <c r="A190" s="232"/>
      <c r="B190" s="232"/>
      <c r="C190" s="232"/>
      <c r="D190" s="232"/>
      <c r="E190" s="232"/>
      <c r="F190" s="232"/>
      <c r="G190" s="232"/>
      <c r="H190" s="232"/>
      <c r="I190" s="232"/>
      <c r="J190" s="232"/>
      <c r="K190" s="232"/>
      <c r="L190" s="232"/>
      <c r="M190" s="232"/>
      <c r="N190" s="232"/>
      <c r="O190" s="232"/>
      <c r="P190" s="232"/>
      <c r="Q190" s="232"/>
      <c r="R190" s="232"/>
      <c r="S190" s="232"/>
      <c r="T190" s="232"/>
      <c r="U190" s="232"/>
      <c r="V190" s="232"/>
      <c r="W190" s="232"/>
      <c r="X190" s="232"/>
      <c r="Y190" s="232"/>
      <c r="Z190" s="232"/>
      <c r="AA190" s="232"/>
      <c r="AB190" s="232"/>
      <c r="AC190" s="232"/>
      <c r="AD190" s="266"/>
      <c r="AE190" s="235"/>
      <c r="AF190" s="266"/>
      <c r="AG190" s="235"/>
      <c r="AH190" s="266"/>
      <c r="AI190" s="235"/>
      <c r="AJ190" s="266"/>
      <c r="AK190" s="235"/>
      <c r="AL190" s="266"/>
      <c r="AM190" s="235"/>
      <c r="AN190" s="236" t="str">
        <f t="shared" si="6"/>
        <v/>
      </c>
      <c r="AO190" s="237" t="str">
        <f t="shared" si="4"/>
        <v/>
      </c>
      <c r="AP190" s="236" t="str">
        <f>IF(M190&gt;0,IF(ABS((VLOOKUP(aux!A181,aux!A:C,3,FALSE)-VLOOKUP(aux!A181,aux!E:F,2,FALSE))/VLOOKUP(aux!A181,aux!A:C,3,FALSE))&gt;'BG - Eckdaten'!#REF!,"N","J"),"")</f>
        <v/>
      </c>
      <c r="AR190" s="250"/>
    </row>
    <row r="191" spans="1:44" s="217" customFormat="1" ht="18.75" x14ac:dyDescent="0.3">
      <c r="A191" s="232"/>
      <c r="B191" s="232"/>
      <c r="C191" s="232"/>
      <c r="D191" s="232"/>
      <c r="E191" s="232"/>
      <c r="F191" s="232"/>
      <c r="G191" s="232"/>
      <c r="H191" s="232"/>
      <c r="I191" s="232"/>
      <c r="J191" s="232"/>
      <c r="K191" s="232"/>
      <c r="L191" s="232"/>
      <c r="M191" s="232"/>
      <c r="N191" s="232"/>
      <c r="O191" s="232"/>
      <c r="P191" s="232"/>
      <c r="Q191" s="232"/>
      <c r="R191" s="232"/>
      <c r="S191" s="232"/>
      <c r="T191" s="232"/>
      <c r="U191" s="232"/>
      <c r="V191" s="232"/>
      <c r="W191" s="232"/>
      <c r="X191" s="232"/>
      <c r="Y191" s="232"/>
      <c r="Z191" s="232"/>
      <c r="AA191" s="232"/>
      <c r="AB191" s="232"/>
      <c r="AC191" s="232"/>
      <c r="AD191" s="266"/>
      <c r="AE191" s="235"/>
      <c r="AF191" s="266"/>
      <c r="AG191" s="235"/>
      <c r="AH191" s="266"/>
      <c r="AI191" s="235"/>
      <c r="AJ191" s="266"/>
      <c r="AK191" s="235"/>
      <c r="AL191" s="266"/>
      <c r="AM191" s="235"/>
      <c r="AN191" s="236" t="str">
        <f t="shared" si="6"/>
        <v/>
      </c>
      <c r="AO191" s="237" t="str">
        <f t="shared" si="4"/>
        <v/>
      </c>
      <c r="AP191" s="236" t="str">
        <f>IF(M191&gt;0,IF(ABS((VLOOKUP(aux!A182,aux!A:C,3,FALSE)-VLOOKUP(aux!A182,aux!E:F,2,FALSE))/VLOOKUP(aux!A182,aux!A:C,3,FALSE))&gt;'BG - Eckdaten'!#REF!,"N","J"),"")</f>
        <v/>
      </c>
      <c r="AR191" s="250"/>
    </row>
    <row r="192" spans="1:44" s="217" customFormat="1" ht="18.75" x14ac:dyDescent="0.3">
      <c r="A192" s="232"/>
      <c r="B192" s="232"/>
      <c r="C192" s="232"/>
      <c r="D192" s="232"/>
      <c r="E192" s="232"/>
      <c r="F192" s="232"/>
      <c r="G192" s="232"/>
      <c r="H192" s="232"/>
      <c r="I192" s="232"/>
      <c r="J192" s="232"/>
      <c r="K192" s="232"/>
      <c r="L192" s="232"/>
      <c r="M192" s="232"/>
      <c r="N192" s="232"/>
      <c r="O192" s="232"/>
      <c r="P192" s="232"/>
      <c r="Q192" s="232"/>
      <c r="R192" s="232"/>
      <c r="S192" s="232"/>
      <c r="T192" s="232"/>
      <c r="U192" s="232"/>
      <c r="V192" s="232"/>
      <c r="W192" s="232"/>
      <c r="X192" s="232"/>
      <c r="Y192" s="232"/>
      <c r="Z192" s="232"/>
      <c r="AA192" s="232"/>
      <c r="AB192" s="232"/>
      <c r="AC192" s="232"/>
      <c r="AD192" s="266"/>
      <c r="AE192" s="235"/>
      <c r="AF192" s="266"/>
      <c r="AG192" s="235"/>
      <c r="AH192" s="266"/>
      <c r="AI192" s="235"/>
      <c r="AJ192" s="266"/>
      <c r="AK192" s="235"/>
      <c r="AL192" s="266"/>
      <c r="AM192" s="235"/>
      <c r="AN192" s="236" t="str">
        <f t="shared" si="6"/>
        <v/>
      </c>
      <c r="AO192" s="237" t="str">
        <f t="shared" si="4"/>
        <v/>
      </c>
      <c r="AP192" s="236" t="str">
        <f>IF(M192&gt;0,IF(ABS((VLOOKUP(aux!A183,aux!A:C,3,FALSE)-VLOOKUP(aux!A183,aux!E:F,2,FALSE))/VLOOKUP(aux!A183,aux!A:C,3,FALSE))&gt;'BG - Eckdaten'!#REF!,"N","J"),"")</f>
        <v/>
      </c>
      <c r="AR192" s="250"/>
    </row>
    <row r="193" spans="1:44" s="217" customFormat="1" ht="18.75" x14ac:dyDescent="0.3">
      <c r="A193" s="232"/>
      <c r="B193" s="232"/>
      <c r="C193" s="232"/>
      <c r="D193" s="232"/>
      <c r="E193" s="232"/>
      <c r="F193" s="232"/>
      <c r="G193" s="232"/>
      <c r="H193" s="232"/>
      <c r="I193" s="232"/>
      <c r="J193" s="232"/>
      <c r="K193" s="232"/>
      <c r="L193" s="232"/>
      <c r="M193" s="232"/>
      <c r="N193" s="232"/>
      <c r="O193" s="232"/>
      <c r="P193" s="232"/>
      <c r="Q193" s="232"/>
      <c r="R193" s="232"/>
      <c r="S193" s="232"/>
      <c r="T193" s="232"/>
      <c r="U193" s="232"/>
      <c r="V193" s="232"/>
      <c r="W193" s="232"/>
      <c r="X193" s="232"/>
      <c r="Y193" s="232"/>
      <c r="Z193" s="232"/>
      <c r="AA193" s="232"/>
      <c r="AB193" s="232"/>
      <c r="AC193" s="232"/>
      <c r="AD193" s="266"/>
      <c r="AE193" s="235"/>
      <c r="AF193" s="266"/>
      <c r="AG193" s="235"/>
      <c r="AH193" s="266"/>
      <c r="AI193" s="235"/>
      <c r="AJ193" s="266"/>
      <c r="AK193" s="235"/>
      <c r="AL193" s="266"/>
      <c r="AM193" s="235"/>
      <c r="AN193" s="236" t="str">
        <f t="shared" si="6"/>
        <v/>
      </c>
      <c r="AO193" s="237" t="str">
        <f t="shared" si="4"/>
        <v/>
      </c>
      <c r="AP193" s="236" t="str">
        <f>IF(M193&gt;0,IF(ABS((VLOOKUP(aux!A184,aux!A:C,3,FALSE)-VLOOKUP(aux!A184,aux!E:F,2,FALSE))/VLOOKUP(aux!A184,aux!A:C,3,FALSE))&gt;'BG - Eckdaten'!#REF!,"N","J"),"")</f>
        <v/>
      </c>
      <c r="AR193" s="250"/>
    </row>
    <row r="194" spans="1:44" s="217" customFormat="1" ht="18.75" x14ac:dyDescent="0.3">
      <c r="A194" s="232"/>
      <c r="B194" s="232"/>
      <c r="C194" s="232"/>
      <c r="D194" s="232"/>
      <c r="E194" s="232"/>
      <c r="F194" s="232"/>
      <c r="G194" s="232"/>
      <c r="H194" s="232"/>
      <c r="I194" s="232"/>
      <c r="J194" s="232"/>
      <c r="K194" s="232"/>
      <c r="L194" s="232"/>
      <c r="M194" s="232"/>
      <c r="N194" s="232"/>
      <c r="O194" s="232"/>
      <c r="P194" s="232"/>
      <c r="Q194" s="232"/>
      <c r="R194" s="232"/>
      <c r="S194" s="232"/>
      <c r="T194" s="232"/>
      <c r="U194" s="232"/>
      <c r="V194" s="232"/>
      <c r="W194" s="232"/>
      <c r="X194" s="232"/>
      <c r="Y194" s="232"/>
      <c r="Z194" s="232"/>
      <c r="AA194" s="232"/>
      <c r="AB194" s="232"/>
      <c r="AC194" s="232"/>
      <c r="AD194" s="266"/>
      <c r="AE194" s="235"/>
      <c r="AF194" s="266"/>
      <c r="AG194" s="235"/>
      <c r="AH194" s="266"/>
      <c r="AI194" s="235"/>
      <c r="AJ194" s="266"/>
      <c r="AK194" s="235"/>
      <c r="AL194" s="266"/>
      <c r="AM194" s="235"/>
      <c r="AN194" s="236" t="str">
        <f t="shared" si="6"/>
        <v/>
      </c>
      <c r="AO194" s="237" t="str">
        <f t="shared" si="4"/>
        <v/>
      </c>
      <c r="AP194" s="236" t="str">
        <f>IF(M194&gt;0,IF(ABS((VLOOKUP(aux!A185,aux!A:C,3,FALSE)-VLOOKUP(aux!A185,aux!E:F,2,FALSE))/VLOOKUP(aux!A185,aux!A:C,3,FALSE))&gt;'BG - Eckdaten'!#REF!,"N","J"),"")</f>
        <v/>
      </c>
      <c r="AR194" s="250"/>
    </row>
    <row r="195" spans="1:44" s="217" customFormat="1" ht="18.75" x14ac:dyDescent="0.3">
      <c r="A195" s="232"/>
      <c r="B195" s="232"/>
      <c r="C195" s="232"/>
      <c r="D195" s="232"/>
      <c r="E195" s="232"/>
      <c r="F195" s="232"/>
      <c r="G195" s="232"/>
      <c r="H195" s="232"/>
      <c r="I195" s="232"/>
      <c r="J195" s="232"/>
      <c r="K195" s="232"/>
      <c r="L195" s="232"/>
      <c r="M195" s="232"/>
      <c r="N195" s="232"/>
      <c r="O195" s="232"/>
      <c r="P195" s="232"/>
      <c r="Q195" s="232"/>
      <c r="R195" s="232"/>
      <c r="S195" s="232"/>
      <c r="T195" s="232"/>
      <c r="U195" s="232"/>
      <c r="V195" s="232"/>
      <c r="W195" s="232"/>
      <c r="X195" s="232"/>
      <c r="Y195" s="232"/>
      <c r="Z195" s="232"/>
      <c r="AA195" s="232"/>
      <c r="AB195" s="232"/>
      <c r="AC195" s="232"/>
      <c r="AD195" s="266"/>
      <c r="AE195" s="235"/>
      <c r="AF195" s="266"/>
      <c r="AG195" s="235"/>
      <c r="AH195" s="266"/>
      <c r="AI195" s="235"/>
      <c r="AJ195" s="266"/>
      <c r="AK195" s="235"/>
      <c r="AL195" s="266"/>
      <c r="AM195" s="235"/>
      <c r="AN195" s="236" t="str">
        <f t="shared" si="6"/>
        <v/>
      </c>
      <c r="AO195" s="237" t="str">
        <f t="shared" si="4"/>
        <v/>
      </c>
      <c r="AP195" s="236" t="str">
        <f>IF(M195&gt;0,IF(ABS((VLOOKUP(aux!A186,aux!A:C,3,FALSE)-VLOOKUP(aux!A186,aux!E:F,2,FALSE))/VLOOKUP(aux!A186,aux!A:C,3,FALSE))&gt;'BG - Eckdaten'!#REF!,"N","J"),"")</f>
        <v/>
      </c>
      <c r="AR195" s="250"/>
    </row>
    <row r="196" spans="1:44" s="217" customFormat="1" ht="18.75" x14ac:dyDescent="0.3">
      <c r="A196" s="232"/>
      <c r="B196" s="232"/>
      <c r="C196" s="232"/>
      <c r="D196" s="232"/>
      <c r="E196" s="232"/>
      <c r="F196" s="232"/>
      <c r="G196" s="232"/>
      <c r="H196" s="232"/>
      <c r="I196" s="232"/>
      <c r="J196" s="232"/>
      <c r="K196" s="232"/>
      <c r="L196" s="232"/>
      <c r="M196" s="232"/>
      <c r="N196" s="232"/>
      <c r="O196" s="232"/>
      <c r="P196" s="232"/>
      <c r="Q196" s="232"/>
      <c r="R196" s="232"/>
      <c r="S196" s="232"/>
      <c r="T196" s="232"/>
      <c r="U196" s="232"/>
      <c r="V196" s="232"/>
      <c r="W196" s="232"/>
      <c r="X196" s="232"/>
      <c r="Y196" s="232"/>
      <c r="Z196" s="232"/>
      <c r="AA196" s="232"/>
      <c r="AB196" s="232"/>
      <c r="AC196" s="232"/>
      <c r="AD196" s="266"/>
      <c r="AE196" s="235"/>
      <c r="AF196" s="266"/>
      <c r="AG196" s="235"/>
      <c r="AH196" s="266"/>
      <c r="AI196" s="235"/>
      <c r="AJ196" s="266"/>
      <c r="AK196" s="235"/>
      <c r="AL196" s="266"/>
      <c r="AM196" s="235"/>
      <c r="AN196" s="236" t="str">
        <f t="shared" si="6"/>
        <v/>
      </c>
      <c r="AO196" s="237" t="str">
        <f t="shared" si="4"/>
        <v/>
      </c>
      <c r="AP196" s="236" t="str">
        <f>IF(M196&gt;0,IF(ABS((VLOOKUP(aux!A187,aux!A:C,3,FALSE)-VLOOKUP(aux!A187,aux!E:F,2,FALSE))/VLOOKUP(aux!A187,aux!A:C,3,FALSE))&gt;'BG - Eckdaten'!#REF!,"N","J"),"")</f>
        <v/>
      </c>
      <c r="AR196" s="250"/>
    </row>
    <row r="197" spans="1:44" s="217" customFormat="1" ht="18.75" x14ac:dyDescent="0.3">
      <c r="A197" s="232"/>
      <c r="B197" s="232"/>
      <c r="C197" s="232"/>
      <c r="D197" s="232"/>
      <c r="E197" s="232"/>
      <c r="F197" s="232"/>
      <c r="G197" s="232"/>
      <c r="H197" s="232"/>
      <c r="I197" s="232"/>
      <c r="J197" s="232"/>
      <c r="K197" s="232"/>
      <c r="L197" s="232"/>
      <c r="M197" s="232"/>
      <c r="N197" s="232"/>
      <c r="O197" s="232"/>
      <c r="P197" s="232"/>
      <c r="Q197" s="232"/>
      <c r="R197" s="232"/>
      <c r="S197" s="232"/>
      <c r="T197" s="232"/>
      <c r="U197" s="232"/>
      <c r="V197" s="232"/>
      <c r="W197" s="232"/>
      <c r="X197" s="232"/>
      <c r="Y197" s="232"/>
      <c r="Z197" s="232"/>
      <c r="AA197" s="232"/>
      <c r="AB197" s="232"/>
      <c r="AC197" s="232"/>
      <c r="AD197" s="266"/>
      <c r="AE197" s="235"/>
      <c r="AF197" s="266"/>
      <c r="AG197" s="235"/>
      <c r="AH197" s="266"/>
      <c r="AI197" s="235"/>
      <c r="AJ197" s="266"/>
      <c r="AK197" s="235"/>
      <c r="AL197" s="266"/>
      <c r="AM197" s="235"/>
      <c r="AN197" s="236" t="str">
        <f t="shared" si="6"/>
        <v/>
      </c>
      <c r="AO197" s="237" t="str">
        <f t="shared" si="4"/>
        <v/>
      </c>
      <c r="AP197" s="236" t="str">
        <f>IF(M197&gt;0,IF(ABS((VLOOKUP(aux!A188,aux!A:C,3,FALSE)-VLOOKUP(aux!A188,aux!E:F,2,FALSE))/VLOOKUP(aux!A188,aux!A:C,3,FALSE))&gt;'BG - Eckdaten'!#REF!,"N","J"),"")</f>
        <v/>
      </c>
      <c r="AR197" s="250"/>
    </row>
    <row r="198" spans="1:44" s="217" customFormat="1" ht="18.75" x14ac:dyDescent="0.3">
      <c r="A198" s="232"/>
      <c r="B198" s="232"/>
      <c r="C198" s="232"/>
      <c r="D198" s="232"/>
      <c r="E198" s="232"/>
      <c r="F198" s="232"/>
      <c r="G198" s="232"/>
      <c r="H198" s="232"/>
      <c r="I198" s="232"/>
      <c r="J198" s="232"/>
      <c r="K198" s="232"/>
      <c r="L198" s="232"/>
      <c r="M198" s="232"/>
      <c r="N198" s="232"/>
      <c r="O198" s="232"/>
      <c r="P198" s="232"/>
      <c r="Q198" s="232"/>
      <c r="R198" s="232"/>
      <c r="S198" s="232"/>
      <c r="T198" s="232"/>
      <c r="U198" s="232"/>
      <c r="V198" s="232"/>
      <c r="W198" s="232"/>
      <c r="X198" s="232"/>
      <c r="Y198" s="232"/>
      <c r="Z198" s="232"/>
      <c r="AA198" s="232"/>
      <c r="AB198" s="232"/>
      <c r="AC198" s="232"/>
      <c r="AD198" s="266"/>
      <c r="AE198" s="235"/>
      <c r="AF198" s="266"/>
      <c r="AG198" s="235"/>
      <c r="AH198" s="266"/>
      <c r="AI198" s="235"/>
      <c r="AJ198" s="266"/>
      <c r="AK198" s="235"/>
      <c r="AL198" s="266"/>
      <c r="AM198" s="235"/>
      <c r="AN198" s="236" t="str">
        <f t="shared" si="6"/>
        <v/>
      </c>
      <c r="AO198" s="237" t="str">
        <f t="shared" si="4"/>
        <v/>
      </c>
      <c r="AP198" s="236" t="str">
        <f>IF(M198&gt;0,IF(ABS((VLOOKUP(aux!A189,aux!A:C,3,FALSE)-VLOOKUP(aux!A189,aux!E:F,2,FALSE))/VLOOKUP(aux!A189,aux!A:C,3,FALSE))&gt;'BG - Eckdaten'!#REF!,"N","J"),"")</f>
        <v/>
      </c>
      <c r="AR198" s="250"/>
    </row>
    <row r="199" spans="1:44" s="217" customFormat="1" ht="18.75" x14ac:dyDescent="0.3">
      <c r="A199" s="232"/>
      <c r="B199" s="232"/>
      <c r="C199" s="232"/>
      <c r="D199" s="232"/>
      <c r="E199" s="232"/>
      <c r="F199" s="232"/>
      <c r="G199" s="232"/>
      <c r="H199" s="232"/>
      <c r="I199" s="232"/>
      <c r="J199" s="232"/>
      <c r="K199" s="232"/>
      <c r="L199" s="232"/>
      <c r="M199" s="232"/>
      <c r="N199" s="232"/>
      <c r="O199" s="232"/>
      <c r="P199" s="232"/>
      <c r="Q199" s="232"/>
      <c r="R199" s="232"/>
      <c r="S199" s="232"/>
      <c r="T199" s="232"/>
      <c r="U199" s="232"/>
      <c r="V199" s="232"/>
      <c r="W199" s="232"/>
      <c r="X199" s="232"/>
      <c r="Y199" s="232"/>
      <c r="Z199" s="232"/>
      <c r="AA199" s="232"/>
      <c r="AB199" s="232"/>
      <c r="AC199" s="232"/>
      <c r="AD199" s="266"/>
      <c r="AE199" s="235"/>
      <c r="AF199" s="266"/>
      <c r="AG199" s="235"/>
      <c r="AH199" s="266"/>
      <c r="AI199" s="235"/>
      <c r="AJ199" s="266"/>
      <c r="AK199" s="235"/>
      <c r="AL199" s="266"/>
      <c r="AM199" s="235"/>
      <c r="AN199" s="236" t="str">
        <f t="shared" si="6"/>
        <v/>
      </c>
      <c r="AO199" s="237" t="str">
        <f t="shared" ref="AO199:AO262" si="7">IF(AE199=0,"",IF(AE199+AG199+AI199+AK199+AM199=1,"J","N"))</f>
        <v/>
      </c>
      <c r="AP199" s="236" t="str">
        <f>IF(M199&gt;0,IF(ABS((VLOOKUP(aux!A190,aux!A:C,3,FALSE)-VLOOKUP(aux!A190,aux!E:F,2,FALSE))/VLOOKUP(aux!A190,aux!A:C,3,FALSE))&gt;'BG - Eckdaten'!#REF!,"N","J"),"")</f>
        <v/>
      </c>
      <c r="AR199" s="250"/>
    </row>
    <row r="200" spans="1:44" s="217" customFormat="1" ht="18.75" x14ac:dyDescent="0.3">
      <c r="A200" s="232"/>
      <c r="B200" s="232"/>
      <c r="C200" s="232"/>
      <c r="D200" s="232"/>
      <c r="E200" s="232"/>
      <c r="F200" s="232"/>
      <c r="G200" s="232"/>
      <c r="H200" s="232"/>
      <c r="I200" s="232"/>
      <c r="J200" s="232"/>
      <c r="K200" s="232"/>
      <c r="L200" s="232"/>
      <c r="M200" s="232"/>
      <c r="N200" s="232"/>
      <c r="O200" s="232"/>
      <c r="P200" s="232"/>
      <c r="Q200" s="232"/>
      <c r="R200" s="232"/>
      <c r="S200" s="232"/>
      <c r="T200" s="232"/>
      <c r="U200" s="232"/>
      <c r="V200" s="232"/>
      <c r="W200" s="232"/>
      <c r="X200" s="232"/>
      <c r="Y200" s="232"/>
      <c r="Z200" s="232"/>
      <c r="AA200" s="232"/>
      <c r="AB200" s="232"/>
      <c r="AC200" s="232"/>
      <c r="AD200" s="266"/>
      <c r="AE200" s="235"/>
      <c r="AF200" s="266"/>
      <c r="AG200" s="235"/>
      <c r="AH200" s="266"/>
      <c r="AI200" s="235"/>
      <c r="AJ200" s="266"/>
      <c r="AK200" s="235"/>
      <c r="AL200" s="266"/>
      <c r="AM200" s="235"/>
      <c r="AN200" s="236" t="str">
        <f t="shared" ref="AN200:AN263" si="8">IF(AD200=0,"",IF(AND(AD200&gt;0,AF200+AH200+AJ200+AL200=P200),"J","N"))</f>
        <v/>
      </c>
      <c r="AO200" s="237" t="str">
        <f t="shared" si="7"/>
        <v/>
      </c>
      <c r="AP200" s="236" t="str">
        <f>IF(M200&gt;0,IF(ABS((VLOOKUP(aux!A191,aux!A:C,3,FALSE)-VLOOKUP(aux!A191,aux!E:F,2,FALSE))/VLOOKUP(aux!A191,aux!A:C,3,FALSE))&gt;'BG - Eckdaten'!#REF!,"N","J"),"")</f>
        <v/>
      </c>
      <c r="AR200" s="250"/>
    </row>
    <row r="201" spans="1:44" s="217" customFormat="1" ht="18.75" x14ac:dyDescent="0.3">
      <c r="A201" s="232"/>
      <c r="B201" s="232"/>
      <c r="C201" s="232"/>
      <c r="D201" s="232"/>
      <c r="E201" s="232"/>
      <c r="F201" s="232"/>
      <c r="G201" s="232"/>
      <c r="H201" s="232"/>
      <c r="I201" s="232"/>
      <c r="J201" s="232"/>
      <c r="K201" s="232"/>
      <c r="L201" s="232"/>
      <c r="M201" s="232"/>
      <c r="N201" s="232"/>
      <c r="O201" s="232"/>
      <c r="P201" s="232"/>
      <c r="Q201" s="232"/>
      <c r="R201" s="232"/>
      <c r="S201" s="232"/>
      <c r="T201" s="232"/>
      <c r="U201" s="232"/>
      <c r="V201" s="232"/>
      <c r="W201" s="232"/>
      <c r="X201" s="232"/>
      <c r="Y201" s="232"/>
      <c r="Z201" s="232"/>
      <c r="AA201" s="232"/>
      <c r="AB201" s="232"/>
      <c r="AC201" s="232"/>
      <c r="AD201" s="266"/>
      <c r="AE201" s="235"/>
      <c r="AF201" s="266"/>
      <c r="AG201" s="235"/>
      <c r="AH201" s="266"/>
      <c r="AI201" s="235"/>
      <c r="AJ201" s="266"/>
      <c r="AK201" s="235"/>
      <c r="AL201" s="266"/>
      <c r="AM201" s="235"/>
      <c r="AN201" s="236" t="str">
        <f t="shared" si="8"/>
        <v/>
      </c>
      <c r="AO201" s="237" t="str">
        <f t="shared" si="7"/>
        <v/>
      </c>
      <c r="AP201" s="236" t="str">
        <f>IF(M201&gt;0,IF(ABS((VLOOKUP(aux!A192,aux!A:C,3,FALSE)-VLOOKUP(aux!A192,aux!E:F,2,FALSE))/VLOOKUP(aux!A192,aux!A:C,3,FALSE))&gt;'BG - Eckdaten'!#REF!,"N","J"),"")</f>
        <v/>
      </c>
      <c r="AR201" s="250"/>
    </row>
    <row r="202" spans="1:44" s="217" customFormat="1" ht="18.75" x14ac:dyDescent="0.3">
      <c r="A202" s="232"/>
      <c r="B202" s="232"/>
      <c r="C202" s="232"/>
      <c r="D202" s="232"/>
      <c r="E202" s="232"/>
      <c r="F202" s="232"/>
      <c r="G202" s="232"/>
      <c r="H202" s="232"/>
      <c r="I202" s="232"/>
      <c r="J202" s="232"/>
      <c r="K202" s="232"/>
      <c r="L202" s="232"/>
      <c r="M202" s="232"/>
      <c r="N202" s="232"/>
      <c r="O202" s="232"/>
      <c r="P202" s="232"/>
      <c r="Q202" s="232"/>
      <c r="R202" s="232"/>
      <c r="S202" s="232"/>
      <c r="T202" s="232"/>
      <c r="U202" s="232"/>
      <c r="V202" s="232"/>
      <c r="W202" s="232"/>
      <c r="X202" s="232"/>
      <c r="Y202" s="232"/>
      <c r="Z202" s="232"/>
      <c r="AA202" s="232"/>
      <c r="AB202" s="232"/>
      <c r="AC202" s="232"/>
      <c r="AD202" s="266"/>
      <c r="AE202" s="235"/>
      <c r="AF202" s="266"/>
      <c r="AG202" s="235"/>
      <c r="AH202" s="266"/>
      <c r="AI202" s="235"/>
      <c r="AJ202" s="266"/>
      <c r="AK202" s="235"/>
      <c r="AL202" s="266"/>
      <c r="AM202" s="235"/>
      <c r="AN202" s="236" t="str">
        <f t="shared" si="8"/>
        <v/>
      </c>
      <c r="AO202" s="237" t="str">
        <f t="shared" si="7"/>
        <v/>
      </c>
      <c r="AP202" s="236" t="str">
        <f>IF(M202&gt;0,IF(ABS((VLOOKUP(aux!A193,aux!A:C,3,FALSE)-VLOOKUP(aux!A193,aux!E:F,2,FALSE))/VLOOKUP(aux!A193,aux!A:C,3,FALSE))&gt;'BG - Eckdaten'!#REF!,"N","J"),"")</f>
        <v/>
      </c>
      <c r="AR202" s="250"/>
    </row>
    <row r="203" spans="1:44" s="217" customFormat="1" ht="18.75" x14ac:dyDescent="0.3">
      <c r="A203" s="232"/>
      <c r="B203" s="232"/>
      <c r="C203" s="232"/>
      <c r="D203" s="232"/>
      <c r="E203" s="232"/>
      <c r="F203" s="232"/>
      <c r="G203" s="232"/>
      <c r="H203" s="232"/>
      <c r="I203" s="232"/>
      <c r="J203" s="232"/>
      <c r="K203" s="232"/>
      <c r="L203" s="232"/>
      <c r="M203" s="232"/>
      <c r="N203" s="232"/>
      <c r="O203" s="232"/>
      <c r="P203" s="232"/>
      <c r="Q203" s="232"/>
      <c r="R203" s="232"/>
      <c r="S203" s="232"/>
      <c r="T203" s="232"/>
      <c r="U203" s="232"/>
      <c r="V203" s="232"/>
      <c r="W203" s="232"/>
      <c r="X203" s="232"/>
      <c r="Y203" s="232"/>
      <c r="Z203" s="232"/>
      <c r="AA203" s="232"/>
      <c r="AB203" s="232"/>
      <c r="AC203" s="232"/>
      <c r="AD203" s="266"/>
      <c r="AE203" s="235"/>
      <c r="AF203" s="266"/>
      <c r="AG203" s="235"/>
      <c r="AH203" s="266"/>
      <c r="AI203" s="235"/>
      <c r="AJ203" s="266"/>
      <c r="AK203" s="235"/>
      <c r="AL203" s="266"/>
      <c r="AM203" s="235"/>
      <c r="AN203" s="236" t="str">
        <f t="shared" si="8"/>
        <v/>
      </c>
      <c r="AO203" s="237" t="str">
        <f t="shared" si="7"/>
        <v/>
      </c>
      <c r="AP203" s="236" t="str">
        <f>IF(M203&gt;0,IF(ABS((VLOOKUP(aux!A194,aux!A:C,3,FALSE)-VLOOKUP(aux!A194,aux!E:F,2,FALSE))/VLOOKUP(aux!A194,aux!A:C,3,FALSE))&gt;'BG - Eckdaten'!#REF!,"N","J"),"")</f>
        <v/>
      </c>
      <c r="AR203" s="250"/>
    </row>
    <row r="204" spans="1:44" s="217" customFormat="1" ht="18.75" x14ac:dyDescent="0.3">
      <c r="A204" s="232"/>
      <c r="B204" s="232"/>
      <c r="C204" s="232"/>
      <c r="D204" s="232"/>
      <c r="E204" s="232"/>
      <c r="F204" s="232"/>
      <c r="G204" s="232"/>
      <c r="H204" s="232"/>
      <c r="I204" s="232"/>
      <c r="J204" s="232"/>
      <c r="K204" s="232"/>
      <c r="L204" s="232"/>
      <c r="M204" s="232"/>
      <c r="N204" s="232"/>
      <c r="O204" s="232"/>
      <c r="P204" s="232"/>
      <c r="Q204" s="232"/>
      <c r="R204" s="232"/>
      <c r="S204" s="232"/>
      <c r="T204" s="232"/>
      <c r="U204" s="232"/>
      <c r="V204" s="232"/>
      <c r="W204" s="232"/>
      <c r="X204" s="232"/>
      <c r="Y204" s="232"/>
      <c r="Z204" s="232"/>
      <c r="AA204" s="232"/>
      <c r="AB204" s="232"/>
      <c r="AC204" s="232"/>
      <c r="AD204" s="266"/>
      <c r="AE204" s="235"/>
      <c r="AF204" s="266"/>
      <c r="AG204" s="235"/>
      <c r="AH204" s="266"/>
      <c r="AI204" s="235"/>
      <c r="AJ204" s="266"/>
      <c r="AK204" s="235"/>
      <c r="AL204" s="266"/>
      <c r="AM204" s="235"/>
      <c r="AN204" s="236" t="str">
        <f t="shared" si="8"/>
        <v/>
      </c>
      <c r="AO204" s="237" t="str">
        <f t="shared" si="7"/>
        <v/>
      </c>
      <c r="AP204" s="236" t="str">
        <f>IF(M204&gt;0,IF(ABS((VLOOKUP(aux!A195,aux!A:C,3,FALSE)-VLOOKUP(aux!A195,aux!E:F,2,FALSE))/VLOOKUP(aux!A195,aux!A:C,3,FALSE))&gt;'BG - Eckdaten'!#REF!,"N","J"),"")</f>
        <v/>
      </c>
      <c r="AR204" s="250"/>
    </row>
    <row r="205" spans="1:44" s="217" customFormat="1" ht="18.75" x14ac:dyDescent="0.3">
      <c r="A205" s="232"/>
      <c r="B205" s="232"/>
      <c r="C205" s="232"/>
      <c r="D205" s="232"/>
      <c r="E205" s="232"/>
      <c r="F205" s="232"/>
      <c r="G205" s="232"/>
      <c r="H205" s="232"/>
      <c r="I205" s="232"/>
      <c r="J205" s="232"/>
      <c r="K205" s="232"/>
      <c r="L205" s="232"/>
      <c r="M205" s="232"/>
      <c r="N205" s="232"/>
      <c r="O205" s="232"/>
      <c r="P205" s="232"/>
      <c r="Q205" s="232"/>
      <c r="R205" s="232"/>
      <c r="S205" s="232"/>
      <c r="T205" s="232"/>
      <c r="U205" s="232"/>
      <c r="V205" s="232"/>
      <c r="W205" s="232"/>
      <c r="X205" s="232"/>
      <c r="Y205" s="232"/>
      <c r="Z205" s="232"/>
      <c r="AA205" s="232"/>
      <c r="AB205" s="232"/>
      <c r="AC205" s="232"/>
      <c r="AD205" s="266"/>
      <c r="AE205" s="235"/>
      <c r="AF205" s="266"/>
      <c r="AG205" s="235"/>
      <c r="AH205" s="266"/>
      <c r="AI205" s="235"/>
      <c r="AJ205" s="266"/>
      <c r="AK205" s="235"/>
      <c r="AL205" s="266"/>
      <c r="AM205" s="235"/>
      <c r="AN205" s="236" t="str">
        <f t="shared" si="8"/>
        <v/>
      </c>
      <c r="AO205" s="237" t="str">
        <f t="shared" si="7"/>
        <v/>
      </c>
      <c r="AP205" s="236" t="str">
        <f>IF(M205&gt;0,IF(ABS((VLOOKUP(aux!A196,aux!A:C,3,FALSE)-VLOOKUP(aux!A196,aux!E:F,2,FALSE))/VLOOKUP(aux!A196,aux!A:C,3,FALSE))&gt;'BG - Eckdaten'!#REF!,"N","J"),"")</f>
        <v/>
      </c>
      <c r="AR205" s="250"/>
    </row>
    <row r="206" spans="1:44" s="217" customFormat="1" ht="18.75" x14ac:dyDescent="0.3">
      <c r="A206" s="232"/>
      <c r="B206" s="232"/>
      <c r="C206" s="232"/>
      <c r="D206" s="232"/>
      <c r="E206" s="232"/>
      <c r="F206" s="232"/>
      <c r="G206" s="232"/>
      <c r="H206" s="232"/>
      <c r="I206" s="232"/>
      <c r="J206" s="232"/>
      <c r="K206" s="232"/>
      <c r="L206" s="232"/>
      <c r="M206" s="232"/>
      <c r="N206" s="232"/>
      <c r="O206" s="232"/>
      <c r="P206" s="232"/>
      <c r="Q206" s="232"/>
      <c r="R206" s="232"/>
      <c r="S206" s="232"/>
      <c r="T206" s="232"/>
      <c r="U206" s="232"/>
      <c r="V206" s="232"/>
      <c r="W206" s="232"/>
      <c r="X206" s="232"/>
      <c r="Y206" s="232"/>
      <c r="Z206" s="232"/>
      <c r="AA206" s="232"/>
      <c r="AB206" s="232"/>
      <c r="AC206" s="232"/>
      <c r="AD206" s="266"/>
      <c r="AE206" s="235"/>
      <c r="AF206" s="266"/>
      <c r="AG206" s="235"/>
      <c r="AH206" s="266"/>
      <c r="AI206" s="235"/>
      <c r="AJ206" s="266"/>
      <c r="AK206" s="235"/>
      <c r="AL206" s="266"/>
      <c r="AM206" s="235"/>
      <c r="AN206" s="236" t="str">
        <f t="shared" si="8"/>
        <v/>
      </c>
      <c r="AO206" s="237" t="str">
        <f t="shared" si="7"/>
        <v/>
      </c>
      <c r="AP206" s="236" t="str">
        <f>IF(M206&gt;0,IF(ABS((VLOOKUP(aux!A197,aux!A:C,3,FALSE)-VLOOKUP(aux!A197,aux!E:F,2,FALSE))/VLOOKUP(aux!A197,aux!A:C,3,FALSE))&gt;'BG - Eckdaten'!#REF!,"N","J"),"")</f>
        <v/>
      </c>
      <c r="AR206" s="250"/>
    </row>
    <row r="207" spans="1:44" s="217" customFormat="1" ht="18.75" x14ac:dyDescent="0.3">
      <c r="A207" s="232"/>
      <c r="B207" s="232"/>
      <c r="C207" s="232"/>
      <c r="D207" s="232"/>
      <c r="E207" s="232"/>
      <c r="F207" s="232"/>
      <c r="G207" s="232"/>
      <c r="H207" s="232"/>
      <c r="I207" s="232"/>
      <c r="J207" s="232"/>
      <c r="K207" s="232"/>
      <c r="L207" s="232"/>
      <c r="M207" s="232"/>
      <c r="N207" s="232"/>
      <c r="O207" s="232"/>
      <c r="P207" s="232"/>
      <c r="Q207" s="232"/>
      <c r="R207" s="232"/>
      <c r="S207" s="232"/>
      <c r="T207" s="232"/>
      <c r="U207" s="232"/>
      <c r="V207" s="232"/>
      <c r="W207" s="232"/>
      <c r="X207" s="232"/>
      <c r="Y207" s="232"/>
      <c r="Z207" s="232"/>
      <c r="AA207" s="232"/>
      <c r="AB207" s="232"/>
      <c r="AC207" s="232"/>
      <c r="AD207" s="266"/>
      <c r="AE207" s="235"/>
      <c r="AF207" s="266"/>
      <c r="AG207" s="235"/>
      <c r="AH207" s="266"/>
      <c r="AI207" s="235"/>
      <c r="AJ207" s="266"/>
      <c r="AK207" s="235"/>
      <c r="AL207" s="266"/>
      <c r="AM207" s="235"/>
      <c r="AN207" s="236" t="str">
        <f t="shared" si="8"/>
        <v/>
      </c>
      <c r="AO207" s="237" t="str">
        <f t="shared" si="7"/>
        <v/>
      </c>
      <c r="AP207" s="236" t="str">
        <f>IF(M207&gt;0,IF(ABS((VLOOKUP(aux!A198,aux!A:C,3,FALSE)-VLOOKUP(aux!A198,aux!E:F,2,FALSE))/VLOOKUP(aux!A198,aux!A:C,3,FALSE))&gt;'BG - Eckdaten'!#REF!,"N","J"),"")</f>
        <v/>
      </c>
      <c r="AR207" s="250"/>
    </row>
    <row r="208" spans="1:44" s="217" customFormat="1" ht="18.75" x14ac:dyDescent="0.3">
      <c r="A208" s="232"/>
      <c r="B208" s="232"/>
      <c r="C208" s="232"/>
      <c r="D208" s="232"/>
      <c r="E208" s="232"/>
      <c r="F208" s="232"/>
      <c r="G208" s="232"/>
      <c r="H208" s="232"/>
      <c r="I208" s="232"/>
      <c r="J208" s="232"/>
      <c r="K208" s="232"/>
      <c r="L208" s="232"/>
      <c r="M208" s="232"/>
      <c r="N208" s="232"/>
      <c r="O208" s="232"/>
      <c r="P208" s="232"/>
      <c r="Q208" s="232"/>
      <c r="R208" s="232"/>
      <c r="S208" s="232"/>
      <c r="T208" s="232"/>
      <c r="U208" s="232"/>
      <c r="V208" s="232"/>
      <c r="W208" s="232"/>
      <c r="X208" s="232"/>
      <c r="Y208" s="232"/>
      <c r="Z208" s="232"/>
      <c r="AA208" s="232"/>
      <c r="AB208" s="232"/>
      <c r="AC208" s="232"/>
      <c r="AD208" s="266"/>
      <c r="AE208" s="235"/>
      <c r="AF208" s="266"/>
      <c r="AG208" s="235"/>
      <c r="AH208" s="266"/>
      <c r="AI208" s="235"/>
      <c r="AJ208" s="266"/>
      <c r="AK208" s="235"/>
      <c r="AL208" s="266"/>
      <c r="AM208" s="235"/>
      <c r="AN208" s="236" t="str">
        <f t="shared" si="8"/>
        <v/>
      </c>
      <c r="AO208" s="237" t="str">
        <f t="shared" si="7"/>
        <v/>
      </c>
      <c r="AP208" s="236" t="str">
        <f>IF(M208&gt;0,IF(ABS((VLOOKUP(aux!A199,aux!A:C,3,FALSE)-VLOOKUP(aux!A199,aux!E:F,2,FALSE))/VLOOKUP(aux!A199,aux!A:C,3,FALSE))&gt;'BG - Eckdaten'!#REF!,"N","J"),"")</f>
        <v/>
      </c>
      <c r="AR208" s="250"/>
    </row>
    <row r="209" spans="1:44" s="217" customFormat="1" ht="18.75" x14ac:dyDescent="0.3">
      <c r="A209" s="232"/>
      <c r="B209" s="232"/>
      <c r="C209" s="232"/>
      <c r="D209" s="232"/>
      <c r="E209" s="232"/>
      <c r="F209" s="232"/>
      <c r="G209" s="232"/>
      <c r="H209" s="232"/>
      <c r="I209" s="232"/>
      <c r="J209" s="232"/>
      <c r="K209" s="232"/>
      <c r="L209" s="232"/>
      <c r="M209" s="232"/>
      <c r="N209" s="232"/>
      <c r="O209" s="232"/>
      <c r="P209" s="232"/>
      <c r="Q209" s="232"/>
      <c r="R209" s="232"/>
      <c r="S209" s="232"/>
      <c r="T209" s="232"/>
      <c r="U209" s="232"/>
      <c r="V209" s="232"/>
      <c r="W209" s="232"/>
      <c r="X209" s="232"/>
      <c r="Y209" s="232"/>
      <c r="Z209" s="232"/>
      <c r="AA209" s="232"/>
      <c r="AB209" s="232"/>
      <c r="AC209" s="232"/>
      <c r="AD209" s="266"/>
      <c r="AE209" s="235"/>
      <c r="AF209" s="266"/>
      <c r="AG209" s="235"/>
      <c r="AH209" s="266"/>
      <c r="AI209" s="235"/>
      <c r="AJ209" s="266"/>
      <c r="AK209" s="235"/>
      <c r="AL209" s="266"/>
      <c r="AM209" s="235"/>
      <c r="AN209" s="236" t="str">
        <f t="shared" si="8"/>
        <v/>
      </c>
      <c r="AO209" s="237" t="str">
        <f t="shared" si="7"/>
        <v/>
      </c>
      <c r="AP209" s="236" t="str">
        <f>IF(M209&gt;0,IF(ABS((VLOOKUP(aux!A200,aux!A:C,3,FALSE)-VLOOKUP(aux!A200,aux!E:F,2,FALSE))/VLOOKUP(aux!A200,aux!A:C,3,FALSE))&gt;'BG - Eckdaten'!#REF!,"N","J"),"")</f>
        <v/>
      </c>
      <c r="AR209" s="250"/>
    </row>
    <row r="210" spans="1:44" s="217" customFormat="1" ht="18.75" x14ac:dyDescent="0.3">
      <c r="A210" s="232"/>
      <c r="B210" s="232"/>
      <c r="C210" s="232"/>
      <c r="D210" s="232"/>
      <c r="E210" s="232"/>
      <c r="F210" s="232"/>
      <c r="G210" s="232"/>
      <c r="H210" s="232"/>
      <c r="I210" s="232"/>
      <c r="J210" s="232"/>
      <c r="K210" s="232"/>
      <c r="L210" s="232"/>
      <c r="M210" s="232"/>
      <c r="N210" s="232"/>
      <c r="O210" s="232"/>
      <c r="P210" s="232"/>
      <c r="Q210" s="232"/>
      <c r="R210" s="232"/>
      <c r="S210" s="232"/>
      <c r="T210" s="232"/>
      <c r="U210" s="232"/>
      <c r="V210" s="232"/>
      <c r="W210" s="232"/>
      <c r="X210" s="232"/>
      <c r="Y210" s="232"/>
      <c r="Z210" s="232"/>
      <c r="AA210" s="232"/>
      <c r="AB210" s="232"/>
      <c r="AC210" s="232"/>
      <c r="AD210" s="266"/>
      <c r="AE210" s="235"/>
      <c r="AF210" s="266"/>
      <c r="AG210" s="235"/>
      <c r="AH210" s="266"/>
      <c r="AI210" s="235"/>
      <c r="AJ210" s="266"/>
      <c r="AK210" s="235"/>
      <c r="AL210" s="266"/>
      <c r="AM210" s="235"/>
      <c r="AN210" s="236" t="str">
        <f t="shared" si="8"/>
        <v/>
      </c>
      <c r="AO210" s="237" t="str">
        <f t="shared" si="7"/>
        <v/>
      </c>
      <c r="AP210" s="236" t="str">
        <f>IF(M210&gt;0,IF(ABS((VLOOKUP(aux!A201,aux!A:C,3,FALSE)-VLOOKUP(aux!A201,aux!E:F,2,FALSE))/VLOOKUP(aux!A201,aux!A:C,3,FALSE))&gt;'BG - Eckdaten'!#REF!,"N","J"),"")</f>
        <v/>
      </c>
      <c r="AR210" s="250"/>
    </row>
    <row r="211" spans="1:44" s="217" customFormat="1" ht="18.75" x14ac:dyDescent="0.3">
      <c r="A211" s="232"/>
      <c r="B211" s="232"/>
      <c r="C211" s="232"/>
      <c r="D211" s="232"/>
      <c r="E211" s="232"/>
      <c r="F211" s="232"/>
      <c r="G211" s="232"/>
      <c r="H211" s="232"/>
      <c r="I211" s="232"/>
      <c r="J211" s="232"/>
      <c r="K211" s="232"/>
      <c r="L211" s="232"/>
      <c r="M211" s="232"/>
      <c r="N211" s="232"/>
      <c r="O211" s="232"/>
      <c r="P211" s="232"/>
      <c r="Q211" s="232"/>
      <c r="R211" s="232"/>
      <c r="S211" s="232"/>
      <c r="T211" s="232"/>
      <c r="U211" s="232"/>
      <c r="V211" s="232"/>
      <c r="W211" s="232"/>
      <c r="X211" s="232"/>
      <c r="Y211" s="232"/>
      <c r="Z211" s="232"/>
      <c r="AA211" s="232"/>
      <c r="AB211" s="232"/>
      <c r="AC211" s="232"/>
      <c r="AD211" s="266"/>
      <c r="AE211" s="235"/>
      <c r="AF211" s="266"/>
      <c r="AG211" s="235"/>
      <c r="AH211" s="266"/>
      <c r="AI211" s="235"/>
      <c r="AJ211" s="266"/>
      <c r="AK211" s="235"/>
      <c r="AL211" s="266"/>
      <c r="AM211" s="235"/>
      <c r="AN211" s="236" t="str">
        <f t="shared" si="8"/>
        <v/>
      </c>
      <c r="AO211" s="237" t="str">
        <f t="shared" si="7"/>
        <v/>
      </c>
      <c r="AP211" s="236" t="str">
        <f>IF(M211&gt;0,IF(ABS((VLOOKUP(aux!A202,aux!A:C,3,FALSE)-VLOOKUP(aux!A202,aux!E:F,2,FALSE))/VLOOKUP(aux!A202,aux!A:C,3,FALSE))&gt;'BG - Eckdaten'!#REF!,"N","J"),"")</f>
        <v/>
      </c>
      <c r="AR211" s="250"/>
    </row>
    <row r="212" spans="1:44" s="217" customFormat="1" ht="18.75" x14ac:dyDescent="0.3">
      <c r="A212" s="232"/>
      <c r="B212" s="232"/>
      <c r="C212" s="232"/>
      <c r="D212" s="232"/>
      <c r="E212" s="232"/>
      <c r="F212" s="232"/>
      <c r="G212" s="232"/>
      <c r="H212" s="232"/>
      <c r="I212" s="232"/>
      <c r="J212" s="232"/>
      <c r="K212" s="232"/>
      <c r="L212" s="232"/>
      <c r="M212" s="232"/>
      <c r="N212" s="232"/>
      <c r="O212" s="232"/>
      <c r="P212" s="232"/>
      <c r="Q212" s="232"/>
      <c r="R212" s="232"/>
      <c r="S212" s="232"/>
      <c r="T212" s="232"/>
      <c r="U212" s="232"/>
      <c r="V212" s="232"/>
      <c r="W212" s="232"/>
      <c r="X212" s="232"/>
      <c r="Y212" s="232"/>
      <c r="Z212" s="232"/>
      <c r="AA212" s="232"/>
      <c r="AB212" s="232"/>
      <c r="AC212" s="232"/>
      <c r="AD212" s="266"/>
      <c r="AE212" s="235"/>
      <c r="AF212" s="266"/>
      <c r="AG212" s="235"/>
      <c r="AH212" s="266"/>
      <c r="AI212" s="235"/>
      <c r="AJ212" s="266"/>
      <c r="AK212" s="235"/>
      <c r="AL212" s="266"/>
      <c r="AM212" s="235"/>
      <c r="AN212" s="236" t="str">
        <f t="shared" si="8"/>
        <v/>
      </c>
      <c r="AO212" s="237" t="str">
        <f t="shared" si="7"/>
        <v/>
      </c>
      <c r="AP212" s="236" t="str">
        <f>IF(M212&gt;0,IF(ABS((VLOOKUP(aux!A203,aux!A:C,3,FALSE)-VLOOKUP(aux!A203,aux!E:F,2,FALSE))/VLOOKUP(aux!A203,aux!A:C,3,FALSE))&gt;'BG - Eckdaten'!#REF!,"N","J"),"")</f>
        <v/>
      </c>
      <c r="AR212" s="250"/>
    </row>
    <row r="213" spans="1:44" s="217" customFormat="1" ht="18.75" x14ac:dyDescent="0.3">
      <c r="A213" s="232"/>
      <c r="B213" s="232"/>
      <c r="C213" s="232"/>
      <c r="D213" s="232"/>
      <c r="E213" s="232"/>
      <c r="F213" s="232"/>
      <c r="G213" s="232"/>
      <c r="H213" s="232"/>
      <c r="I213" s="232"/>
      <c r="J213" s="232"/>
      <c r="K213" s="232"/>
      <c r="L213" s="232"/>
      <c r="M213" s="232"/>
      <c r="N213" s="232"/>
      <c r="O213" s="232"/>
      <c r="P213" s="232"/>
      <c r="Q213" s="232"/>
      <c r="R213" s="232"/>
      <c r="S213" s="232"/>
      <c r="T213" s="232"/>
      <c r="U213" s="232"/>
      <c r="V213" s="232"/>
      <c r="W213" s="232"/>
      <c r="X213" s="232"/>
      <c r="Y213" s="232"/>
      <c r="Z213" s="232"/>
      <c r="AA213" s="232"/>
      <c r="AB213" s="232"/>
      <c r="AC213" s="232"/>
      <c r="AD213" s="266"/>
      <c r="AE213" s="235"/>
      <c r="AF213" s="266"/>
      <c r="AG213" s="235"/>
      <c r="AH213" s="266"/>
      <c r="AI213" s="235"/>
      <c r="AJ213" s="266"/>
      <c r="AK213" s="235"/>
      <c r="AL213" s="266"/>
      <c r="AM213" s="235"/>
      <c r="AN213" s="236" t="str">
        <f t="shared" si="8"/>
        <v/>
      </c>
      <c r="AO213" s="237" t="str">
        <f t="shared" si="7"/>
        <v/>
      </c>
      <c r="AP213" s="236" t="str">
        <f>IF(M213&gt;0,IF(ABS((VLOOKUP(aux!A204,aux!A:C,3,FALSE)-VLOOKUP(aux!A204,aux!E:F,2,FALSE))/VLOOKUP(aux!A204,aux!A:C,3,FALSE))&gt;'BG - Eckdaten'!#REF!,"N","J"),"")</f>
        <v/>
      </c>
      <c r="AR213" s="250"/>
    </row>
    <row r="214" spans="1:44" s="217" customFormat="1" ht="18.75" x14ac:dyDescent="0.3">
      <c r="A214" s="232"/>
      <c r="B214" s="232"/>
      <c r="C214" s="232"/>
      <c r="D214" s="232"/>
      <c r="E214" s="232"/>
      <c r="F214" s="232"/>
      <c r="G214" s="232"/>
      <c r="H214" s="232"/>
      <c r="I214" s="232"/>
      <c r="J214" s="232"/>
      <c r="K214" s="232"/>
      <c r="L214" s="232"/>
      <c r="M214" s="232"/>
      <c r="N214" s="232"/>
      <c r="O214" s="232"/>
      <c r="P214" s="232"/>
      <c r="Q214" s="232"/>
      <c r="R214" s="232"/>
      <c r="S214" s="232"/>
      <c r="T214" s="232"/>
      <c r="U214" s="232"/>
      <c r="V214" s="232"/>
      <c r="W214" s="232"/>
      <c r="X214" s="232"/>
      <c r="Y214" s="232"/>
      <c r="Z214" s="232"/>
      <c r="AA214" s="232"/>
      <c r="AB214" s="232"/>
      <c r="AC214" s="232"/>
      <c r="AD214" s="266"/>
      <c r="AE214" s="235"/>
      <c r="AF214" s="266"/>
      <c r="AG214" s="235"/>
      <c r="AH214" s="266"/>
      <c r="AI214" s="235"/>
      <c r="AJ214" s="266"/>
      <c r="AK214" s="235"/>
      <c r="AL214" s="266"/>
      <c r="AM214" s="235"/>
      <c r="AN214" s="236" t="str">
        <f t="shared" si="8"/>
        <v/>
      </c>
      <c r="AO214" s="237" t="str">
        <f t="shared" si="7"/>
        <v/>
      </c>
      <c r="AP214" s="236" t="str">
        <f>IF(M214&gt;0,IF(ABS((VLOOKUP(aux!A205,aux!A:C,3,FALSE)-VLOOKUP(aux!A205,aux!E:F,2,FALSE))/VLOOKUP(aux!A205,aux!A:C,3,FALSE))&gt;'BG - Eckdaten'!#REF!,"N","J"),"")</f>
        <v/>
      </c>
      <c r="AR214" s="250"/>
    </row>
    <row r="215" spans="1:44" s="217" customFormat="1" ht="18.75" x14ac:dyDescent="0.3">
      <c r="A215" s="232"/>
      <c r="B215" s="232"/>
      <c r="C215" s="232"/>
      <c r="D215" s="232"/>
      <c r="E215" s="232"/>
      <c r="F215" s="232"/>
      <c r="G215" s="232"/>
      <c r="H215" s="232"/>
      <c r="I215" s="232"/>
      <c r="J215" s="232"/>
      <c r="K215" s="232"/>
      <c r="L215" s="232"/>
      <c r="M215" s="232"/>
      <c r="N215" s="232"/>
      <c r="O215" s="232"/>
      <c r="P215" s="232"/>
      <c r="Q215" s="232"/>
      <c r="R215" s="232"/>
      <c r="S215" s="232"/>
      <c r="T215" s="232"/>
      <c r="U215" s="232"/>
      <c r="V215" s="232"/>
      <c r="W215" s="232"/>
      <c r="X215" s="232"/>
      <c r="Y215" s="232"/>
      <c r="Z215" s="232"/>
      <c r="AA215" s="232"/>
      <c r="AB215" s="232"/>
      <c r="AC215" s="232"/>
      <c r="AD215" s="266"/>
      <c r="AE215" s="235"/>
      <c r="AF215" s="266"/>
      <c r="AG215" s="235"/>
      <c r="AH215" s="266"/>
      <c r="AI215" s="235"/>
      <c r="AJ215" s="266"/>
      <c r="AK215" s="235"/>
      <c r="AL215" s="266"/>
      <c r="AM215" s="235"/>
      <c r="AN215" s="236" t="str">
        <f t="shared" si="8"/>
        <v/>
      </c>
      <c r="AO215" s="237" t="str">
        <f t="shared" si="7"/>
        <v/>
      </c>
      <c r="AP215" s="236" t="str">
        <f>IF(M215&gt;0,IF(ABS((VLOOKUP(aux!A206,aux!A:C,3,FALSE)-VLOOKUP(aux!A206,aux!E:F,2,FALSE))/VLOOKUP(aux!A206,aux!A:C,3,FALSE))&gt;'BG - Eckdaten'!#REF!,"N","J"),"")</f>
        <v/>
      </c>
      <c r="AR215" s="250"/>
    </row>
    <row r="216" spans="1:44" s="217" customFormat="1" ht="18.75" x14ac:dyDescent="0.3">
      <c r="A216" s="232"/>
      <c r="B216" s="232"/>
      <c r="C216" s="232"/>
      <c r="D216" s="232"/>
      <c r="E216" s="232"/>
      <c r="F216" s="232"/>
      <c r="G216" s="232"/>
      <c r="H216" s="232"/>
      <c r="I216" s="232"/>
      <c r="J216" s="232"/>
      <c r="K216" s="232"/>
      <c r="L216" s="232"/>
      <c r="M216" s="232"/>
      <c r="N216" s="232"/>
      <c r="O216" s="232"/>
      <c r="P216" s="232"/>
      <c r="Q216" s="232"/>
      <c r="R216" s="232"/>
      <c r="S216" s="232"/>
      <c r="T216" s="232"/>
      <c r="U216" s="232"/>
      <c r="V216" s="232"/>
      <c r="W216" s="232"/>
      <c r="X216" s="232"/>
      <c r="Y216" s="232"/>
      <c r="Z216" s="232"/>
      <c r="AA216" s="232"/>
      <c r="AB216" s="232"/>
      <c r="AC216" s="232"/>
      <c r="AD216" s="266"/>
      <c r="AE216" s="235"/>
      <c r="AF216" s="266"/>
      <c r="AG216" s="235"/>
      <c r="AH216" s="266"/>
      <c r="AI216" s="235"/>
      <c r="AJ216" s="266"/>
      <c r="AK216" s="235"/>
      <c r="AL216" s="266"/>
      <c r="AM216" s="235"/>
      <c r="AN216" s="236" t="str">
        <f t="shared" si="8"/>
        <v/>
      </c>
      <c r="AO216" s="237" t="str">
        <f t="shared" si="7"/>
        <v/>
      </c>
      <c r="AP216" s="236" t="str">
        <f>IF(M216&gt;0,IF(ABS((VLOOKUP(aux!A207,aux!A:C,3,FALSE)-VLOOKUP(aux!A207,aux!E:F,2,FALSE))/VLOOKUP(aux!A207,aux!A:C,3,FALSE))&gt;'BG - Eckdaten'!#REF!,"N","J"),"")</f>
        <v/>
      </c>
      <c r="AR216" s="250"/>
    </row>
    <row r="217" spans="1:44" s="217" customFormat="1" ht="18.75" x14ac:dyDescent="0.3">
      <c r="A217" s="232"/>
      <c r="B217" s="232"/>
      <c r="C217" s="232"/>
      <c r="D217" s="232"/>
      <c r="E217" s="232"/>
      <c r="F217" s="232"/>
      <c r="G217" s="232"/>
      <c r="H217" s="232"/>
      <c r="I217" s="232"/>
      <c r="J217" s="232"/>
      <c r="K217" s="232"/>
      <c r="L217" s="232"/>
      <c r="M217" s="232"/>
      <c r="N217" s="232"/>
      <c r="O217" s="232"/>
      <c r="P217" s="232"/>
      <c r="Q217" s="232"/>
      <c r="R217" s="232"/>
      <c r="S217" s="232"/>
      <c r="T217" s="232"/>
      <c r="U217" s="232"/>
      <c r="V217" s="232"/>
      <c r="W217" s="232"/>
      <c r="X217" s="232"/>
      <c r="Y217" s="232"/>
      <c r="Z217" s="232"/>
      <c r="AA217" s="232"/>
      <c r="AB217" s="232"/>
      <c r="AC217" s="232"/>
      <c r="AD217" s="266"/>
      <c r="AE217" s="235"/>
      <c r="AF217" s="266"/>
      <c r="AG217" s="235"/>
      <c r="AH217" s="266"/>
      <c r="AI217" s="235"/>
      <c r="AJ217" s="266"/>
      <c r="AK217" s="235"/>
      <c r="AL217" s="266"/>
      <c r="AM217" s="235"/>
      <c r="AN217" s="236" t="str">
        <f t="shared" si="8"/>
        <v/>
      </c>
      <c r="AO217" s="237" t="str">
        <f t="shared" si="7"/>
        <v/>
      </c>
      <c r="AP217" s="236" t="str">
        <f>IF(M217&gt;0,IF(ABS((VLOOKUP(aux!A208,aux!A:C,3,FALSE)-VLOOKUP(aux!A208,aux!E:F,2,FALSE))/VLOOKUP(aux!A208,aux!A:C,3,FALSE))&gt;'BG - Eckdaten'!#REF!,"N","J"),"")</f>
        <v/>
      </c>
      <c r="AR217" s="250"/>
    </row>
    <row r="218" spans="1:44" s="217" customFormat="1" ht="18.75" x14ac:dyDescent="0.3">
      <c r="A218" s="232"/>
      <c r="B218" s="232"/>
      <c r="C218" s="232"/>
      <c r="D218" s="232"/>
      <c r="E218" s="232"/>
      <c r="F218" s="232"/>
      <c r="G218" s="232"/>
      <c r="H218" s="232"/>
      <c r="I218" s="232"/>
      <c r="J218" s="232"/>
      <c r="K218" s="232"/>
      <c r="L218" s="232"/>
      <c r="M218" s="232"/>
      <c r="N218" s="232"/>
      <c r="O218" s="232"/>
      <c r="P218" s="232"/>
      <c r="Q218" s="232"/>
      <c r="R218" s="232"/>
      <c r="S218" s="232"/>
      <c r="T218" s="232"/>
      <c r="U218" s="232"/>
      <c r="V218" s="232"/>
      <c r="W218" s="232"/>
      <c r="X218" s="232"/>
      <c r="Y218" s="232"/>
      <c r="Z218" s="232"/>
      <c r="AA218" s="232"/>
      <c r="AB218" s="232"/>
      <c r="AC218" s="232"/>
      <c r="AD218" s="266"/>
      <c r="AE218" s="235"/>
      <c r="AF218" s="266"/>
      <c r="AG218" s="235"/>
      <c r="AH218" s="266"/>
      <c r="AI218" s="235"/>
      <c r="AJ218" s="266"/>
      <c r="AK218" s="235"/>
      <c r="AL218" s="266"/>
      <c r="AM218" s="235"/>
      <c r="AN218" s="236" t="str">
        <f t="shared" si="8"/>
        <v/>
      </c>
      <c r="AO218" s="237" t="str">
        <f t="shared" si="7"/>
        <v/>
      </c>
      <c r="AP218" s="236" t="str">
        <f>IF(M218&gt;0,IF(ABS((VLOOKUP(aux!A209,aux!A:C,3,FALSE)-VLOOKUP(aux!A209,aux!E:F,2,FALSE))/VLOOKUP(aux!A209,aux!A:C,3,FALSE))&gt;'BG - Eckdaten'!#REF!,"N","J"),"")</f>
        <v/>
      </c>
      <c r="AR218" s="250"/>
    </row>
    <row r="219" spans="1:44" s="217" customFormat="1" ht="18.75" x14ac:dyDescent="0.3">
      <c r="A219" s="232"/>
      <c r="B219" s="232"/>
      <c r="C219" s="232"/>
      <c r="D219" s="232"/>
      <c r="E219" s="232"/>
      <c r="F219" s="232"/>
      <c r="G219" s="232"/>
      <c r="H219" s="232"/>
      <c r="I219" s="232"/>
      <c r="J219" s="232"/>
      <c r="K219" s="232"/>
      <c r="L219" s="232"/>
      <c r="M219" s="232"/>
      <c r="N219" s="232"/>
      <c r="O219" s="232"/>
      <c r="P219" s="232"/>
      <c r="Q219" s="232"/>
      <c r="R219" s="232"/>
      <c r="S219" s="232"/>
      <c r="T219" s="232"/>
      <c r="U219" s="232"/>
      <c r="V219" s="232"/>
      <c r="W219" s="232"/>
      <c r="X219" s="232"/>
      <c r="Y219" s="232"/>
      <c r="Z219" s="232"/>
      <c r="AA219" s="232"/>
      <c r="AB219" s="232"/>
      <c r="AC219" s="232"/>
      <c r="AD219" s="266"/>
      <c r="AE219" s="235"/>
      <c r="AF219" s="266"/>
      <c r="AG219" s="235"/>
      <c r="AH219" s="266"/>
      <c r="AI219" s="235"/>
      <c r="AJ219" s="266"/>
      <c r="AK219" s="235"/>
      <c r="AL219" s="266"/>
      <c r="AM219" s="235"/>
      <c r="AN219" s="236" t="str">
        <f t="shared" si="8"/>
        <v/>
      </c>
      <c r="AO219" s="237" t="str">
        <f t="shared" si="7"/>
        <v/>
      </c>
      <c r="AP219" s="236" t="str">
        <f>IF(M219&gt;0,IF(ABS((VLOOKUP(aux!A210,aux!A:C,3,FALSE)-VLOOKUP(aux!A210,aux!E:F,2,FALSE))/VLOOKUP(aux!A210,aux!A:C,3,FALSE))&gt;'BG - Eckdaten'!#REF!,"N","J"),"")</f>
        <v/>
      </c>
      <c r="AR219" s="250"/>
    </row>
    <row r="220" spans="1:44" s="217" customFormat="1" ht="18.75" x14ac:dyDescent="0.3">
      <c r="A220" s="232"/>
      <c r="B220" s="232"/>
      <c r="C220" s="232"/>
      <c r="D220" s="232"/>
      <c r="E220" s="232"/>
      <c r="F220" s="232"/>
      <c r="G220" s="232"/>
      <c r="H220" s="232"/>
      <c r="I220" s="232"/>
      <c r="J220" s="232"/>
      <c r="K220" s="232"/>
      <c r="L220" s="232"/>
      <c r="M220" s="232"/>
      <c r="N220" s="232"/>
      <c r="O220" s="232"/>
      <c r="P220" s="232"/>
      <c r="Q220" s="232"/>
      <c r="R220" s="232"/>
      <c r="S220" s="232"/>
      <c r="T220" s="232"/>
      <c r="U220" s="232"/>
      <c r="V220" s="232"/>
      <c r="W220" s="232"/>
      <c r="X220" s="232"/>
      <c r="Y220" s="232"/>
      <c r="Z220" s="232"/>
      <c r="AA220" s="232"/>
      <c r="AB220" s="232"/>
      <c r="AC220" s="232"/>
      <c r="AD220" s="266"/>
      <c r="AE220" s="235"/>
      <c r="AF220" s="266"/>
      <c r="AG220" s="235"/>
      <c r="AH220" s="266"/>
      <c r="AI220" s="235"/>
      <c r="AJ220" s="266"/>
      <c r="AK220" s="235"/>
      <c r="AL220" s="266"/>
      <c r="AM220" s="235"/>
      <c r="AN220" s="236" t="str">
        <f t="shared" si="8"/>
        <v/>
      </c>
      <c r="AO220" s="237" t="str">
        <f t="shared" si="7"/>
        <v/>
      </c>
      <c r="AP220" s="236" t="str">
        <f>IF(M220&gt;0,IF(ABS((VLOOKUP(aux!A211,aux!A:C,3,FALSE)-VLOOKUP(aux!A211,aux!E:F,2,FALSE))/VLOOKUP(aux!A211,aux!A:C,3,FALSE))&gt;'BG - Eckdaten'!#REF!,"N","J"),"")</f>
        <v/>
      </c>
      <c r="AR220" s="250"/>
    </row>
    <row r="221" spans="1:44" s="217" customFormat="1" ht="18.75" x14ac:dyDescent="0.3">
      <c r="A221" s="232"/>
      <c r="B221" s="232"/>
      <c r="C221" s="232"/>
      <c r="D221" s="232"/>
      <c r="E221" s="232"/>
      <c r="F221" s="232"/>
      <c r="G221" s="232"/>
      <c r="H221" s="232"/>
      <c r="I221" s="232"/>
      <c r="J221" s="232"/>
      <c r="K221" s="232"/>
      <c r="L221" s="232"/>
      <c r="M221" s="232"/>
      <c r="N221" s="232"/>
      <c r="O221" s="232"/>
      <c r="P221" s="232"/>
      <c r="Q221" s="232"/>
      <c r="R221" s="232"/>
      <c r="S221" s="232"/>
      <c r="T221" s="232"/>
      <c r="U221" s="232"/>
      <c r="V221" s="232"/>
      <c r="W221" s="232"/>
      <c r="X221" s="232"/>
      <c r="Y221" s="232"/>
      <c r="Z221" s="232"/>
      <c r="AA221" s="232"/>
      <c r="AB221" s="232"/>
      <c r="AC221" s="232"/>
      <c r="AD221" s="266"/>
      <c r="AE221" s="235"/>
      <c r="AF221" s="266"/>
      <c r="AG221" s="235"/>
      <c r="AH221" s="266"/>
      <c r="AI221" s="235"/>
      <c r="AJ221" s="266"/>
      <c r="AK221" s="235"/>
      <c r="AL221" s="266"/>
      <c r="AM221" s="235"/>
      <c r="AN221" s="236" t="str">
        <f t="shared" si="8"/>
        <v/>
      </c>
      <c r="AO221" s="237" t="str">
        <f t="shared" si="7"/>
        <v/>
      </c>
      <c r="AP221" s="236" t="str">
        <f>IF(M221&gt;0,IF(ABS((VLOOKUP(aux!A212,aux!A:C,3,FALSE)-VLOOKUP(aux!A212,aux!E:F,2,FALSE))/VLOOKUP(aux!A212,aux!A:C,3,FALSE))&gt;'BG - Eckdaten'!#REF!,"N","J"),"")</f>
        <v/>
      </c>
      <c r="AR221" s="250"/>
    </row>
    <row r="222" spans="1:44" s="217" customFormat="1" ht="18.75" x14ac:dyDescent="0.3">
      <c r="A222" s="232"/>
      <c r="B222" s="232"/>
      <c r="C222" s="232"/>
      <c r="D222" s="232"/>
      <c r="E222" s="232"/>
      <c r="F222" s="232"/>
      <c r="G222" s="232"/>
      <c r="H222" s="232"/>
      <c r="I222" s="232"/>
      <c r="J222" s="232"/>
      <c r="K222" s="232"/>
      <c r="L222" s="232"/>
      <c r="M222" s="232"/>
      <c r="N222" s="232"/>
      <c r="O222" s="232"/>
      <c r="P222" s="232"/>
      <c r="Q222" s="232"/>
      <c r="R222" s="232"/>
      <c r="S222" s="232"/>
      <c r="T222" s="232"/>
      <c r="U222" s="232"/>
      <c r="V222" s="232"/>
      <c r="W222" s="232"/>
      <c r="X222" s="232"/>
      <c r="Y222" s="232"/>
      <c r="Z222" s="232"/>
      <c r="AA222" s="232"/>
      <c r="AB222" s="232"/>
      <c r="AC222" s="232"/>
      <c r="AD222" s="266"/>
      <c r="AE222" s="235"/>
      <c r="AF222" s="266"/>
      <c r="AG222" s="235"/>
      <c r="AH222" s="266"/>
      <c r="AI222" s="235"/>
      <c r="AJ222" s="266"/>
      <c r="AK222" s="235"/>
      <c r="AL222" s="266"/>
      <c r="AM222" s="235"/>
      <c r="AN222" s="236" t="str">
        <f t="shared" si="8"/>
        <v/>
      </c>
      <c r="AO222" s="237" t="str">
        <f t="shared" si="7"/>
        <v/>
      </c>
      <c r="AP222" s="236" t="str">
        <f>IF(M222&gt;0,IF(ABS((VLOOKUP(aux!A213,aux!A:C,3,FALSE)-VLOOKUP(aux!A213,aux!E:F,2,FALSE))/VLOOKUP(aux!A213,aux!A:C,3,FALSE))&gt;'BG - Eckdaten'!#REF!,"N","J"),"")</f>
        <v/>
      </c>
      <c r="AR222" s="250"/>
    </row>
    <row r="223" spans="1:44" s="217" customFormat="1" ht="18.75" x14ac:dyDescent="0.3">
      <c r="A223" s="232"/>
      <c r="B223" s="232"/>
      <c r="C223" s="232"/>
      <c r="D223" s="232"/>
      <c r="E223" s="232"/>
      <c r="F223" s="232"/>
      <c r="G223" s="232"/>
      <c r="H223" s="232"/>
      <c r="I223" s="232"/>
      <c r="J223" s="232"/>
      <c r="K223" s="232"/>
      <c r="L223" s="232"/>
      <c r="M223" s="232"/>
      <c r="N223" s="232"/>
      <c r="O223" s="232"/>
      <c r="P223" s="232"/>
      <c r="Q223" s="232"/>
      <c r="R223" s="232"/>
      <c r="S223" s="232"/>
      <c r="T223" s="232"/>
      <c r="U223" s="232"/>
      <c r="V223" s="232"/>
      <c r="W223" s="232"/>
      <c r="X223" s="232"/>
      <c r="Y223" s="232"/>
      <c r="Z223" s="232"/>
      <c r="AA223" s="232"/>
      <c r="AB223" s="232"/>
      <c r="AC223" s="232"/>
      <c r="AD223" s="266"/>
      <c r="AE223" s="235"/>
      <c r="AF223" s="266"/>
      <c r="AG223" s="235"/>
      <c r="AH223" s="266"/>
      <c r="AI223" s="235"/>
      <c r="AJ223" s="266"/>
      <c r="AK223" s="235"/>
      <c r="AL223" s="266"/>
      <c r="AM223" s="235"/>
      <c r="AN223" s="236" t="str">
        <f t="shared" si="8"/>
        <v/>
      </c>
      <c r="AO223" s="237" t="str">
        <f t="shared" si="7"/>
        <v/>
      </c>
      <c r="AP223" s="236" t="str">
        <f>IF(M223&gt;0,IF(ABS((VLOOKUP(aux!A214,aux!A:C,3,FALSE)-VLOOKUP(aux!A214,aux!E:F,2,FALSE))/VLOOKUP(aux!A214,aux!A:C,3,FALSE))&gt;'BG - Eckdaten'!#REF!,"N","J"),"")</f>
        <v/>
      </c>
      <c r="AR223" s="250"/>
    </row>
    <row r="224" spans="1:44" s="217" customFormat="1" ht="18.75" x14ac:dyDescent="0.3">
      <c r="A224" s="232"/>
      <c r="B224" s="232"/>
      <c r="C224" s="232"/>
      <c r="D224" s="232"/>
      <c r="E224" s="232"/>
      <c r="F224" s="232"/>
      <c r="G224" s="232"/>
      <c r="H224" s="232"/>
      <c r="I224" s="232"/>
      <c r="J224" s="232"/>
      <c r="K224" s="232"/>
      <c r="L224" s="232"/>
      <c r="M224" s="232"/>
      <c r="N224" s="232"/>
      <c r="O224" s="232"/>
      <c r="P224" s="232"/>
      <c r="Q224" s="232"/>
      <c r="R224" s="232"/>
      <c r="S224" s="232"/>
      <c r="T224" s="232"/>
      <c r="U224" s="232"/>
      <c r="V224" s="232"/>
      <c r="W224" s="232"/>
      <c r="X224" s="232"/>
      <c r="Y224" s="232"/>
      <c r="Z224" s="232"/>
      <c r="AA224" s="232"/>
      <c r="AB224" s="232"/>
      <c r="AC224" s="232"/>
      <c r="AD224" s="266"/>
      <c r="AE224" s="235"/>
      <c r="AF224" s="266"/>
      <c r="AG224" s="235"/>
      <c r="AH224" s="266"/>
      <c r="AI224" s="235"/>
      <c r="AJ224" s="266"/>
      <c r="AK224" s="235"/>
      <c r="AL224" s="266"/>
      <c r="AM224" s="235"/>
      <c r="AN224" s="236" t="str">
        <f t="shared" si="8"/>
        <v/>
      </c>
      <c r="AO224" s="237" t="str">
        <f t="shared" si="7"/>
        <v/>
      </c>
      <c r="AP224" s="236" t="str">
        <f>IF(M224&gt;0,IF(ABS((VLOOKUP(aux!A215,aux!A:C,3,FALSE)-VLOOKUP(aux!A215,aux!E:F,2,FALSE))/VLOOKUP(aux!A215,aux!A:C,3,FALSE))&gt;'BG - Eckdaten'!#REF!,"N","J"),"")</f>
        <v/>
      </c>
      <c r="AR224" s="250"/>
    </row>
    <row r="225" spans="1:44" s="217" customFormat="1" ht="18.75" x14ac:dyDescent="0.3">
      <c r="A225" s="232"/>
      <c r="B225" s="232"/>
      <c r="C225" s="232"/>
      <c r="D225" s="232"/>
      <c r="E225" s="232"/>
      <c r="F225" s="232"/>
      <c r="G225" s="232"/>
      <c r="H225" s="232"/>
      <c r="I225" s="232"/>
      <c r="J225" s="232"/>
      <c r="K225" s="232"/>
      <c r="L225" s="232"/>
      <c r="M225" s="232"/>
      <c r="N225" s="232"/>
      <c r="O225" s="232"/>
      <c r="P225" s="232"/>
      <c r="Q225" s="232"/>
      <c r="R225" s="232"/>
      <c r="S225" s="232"/>
      <c r="T225" s="232"/>
      <c r="U225" s="232"/>
      <c r="V225" s="232"/>
      <c r="W225" s="232"/>
      <c r="X225" s="232"/>
      <c r="Y225" s="232"/>
      <c r="Z225" s="232"/>
      <c r="AA225" s="232"/>
      <c r="AB225" s="232"/>
      <c r="AC225" s="232"/>
      <c r="AD225" s="266"/>
      <c r="AE225" s="235"/>
      <c r="AF225" s="266"/>
      <c r="AG225" s="235"/>
      <c r="AH225" s="266"/>
      <c r="AI225" s="235"/>
      <c r="AJ225" s="266"/>
      <c r="AK225" s="235"/>
      <c r="AL225" s="266"/>
      <c r="AM225" s="235"/>
      <c r="AN225" s="236" t="str">
        <f t="shared" si="8"/>
        <v/>
      </c>
      <c r="AO225" s="237" t="str">
        <f t="shared" si="7"/>
        <v/>
      </c>
      <c r="AP225" s="236" t="str">
        <f>IF(M225&gt;0,IF(ABS((VLOOKUP(aux!A216,aux!A:C,3,FALSE)-VLOOKUP(aux!A216,aux!E:F,2,FALSE))/VLOOKUP(aux!A216,aux!A:C,3,FALSE))&gt;'BG - Eckdaten'!#REF!,"N","J"),"")</f>
        <v/>
      </c>
      <c r="AR225" s="250"/>
    </row>
    <row r="226" spans="1:44" s="217" customFormat="1" ht="18.75" x14ac:dyDescent="0.3">
      <c r="A226" s="232"/>
      <c r="B226" s="232"/>
      <c r="C226" s="232"/>
      <c r="D226" s="232"/>
      <c r="E226" s="232"/>
      <c r="F226" s="232"/>
      <c r="G226" s="232"/>
      <c r="H226" s="232"/>
      <c r="I226" s="232"/>
      <c r="J226" s="232"/>
      <c r="K226" s="232"/>
      <c r="L226" s="232"/>
      <c r="M226" s="232"/>
      <c r="N226" s="232"/>
      <c r="O226" s="232"/>
      <c r="P226" s="232"/>
      <c r="Q226" s="232"/>
      <c r="R226" s="232"/>
      <c r="S226" s="232"/>
      <c r="T226" s="232"/>
      <c r="U226" s="232"/>
      <c r="V226" s="232"/>
      <c r="W226" s="232"/>
      <c r="X226" s="232"/>
      <c r="Y226" s="232"/>
      <c r="Z226" s="232"/>
      <c r="AA226" s="232"/>
      <c r="AB226" s="232"/>
      <c r="AC226" s="232"/>
      <c r="AD226" s="266"/>
      <c r="AE226" s="235"/>
      <c r="AF226" s="266"/>
      <c r="AG226" s="235"/>
      <c r="AH226" s="266"/>
      <c r="AI226" s="235"/>
      <c r="AJ226" s="266"/>
      <c r="AK226" s="235"/>
      <c r="AL226" s="266"/>
      <c r="AM226" s="235"/>
      <c r="AN226" s="236" t="str">
        <f t="shared" si="8"/>
        <v/>
      </c>
      <c r="AO226" s="237" t="str">
        <f t="shared" si="7"/>
        <v/>
      </c>
      <c r="AP226" s="236" t="str">
        <f>IF(M226&gt;0,IF(ABS((VLOOKUP(aux!A217,aux!A:C,3,FALSE)-VLOOKUP(aux!A217,aux!E:F,2,FALSE))/VLOOKUP(aux!A217,aux!A:C,3,FALSE))&gt;'BG - Eckdaten'!#REF!,"N","J"),"")</f>
        <v/>
      </c>
      <c r="AR226" s="250"/>
    </row>
    <row r="227" spans="1:44" s="217" customFormat="1" ht="18.75" x14ac:dyDescent="0.3">
      <c r="A227" s="232"/>
      <c r="B227" s="232"/>
      <c r="C227" s="232"/>
      <c r="D227" s="232"/>
      <c r="E227" s="232"/>
      <c r="F227" s="232"/>
      <c r="G227" s="232"/>
      <c r="H227" s="232"/>
      <c r="I227" s="232"/>
      <c r="J227" s="232"/>
      <c r="K227" s="232"/>
      <c r="L227" s="232"/>
      <c r="M227" s="232"/>
      <c r="N227" s="232"/>
      <c r="O227" s="232"/>
      <c r="P227" s="232"/>
      <c r="Q227" s="232"/>
      <c r="R227" s="232"/>
      <c r="S227" s="232"/>
      <c r="T227" s="232"/>
      <c r="U227" s="232"/>
      <c r="V227" s="232"/>
      <c r="W227" s="232"/>
      <c r="X227" s="232"/>
      <c r="Y227" s="232"/>
      <c r="Z227" s="232"/>
      <c r="AA227" s="232"/>
      <c r="AB227" s="232"/>
      <c r="AC227" s="232"/>
      <c r="AD227" s="266"/>
      <c r="AE227" s="235"/>
      <c r="AF227" s="266"/>
      <c r="AG227" s="235"/>
      <c r="AH227" s="266"/>
      <c r="AI227" s="235"/>
      <c r="AJ227" s="266"/>
      <c r="AK227" s="235"/>
      <c r="AL227" s="266"/>
      <c r="AM227" s="235"/>
      <c r="AN227" s="236" t="str">
        <f t="shared" si="8"/>
        <v/>
      </c>
      <c r="AO227" s="237" t="str">
        <f t="shared" si="7"/>
        <v/>
      </c>
      <c r="AP227" s="236" t="str">
        <f>IF(M227&gt;0,IF(ABS((VLOOKUP(aux!A218,aux!A:C,3,FALSE)-VLOOKUP(aux!A218,aux!E:F,2,FALSE))/VLOOKUP(aux!A218,aux!A:C,3,FALSE))&gt;'BG - Eckdaten'!#REF!,"N","J"),"")</f>
        <v/>
      </c>
      <c r="AR227" s="250"/>
    </row>
    <row r="228" spans="1:44" s="217" customFormat="1" ht="18.75" x14ac:dyDescent="0.3">
      <c r="A228" s="232"/>
      <c r="B228" s="232"/>
      <c r="C228" s="232"/>
      <c r="D228" s="232"/>
      <c r="E228" s="232"/>
      <c r="F228" s="232"/>
      <c r="G228" s="232"/>
      <c r="H228" s="232"/>
      <c r="I228" s="232"/>
      <c r="J228" s="232"/>
      <c r="K228" s="232"/>
      <c r="L228" s="232"/>
      <c r="M228" s="232"/>
      <c r="N228" s="232"/>
      <c r="O228" s="232"/>
      <c r="P228" s="232"/>
      <c r="Q228" s="232"/>
      <c r="R228" s="232"/>
      <c r="S228" s="232"/>
      <c r="T228" s="232"/>
      <c r="U228" s="232"/>
      <c r="V228" s="232"/>
      <c r="W228" s="232"/>
      <c r="X228" s="232"/>
      <c r="Y228" s="232"/>
      <c r="Z228" s="232"/>
      <c r="AA228" s="232"/>
      <c r="AB228" s="232"/>
      <c r="AC228" s="232"/>
      <c r="AD228" s="266"/>
      <c r="AE228" s="235"/>
      <c r="AF228" s="266"/>
      <c r="AG228" s="235"/>
      <c r="AH228" s="266"/>
      <c r="AI228" s="235"/>
      <c r="AJ228" s="266"/>
      <c r="AK228" s="235"/>
      <c r="AL228" s="266"/>
      <c r="AM228" s="235"/>
      <c r="AN228" s="236" t="str">
        <f t="shared" si="8"/>
        <v/>
      </c>
      <c r="AO228" s="237" t="str">
        <f t="shared" si="7"/>
        <v/>
      </c>
      <c r="AP228" s="236" t="str">
        <f>IF(M228&gt;0,IF(ABS((VLOOKUP(aux!A219,aux!A:C,3,FALSE)-VLOOKUP(aux!A219,aux!E:F,2,FALSE))/VLOOKUP(aux!A219,aux!A:C,3,FALSE))&gt;'BG - Eckdaten'!#REF!,"N","J"),"")</f>
        <v/>
      </c>
      <c r="AR228" s="250"/>
    </row>
    <row r="229" spans="1:44" s="217" customFormat="1" ht="18.75" x14ac:dyDescent="0.3">
      <c r="A229" s="232"/>
      <c r="B229" s="232"/>
      <c r="C229" s="232"/>
      <c r="D229" s="232"/>
      <c r="E229" s="232"/>
      <c r="F229" s="232"/>
      <c r="G229" s="232"/>
      <c r="H229" s="232"/>
      <c r="I229" s="232"/>
      <c r="J229" s="232"/>
      <c r="K229" s="232"/>
      <c r="L229" s="232"/>
      <c r="M229" s="232"/>
      <c r="N229" s="232"/>
      <c r="O229" s="232"/>
      <c r="P229" s="232"/>
      <c r="Q229" s="232"/>
      <c r="R229" s="232"/>
      <c r="S229" s="232"/>
      <c r="T229" s="232"/>
      <c r="U229" s="232"/>
      <c r="V229" s="232"/>
      <c r="W229" s="232"/>
      <c r="X229" s="232"/>
      <c r="Y229" s="232"/>
      <c r="Z229" s="232"/>
      <c r="AA229" s="232"/>
      <c r="AB229" s="232"/>
      <c r="AC229" s="232"/>
      <c r="AD229" s="266"/>
      <c r="AE229" s="235"/>
      <c r="AF229" s="266"/>
      <c r="AG229" s="235"/>
      <c r="AH229" s="266"/>
      <c r="AI229" s="235"/>
      <c r="AJ229" s="266"/>
      <c r="AK229" s="235"/>
      <c r="AL229" s="266"/>
      <c r="AM229" s="235"/>
      <c r="AN229" s="236" t="str">
        <f t="shared" si="8"/>
        <v/>
      </c>
      <c r="AO229" s="237" t="str">
        <f t="shared" si="7"/>
        <v/>
      </c>
      <c r="AP229" s="236" t="str">
        <f>IF(M229&gt;0,IF(ABS((VLOOKUP(aux!A220,aux!A:C,3,FALSE)-VLOOKUP(aux!A220,aux!E:F,2,FALSE))/VLOOKUP(aux!A220,aux!A:C,3,FALSE))&gt;'BG - Eckdaten'!#REF!,"N","J"),"")</f>
        <v/>
      </c>
      <c r="AR229" s="250"/>
    </row>
    <row r="230" spans="1:44" s="217" customFormat="1" ht="18.75" x14ac:dyDescent="0.3">
      <c r="A230" s="232"/>
      <c r="B230" s="232"/>
      <c r="C230" s="232"/>
      <c r="D230" s="232"/>
      <c r="E230" s="232"/>
      <c r="F230" s="232"/>
      <c r="G230" s="232"/>
      <c r="H230" s="232"/>
      <c r="I230" s="232"/>
      <c r="J230" s="232"/>
      <c r="K230" s="232"/>
      <c r="L230" s="232"/>
      <c r="M230" s="232"/>
      <c r="N230" s="232"/>
      <c r="O230" s="232"/>
      <c r="P230" s="232"/>
      <c r="Q230" s="232"/>
      <c r="R230" s="232"/>
      <c r="S230" s="232"/>
      <c r="T230" s="232"/>
      <c r="U230" s="232"/>
      <c r="V230" s="232"/>
      <c r="W230" s="232"/>
      <c r="X230" s="232"/>
      <c r="Y230" s="232"/>
      <c r="Z230" s="232"/>
      <c r="AA230" s="232"/>
      <c r="AB230" s="232"/>
      <c r="AC230" s="232"/>
      <c r="AD230" s="266"/>
      <c r="AE230" s="235"/>
      <c r="AF230" s="266"/>
      <c r="AG230" s="235"/>
      <c r="AH230" s="266"/>
      <c r="AI230" s="235"/>
      <c r="AJ230" s="266"/>
      <c r="AK230" s="235"/>
      <c r="AL230" s="266"/>
      <c r="AM230" s="235"/>
      <c r="AN230" s="236" t="str">
        <f t="shared" si="8"/>
        <v/>
      </c>
      <c r="AO230" s="237" t="str">
        <f t="shared" si="7"/>
        <v/>
      </c>
      <c r="AP230" s="236" t="str">
        <f>IF(M230&gt;0,IF(ABS((VLOOKUP(aux!A221,aux!A:C,3,FALSE)-VLOOKUP(aux!A221,aux!E:F,2,FALSE))/VLOOKUP(aux!A221,aux!A:C,3,FALSE))&gt;'BG - Eckdaten'!#REF!,"N","J"),"")</f>
        <v/>
      </c>
      <c r="AR230" s="250"/>
    </row>
    <row r="231" spans="1:44" s="217" customFormat="1" ht="18.75" x14ac:dyDescent="0.3">
      <c r="A231" s="232"/>
      <c r="B231" s="232"/>
      <c r="C231" s="232"/>
      <c r="D231" s="232"/>
      <c r="E231" s="232"/>
      <c r="F231" s="232"/>
      <c r="G231" s="232"/>
      <c r="H231" s="232"/>
      <c r="I231" s="232"/>
      <c r="J231" s="232"/>
      <c r="K231" s="232"/>
      <c r="L231" s="232"/>
      <c r="M231" s="232"/>
      <c r="N231" s="232"/>
      <c r="O231" s="232"/>
      <c r="P231" s="232"/>
      <c r="Q231" s="232"/>
      <c r="R231" s="232"/>
      <c r="S231" s="232"/>
      <c r="T231" s="232"/>
      <c r="U231" s="232"/>
      <c r="V231" s="232"/>
      <c r="W231" s="232"/>
      <c r="X231" s="232"/>
      <c r="Y231" s="232"/>
      <c r="Z231" s="232"/>
      <c r="AA231" s="232"/>
      <c r="AB231" s="232"/>
      <c r="AC231" s="232"/>
      <c r="AD231" s="266"/>
      <c r="AE231" s="235"/>
      <c r="AF231" s="266"/>
      <c r="AG231" s="235"/>
      <c r="AH231" s="266"/>
      <c r="AI231" s="235"/>
      <c r="AJ231" s="266"/>
      <c r="AK231" s="235"/>
      <c r="AL231" s="266"/>
      <c r="AM231" s="235"/>
      <c r="AN231" s="236" t="str">
        <f t="shared" si="8"/>
        <v/>
      </c>
      <c r="AO231" s="237" t="str">
        <f t="shared" si="7"/>
        <v/>
      </c>
      <c r="AP231" s="236" t="str">
        <f>IF(M231&gt;0,IF(ABS((VLOOKUP(aux!A222,aux!A:C,3,FALSE)-VLOOKUP(aux!A222,aux!E:F,2,FALSE))/VLOOKUP(aux!A222,aux!A:C,3,FALSE))&gt;'BG - Eckdaten'!#REF!,"N","J"),"")</f>
        <v/>
      </c>
      <c r="AR231" s="250"/>
    </row>
    <row r="232" spans="1:44" s="217" customFormat="1" ht="18.75" x14ac:dyDescent="0.3">
      <c r="A232" s="232"/>
      <c r="B232" s="232"/>
      <c r="C232" s="232"/>
      <c r="D232" s="232"/>
      <c r="E232" s="232"/>
      <c r="F232" s="232"/>
      <c r="G232" s="232"/>
      <c r="H232" s="232"/>
      <c r="I232" s="232"/>
      <c r="J232" s="232"/>
      <c r="K232" s="232"/>
      <c r="L232" s="232"/>
      <c r="M232" s="232"/>
      <c r="N232" s="232"/>
      <c r="O232" s="232"/>
      <c r="P232" s="232"/>
      <c r="Q232" s="232"/>
      <c r="R232" s="232"/>
      <c r="S232" s="232"/>
      <c r="T232" s="232"/>
      <c r="U232" s="232"/>
      <c r="V232" s="232"/>
      <c r="W232" s="232"/>
      <c r="X232" s="232"/>
      <c r="Y232" s="232"/>
      <c r="Z232" s="232"/>
      <c r="AA232" s="232"/>
      <c r="AB232" s="232"/>
      <c r="AC232" s="232"/>
      <c r="AD232" s="266"/>
      <c r="AE232" s="235"/>
      <c r="AF232" s="266"/>
      <c r="AG232" s="235"/>
      <c r="AH232" s="266"/>
      <c r="AI232" s="235"/>
      <c r="AJ232" s="266"/>
      <c r="AK232" s="235"/>
      <c r="AL232" s="266"/>
      <c r="AM232" s="235"/>
      <c r="AN232" s="236" t="str">
        <f t="shared" si="8"/>
        <v/>
      </c>
      <c r="AO232" s="237" t="str">
        <f t="shared" si="7"/>
        <v/>
      </c>
      <c r="AP232" s="236" t="str">
        <f>IF(M232&gt;0,IF(ABS((VLOOKUP(aux!A223,aux!A:C,3,FALSE)-VLOOKUP(aux!A223,aux!E:F,2,FALSE))/VLOOKUP(aux!A223,aux!A:C,3,FALSE))&gt;'BG - Eckdaten'!#REF!,"N","J"),"")</f>
        <v/>
      </c>
      <c r="AR232" s="250"/>
    </row>
    <row r="233" spans="1:44" s="217" customFormat="1" ht="18.75" x14ac:dyDescent="0.3">
      <c r="A233" s="232"/>
      <c r="B233" s="232"/>
      <c r="C233" s="232"/>
      <c r="D233" s="232"/>
      <c r="E233" s="232"/>
      <c r="F233" s="232"/>
      <c r="G233" s="232"/>
      <c r="H233" s="232"/>
      <c r="I233" s="232"/>
      <c r="J233" s="232"/>
      <c r="K233" s="232"/>
      <c r="L233" s="232"/>
      <c r="M233" s="232"/>
      <c r="N233" s="232"/>
      <c r="O233" s="232"/>
      <c r="P233" s="232"/>
      <c r="Q233" s="232"/>
      <c r="R233" s="232"/>
      <c r="S233" s="232"/>
      <c r="T233" s="232"/>
      <c r="U233" s="232"/>
      <c r="V233" s="232"/>
      <c r="W233" s="232"/>
      <c r="X233" s="232"/>
      <c r="Y233" s="232"/>
      <c r="Z233" s="232"/>
      <c r="AA233" s="232"/>
      <c r="AB233" s="232"/>
      <c r="AC233" s="232"/>
      <c r="AD233" s="266"/>
      <c r="AE233" s="235"/>
      <c r="AF233" s="266"/>
      <c r="AG233" s="235"/>
      <c r="AH233" s="266"/>
      <c r="AI233" s="235"/>
      <c r="AJ233" s="266"/>
      <c r="AK233" s="235"/>
      <c r="AL233" s="266"/>
      <c r="AM233" s="235"/>
      <c r="AN233" s="236" t="str">
        <f t="shared" si="8"/>
        <v/>
      </c>
      <c r="AO233" s="237" t="str">
        <f t="shared" si="7"/>
        <v/>
      </c>
      <c r="AP233" s="236" t="str">
        <f>IF(M233&gt;0,IF(ABS((VLOOKUP(aux!A224,aux!A:C,3,FALSE)-VLOOKUP(aux!A224,aux!E:F,2,FALSE))/VLOOKUP(aux!A224,aux!A:C,3,FALSE))&gt;'BG - Eckdaten'!#REF!,"N","J"),"")</f>
        <v/>
      </c>
      <c r="AR233" s="250"/>
    </row>
    <row r="234" spans="1:44" s="217" customFormat="1" ht="18.75" x14ac:dyDescent="0.3">
      <c r="A234" s="232"/>
      <c r="B234" s="232"/>
      <c r="C234" s="232"/>
      <c r="D234" s="232"/>
      <c r="E234" s="232"/>
      <c r="F234" s="232"/>
      <c r="G234" s="232"/>
      <c r="H234" s="232"/>
      <c r="I234" s="232"/>
      <c r="J234" s="232"/>
      <c r="K234" s="232"/>
      <c r="L234" s="232"/>
      <c r="M234" s="232"/>
      <c r="N234" s="232"/>
      <c r="O234" s="232"/>
      <c r="P234" s="232"/>
      <c r="Q234" s="232"/>
      <c r="R234" s="232"/>
      <c r="S234" s="232"/>
      <c r="T234" s="232"/>
      <c r="U234" s="232"/>
      <c r="V234" s="232"/>
      <c r="W234" s="232"/>
      <c r="X234" s="232"/>
      <c r="Y234" s="232"/>
      <c r="Z234" s="232"/>
      <c r="AA234" s="232"/>
      <c r="AB234" s="232"/>
      <c r="AC234" s="232"/>
      <c r="AD234" s="266"/>
      <c r="AE234" s="235"/>
      <c r="AF234" s="266"/>
      <c r="AG234" s="235"/>
      <c r="AH234" s="266"/>
      <c r="AI234" s="235"/>
      <c r="AJ234" s="266"/>
      <c r="AK234" s="235"/>
      <c r="AL234" s="266"/>
      <c r="AM234" s="235"/>
      <c r="AN234" s="236" t="str">
        <f t="shared" si="8"/>
        <v/>
      </c>
      <c r="AO234" s="237" t="str">
        <f t="shared" si="7"/>
        <v/>
      </c>
      <c r="AP234" s="236" t="str">
        <f>IF(M234&gt;0,IF(ABS((VLOOKUP(aux!A225,aux!A:C,3,FALSE)-VLOOKUP(aux!A225,aux!E:F,2,FALSE))/VLOOKUP(aux!A225,aux!A:C,3,FALSE))&gt;'BG - Eckdaten'!#REF!,"N","J"),"")</f>
        <v/>
      </c>
      <c r="AR234" s="250"/>
    </row>
    <row r="235" spans="1:44" s="217" customFormat="1" ht="18.75" x14ac:dyDescent="0.3">
      <c r="A235" s="232"/>
      <c r="B235" s="232"/>
      <c r="C235" s="232"/>
      <c r="D235" s="232"/>
      <c r="E235" s="232"/>
      <c r="F235" s="232"/>
      <c r="G235" s="232"/>
      <c r="H235" s="232"/>
      <c r="I235" s="232"/>
      <c r="J235" s="232"/>
      <c r="K235" s="232"/>
      <c r="L235" s="232"/>
      <c r="M235" s="232"/>
      <c r="N235" s="232"/>
      <c r="O235" s="232"/>
      <c r="P235" s="232"/>
      <c r="Q235" s="232"/>
      <c r="R235" s="232"/>
      <c r="S235" s="232"/>
      <c r="T235" s="232"/>
      <c r="U235" s="232"/>
      <c r="V235" s="232"/>
      <c r="W235" s="232"/>
      <c r="X235" s="232"/>
      <c r="Y235" s="232"/>
      <c r="Z235" s="232"/>
      <c r="AA235" s="232"/>
      <c r="AB235" s="232"/>
      <c r="AC235" s="232"/>
      <c r="AD235" s="266"/>
      <c r="AE235" s="235"/>
      <c r="AF235" s="266"/>
      <c r="AG235" s="235"/>
      <c r="AH235" s="266"/>
      <c r="AI235" s="235"/>
      <c r="AJ235" s="266"/>
      <c r="AK235" s="235"/>
      <c r="AL235" s="266"/>
      <c r="AM235" s="235"/>
      <c r="AN235" s="236" t="str">
        <f t="shared" si="8"/>
        <v/>
      </c>
      <c r="AO235" s="237" t="str">
        <f t="shared" si="7"/>
        <v/>
      </c>
      <c r="AP235" s="236" t="str">
        <f>IF(M235&gt;0,IF(ABS((VLOOKUP(aux!A226,aux!A:C,3,FALSE)-VLOOKUP(aux!A226,aux!E:F,2,FALSE))/VLOOKUP(aux!A226,aux!A:C,3,FALSE))&gt;'BG - Eckdaten'!#REF!,"N","J"),"")</f>
        <v/>
      </c>
      <c r="AR235" s="250"/>
    </row>
    <row r="236" spans="1:44" s="217" customFormat="1" ht="18.75" x14ac:dyDescent="0.3">
      <c r="A236" s="232"/>
      <c r="B236" s="232"/>
      <c r="C236" s="232"/>
      <c r="D236" s="232"/>
      <c r="E236" s="232"/>
      <c r="F236" s="232"/>
      <c r="G236" s="232"/>
      <c r="H236" s="232"/>
      <c r="I236" s="232"/>
      <c r="J236" s="232"/>
      <c r="K236" s="232"/>
      <c r="L236" s="232"/>
      <c r="M236" s="232"/>
      <c r="N236" s="232"/>
      <c r="O236" s="232"/>
      <c r="P236" s="232"/>
      <c r="Q236" s="232"/>
      <c r="R236" s="232"/>
      <c r="S236" s="232"/>
      <c r="T236" s="232"/>
      <c r="U236" s="232"/>
      <c r="V236" s="232"/>
      <c r="W236" s="232"/>
      <c r="X236" s="232"/>
      <c r="Y236" s="232"/>
      <c r="Z236" s="232"/>
      <c r="AA236" s="232"/>
      <c r="AB236" s="232"/>
      <c r="AC236" s="232"/>
      <c r="AD236" s="266"/>
      <c r="AE236" s="235"/>
      <c r="AF236" s="266"/>
      <c r="AG236" s="235"/>
      <c r="AH236" s="266"/>
      <c r="AI236" s="235"/>
      <c r="AJ236" s="266"/>
      <c r="AK236" s="235"/>
      <c r="AL236" s="266"/>
      <c r="AM236" s="235"/>
      <c r="AN236" s="236" t="str">
        <f t="shared" si="8"/>
        <v/>
      </c>
      <c r="AO236" s="237" t="str">
        <f t="shared" si="7"/>
        <v/>
      </c>
      <c r="AP236" s="236" t="str">
        <f>IF(M236&gt;0,IF(ABS((VLOOKUP(aux!A227,aux!A:C,3,FALSE)-VLOOKUP(aux!A227,aux!E:F,2,FALSE))/VLOOKUP(aux!A227,aux!A:C,3,FALSE))&gt;'BG - Eckdaten'!#REF!,"N","J"),"")</f>
        <v/>
      </c>
      <c r="AR236" s="250"/>
    </row>
    <row r="237" spans="1:44" s="217" customFormat="1" ht="18.75" x14ac:dyDescent="0.3">
      <c r="A237" s="232"/>
      <c r="B237" s="232"/>
      <c r="C237" s="232"/>
      <c r="D237" s="232"/>
      <c r="E237" s="232"/>
      <c r="F237" s="232"/>
      <c r="G237" s="232"/>
      <c r="H237" s="232"/>
      <c r="I237" s="232"/>
      <c r="J237" s="232"/>
      <c r="K237" s="232"/>
      <c r="L237" s="232"/>
      <c r="M237" s="232"/>
      <c r="N237" s="232"/>
      <c r="O237" s="232"/>
      <c r="P237" s="232"/>
      <c r="Q237" s="232"/>
      <c r="R237" s="232"/>
      <c r="S237" s="232"/>
      <c r="T237" s="232"/>
      <c r="U237" s="232"/>
      <c r="V237" s="232"/>
      <c r="W237" s="232"/>
      <c r="X237" s="232"/>
      <c r="Y237" s="232"/>
      <c r="Z237" s="232"/>
      <c r="AA237" s="232"/>
      <c r="AB237" s="232"/>
      <c r="AC237" s="232"/>
      <c r="AD237" s="266"/>
      <c r="AE237" s="235"/>
      <c r="AF237" s="266"/>
      <c r="AG237" s="235"/>
      <c r="AH237" s="266"/>
      <c r="AI237" s="235"/>
      <c r="AJ237" s="266"/>
      <c r="AK237" s="235"/>
      <c r="AL237" s="266"/>
      <c r="AM237" s="235"/>
      <c r="AN237" s="236" t="str">
        <f t="shared" si="8"/>
        <v/>
      </c>
      <c r="AO237" s="237" t="str">
        <f t="shared" si="7"/>
        <v/>
      </c>
      <c r="AP237" s="236" t="str">
        <f>IF(M237&gt;0,IF(ABS((VLOOKUP(aux!A228,aux!A:C,3,FALSE)-VLOOKUP(aux!A228,aux!E:F,2,FALSE))/VLOOKUP(aux!A228,aux!A:C,3,FALSE))&gt;'BG - Eckdaten'!#REF!,"N","J"),"")</f>
        <v/>
      </c>
      <c r="AR237" s="250"/>
    </row>
    <row r="238" spans="1:44" s="217" customFormat="1" ht="18.75" x14ac:dyDescent="0.3">
      <c r="A238" s="232"/>
      <c r="B238" s="232"/>
      <c r="C238" s="232"/>
      <c r="D238" s="232"/>
      <c r="E238" s="232"/>
      <c r="F238" s="232"/>
      <c r="G238" s="232"/>
      <c r="H238" s="232"/>
      <c r="I238" s="232"/>
      <c r="J238" s="232"/>
      <c r="K238" s="232"/>
      <c r="L238" s="232"/>
      <c r="M238" s="232"/>
      <c r="N238" s="232"/>
      <c r="O238" s="232"/>
      <c r="P238" s="232"/>
      <c r="Q238" s="232"/>
      <c r="R238" s="232"/>
      <c r="S238" s="232"/>
      <c r="T238" s="232"/>
      <c r="U238" s="232"/>
      <c r="V238" s="232"/>
      <c r="W238" s="232"/>
      <c r="X238" s="232"/>
      <c r="Y238" s="232"/>
      <c r="Z238" s="232"/>
      <c r="AA238" s="232"/>
      <c r="AB238" s="232"/>
      <c r="AC238" s="232"/>
      <c r="AD238" s="266"/>
      <c r="AE238" s="235"/>
      <c r="AF238" s="266"/>
      <c r="AG238" s="235"/>
      <c r="AH238" s="266"/>
      <c r="AI238" s="235"/>
      <c r="AJ238" s="266"/>
      <c r="AK238" s="235"/>
      <c r="AL238" s="266"/>
      <c r="AM238" s="235"/>
      <c r="AN238" s="236" t="str">
        <f t="shared" si="8"/>
        <v/>
      </c>
      <c r="AO238" s="237" t="str">
        <f t="shared" si="7"/>
        <v/>
      </c>
      <c r="AP238" s="236" t="str">
        <f>IF(M238&gt;0,IF(ABS((VLOOKUP(aux!A229,aux!A:C,3,FALSE)-VLOOKUP(aux!A229,aux!E:F,2,FALSE))/VLOOKUP(aux!A229,aux!A:C,3,FALSE))&gt;'BG - Eckdaten'!#REF!,"N","J"),"")</f>
        <v/>
      </c>
      <c r="AR238" s="250"/>
    </row>
    <row r="239" spans="1:44" s="217" customFormat="1" ht="18.75" x14ac:dyDescent="0.3">
      <c r="A239" s="232"/>
      <c r="B239" s="232"/>
      <c r="C239" s="232"/>
      <c r="D239" s="232"/>
      <c r="E239" s="232"/>
      <c r="F239" s="232"/>
      <c r="G239" s="232"/>
      <c r="H239" s="232"/>
      <c r="I239" s="232"/>
      <c r="J239" s="232"/>
      <c r="K239" s="232"/>
      <c r="L239" s="232"/>
      <c r="M239" s="232"/>
      <c r="N239" s="232"/>
      <c r="O239" s="232"/>
      <c r="P239" s="232"/>
      <c r="Q239" s="232"/>
      <c r="R239" s="232"/>
      <c r="S239" s="232"/>
      <c r="T239" s="232"/>
      <c r="U239" s="232"/>
      <c r="V239" s="232"/>
      <c r="W239" s="232"/>
      <c r="X239" s="232"/>
      <c r="Y239" s="232"/>
      <c r="Z239" s="232"/>
      <c r="AA239" s="232"/>
      <c r="AB239" s="232"/>
      <c r="AC239" s="232"/>
      <c r="AD239" s="266"/>
      <c r="AE239" s="235"/>
      <c r="AF239" s="266"/>
      <c r="AG239" s="235"/>
      <c r="AH239" s="266"/>
      <c r="AI239" s="235"/>
      <c r="AJ239" s="266"/>
      <c r="AK239" s="235"/>
      <c r="AL239" s="266"/>
      <c r="AM239" s="235"/>
      <c r="AN239" s="236" t="str">
        <f t="shared" si="8"/>
        <v/>
      </c>
      <c r="AO239" s="237" t="str">
        <f t="shared" si="7"/>
        <v/>
      </c>
      <c r="AP239" s="236" t="str">
        <f>IF(M239&gt;0,IF(ABS((VLOOKUP(aux!A230,aux!A:C,3,FALSE)-VLOOKUP(aux!A230,aux!E:F,2,FALSE))/VLOOKUP(aux!A230,aux!A:C,3,FALSE))&gt;'BG - Eckdaten'!#REF!,"N","J"),"")</f>
        <v/>
      </c>
      <c r="AR239" s="250"/>
    </row>
    <row r="240" spans="1:44" s="217" customFormat="1" ht="18.75" x14ac:dyDescent="0.3">
      <c r="A240" s="232"/>
      <c r="B240" s="232"/>
      <c r="C240" s="232"/>
      <c r="D240" s="232"/>
      <c r="E240" s="232"/>
      <c r="F240" s="232"/>
      <c r="G240" s="232"/>
      <c r="H240" s="232"/>
      <c r="I240" s="232"/>
      <c r="J240" s="232"/>
      <c r="K240" s="232"/>
      <c r="L240" s="232"/>
      <c r="M240" s="232"/>
      <c r="N240" s="232"/>
      <c r="O240" s="232"/>
      <c r="P240" s="232"/>
      <c r="Q240" s="232"/>
      <c r="R240" s="232"/>
      <c r="S240" s="232"/>
      <c r="T240" s="232"/>
      <c r="U240" s="232"/>
      <c r="V240" s="232"/>
      <c r="W240" s="232"/>
      <c r="X240" s="232"/>
      <c r="Y240" s="232"/>
      <c r="Z240" s="232"/>
      <c r="AA240" s="232"/>
      <c r="AB240" s="232"/>
      <c r="AC240" s="232"/>
      <c r="AD240" s="266"/>
      <c r="AE240" s="235"/>
      <c r="AF240" s="266"/>
      <c r="AG240" s="235"/>
      <c r="AH240" s="266"/>
      <c r="AI240" s="235"/>
      <c r="AJ240" s="266"/>
      <c r="AK240" s="235"/>
      <c r="AL240" s="266"/>
      <c r="AM240" s="235"/>
      <c r="AN240" s="236" t="str">
        <f t="shared" si="8"/>
        <v/>
      </c>
      <c r="AO240" s="237" t="str">
        <f t="shared" si="7"/>
        <v/>
      </c>
      <c r="AP240" s="236" t="str">
        <f>IF(M240&gt;0,IF(ABS((VLOOKUP(aux!A231,aux!A:C,3,FALSE)-VLOOKUP(aux!A231,aux!E:F,2,FALSE))/VLOOKUP(aux!A231,aux!A:C,3,FALSE))&gt;'BG - Eckdaten'!#REF!,"N","J"),"")</f>
        <v/>
      </c>
      <c r="AR240" s="250"/>
    </row>
    <row r="241" spans="1:44" s="217" customFormat="1" ht="18.75" x14ac:dyDescent="0.3">
      <c r="A241" s="232"/>
      <c r="B241" s="232"/>
      <c r="C241" s="232"/>
      <c r="D241" s="232"/>
      <c r="E241" s="232"/>
      <c r="F241" s="232"/>
      <c r="G241" s="232"/>
      <c r="H241" s="232"/>
      <c r="I241" s="232"/>
      <c r="J241" s="232"/>
      <c r="K241" s="232"/>
      <c r="L241" s="232"/>
      <c r="M241" s="232"/>
      <c r="N241" s="232"/>
      <c r="O241" s="232"/>
      <c r="P241" s="232"/>
      <c r="Q241" s="232"/>
      <c r="R241" s="232"/>
      <c r="S241" s="232"/>
      <c r="T241" s="232"/>
      <c r="U241" s="232"/>
      <c r="V241" s="232"/>
      <c r="W241" s="232"/>
      <c r="X241" s="232"/>
      <c r="Y241" s="232"/>
      <c r="Z241" s="232"/>
      <c r="AA241" s="232"/>
      <c r="AB241" s="232"/>
      <c r="AC241" s="232"/>
      <c r="AD241" s="266"/>
      <c r="AE241" s="235"/>
      <c r="AF241" s="266"/>
      <c r="AG241" s="235"/>
      <c r="AH241" s="266"/>
      <c r="AI241" s="235"/>
      <c r="AJ241" s="266"/>
      <c r="AK241" s="235"/>
      <c r="AL241" s="266"/>
      <c r="AM241" s="235"/>
      <c r="AN241" s="236" t="str">
        <f t="shared" si="8"/>
        <v/>
      </c>
      <c r="AO241" s="237" t="str">
        <f t="shared" si="7"/>
        <v/>
      </c>
      <c r="AP241" s="236" t="str">
        <f>IF(M241&gt;0,IF(ABS((VLOOKUP(aux!A232,aux!A:C,3,FALSE)-VLOOKUP(aux!A232,aux!E:F,2,FALSE))/VLOOKUP(aux!A232,aux!A:C,3,FALSE))&gt;'BG - Eckdaten'!#REF!,"N","J"),"")</f>
        <v/>
      </c>
      <c r="AR241" s="250"/>
    </row>
    <row r="242" spans="1:44" s="217" customFormat="1" ht="18.75" x14ac:dyDescent="0.3">
      <c r="A242" s="232"/>
      <c r="B242" s="232"/>
      <c r="C242" s="232"/>
      <c r="D242" s="232"/>
      <c r="E242" s="232"/>
      <c r="F242" s="232"/>
      <c r="G242" s="232"/>
      <c r="H242" s="232"/>
      <c r="I242" s="232"/>
      <c r="J242" s="232"/>
      <c r="K242" s="232"/>
      <c r="L242" s="232"/>
      <c r="M242" s="232"/>
      <c r="N242" s="232"/>
      <c r="O242" s="232"/>
      <c r="P242" s="232"/>
      <c r="Q242" s="232"/>
      <c r="R242" s="232"/>
      <c r="S242" s="232"/>
      <c r="T242" s="232"/>
      <c r="U242" s="232"/>
      <c r="V242" s="232"/>
      <c r="W242" s="232"/>
      <c r="X242" s="232"/>
      <c r="Y242" s="232"/>
      <c r="Z242" s="232"/>
      <c r="AA242" s="232"/>
      <c r="AB242" s="232"/>
      <c r="AC242" s="232"/>
      <c r="AD242" s="266"/>
      <c r="AE242" s="235"/>
      <c r="AF242" s="266"/>
      <c r="AG242" s="235"/>
      <c r="AH242" s="266"/>
      <c r="AI242" s="235"/>
      <c r="AJ242" s="266"/>
      <c r="AK242" s="235"/>
      <c r="AL242" s="266"/>
      <c r="AM242" s="235"/>
      <c r="AN242" s="236" t="str">
        <f t="shared" si="8"/>
        <v/>
      </c>
      <c r="AO242" s="237" t="str">
        <f t="shared" si="7"/>
        <v/>
      </c>
      <c r="AP242" s="236" t="str">
        <f>IF(M242&gt;0,IF(ABS((VLOOKUP(aux!A233,aux!A:C,3,FALSE)-VLOOKUP(aux!A233,aux!E:F,2,FALSE))/VLOOKUP(aux!A233,aux!A:C,3,FALSE))&gt;'BG - Eckdaten'!#REF!,"N","J"),"")</f>
        <v/>
      </c>
      <c r="AR242" s="250"/>
    </row>
    <row r="243" spans="1:44" s="217" customFormat="1" ht="18.75" x14ac:dyDescent="0.3">
      <c r="A243" s="232"/>
      <c r="B243" s="232"/>
      <c r="C243" s="232"/>
      <c r="D243" s="232"/>
      <c r="E243" s="232"/>
      <c r="F243" s="232"/>
      <c r="G243" s="232"/>
      <c r="H243" s="232"/>
      <c r="I243" s="232"/>
      <c r="J243" s="232"/>
      <c r="K243" s="232"/>
      <c r="L243" s="232"/>
      <c r="M243" s="232"/>
      <c r="N243" s="232"/>
      <c r="O243" s="232"/>
      <c r="P243" s="232"/>
      <c r="Q243" s="232"/>
      <c r="R243" s="232"/>
      <c r="S243" s="232"/>
      <c r="T243" s="232"/>
      <c r="U243" s="232"/>
      <c r="V243" s="232"/>
      <c r="W243" s="232"/>
      <c r="X243" s="232"/>
      <c r="Y243" s="232"/>
      <c r="Z243" s="232"/>
      <c r="AA243" s="232"/>
      <c r="AB243" s="232"/>
      <c r="AC243" s="232"/>
      <c r="AD243" s="266"/>
      <c r="AE243" s="235"/>
      <c r="AF243" s="266"/>
      <c r="AG243" s="235"/>
      <c r="AH243" s="266"/>
      <c r="AI243" s="235"/>
      <c r="AJ243" s="266"/>
      <c r="AK243" s="235"/>
      <c r="AL243" s="266"/>
      <c r="AM243" s="235"/>
      <c r="AN243" s="236" t="str">
        <f t="shared" si="8"/>
        <v/>
      </c>
      <c r="AO243" s="237" t="str">
        <f t="shared" si="7"/>
        <v/>
      </c>
      <c r="AP243" s="236" t="str">
        <f>IF(M243&gt;0,IF(ABS((VLOOKUP(aux!A234,aux!A:C,3,FALSE)-VLOOKUP(aux!A234,aux!E:F,2,FALSE))/VLOOKUP(aux!A234,aux!A:C,3,FALSE))&gt;'BG - Eckdaten'!#REF!,"N","J"),"")</f>
        <v/>
      </c>
      <c r="AR243" s="250"/>
    </row>
    <row r="244" spans="1:44" s="217" customFormat="1" ht="18.75" x14ac:dyDescent="0.3">
      <c r="A244" s="232"/>
      <c r="B244" s="232"/>
      <c r="C244" s="232"/>
      <c r="D244" s="232"/>
      <c r="E244" s="232"/>
      <c r="F244" s="232"/>
      <c r="G244" s="232"/>
      <c r="H244" s="232"/>
      <c r="I244" s="232"/>
      <c r="J244" s="232"/>
      <c r="K244" s="232"/>
      <c r="L244" s="232"/>
      <c r="M244" s="232"/>
      <c r="N244" s="232"/>
      <c r="O244" s="232"/>
      <c r="P244" s="232"/>
      <c r="Q244" s="232"/>
      <c r="R244" s="232"/>
      <c r="S244" s="232"/>
      <c r="T244" s="232"/>
      <c r="U244" s="232"/>
      <c r="V244" s="232"/>
      <c r="W244" s="232"/>
      <c r="X244" s="232"/>
      <c r="Y244" s="232"/>
      <c r="Z244" s="232"/>
      <c r="AA244" s="232"/>
      <c r="AB244" s="232"/>
      <c r="AC244" s="232"/>
      <c r="AD244" s="266"/>
      <c r="AE244" s="235"/>
      <c r="AF244" s="266"/>
      <c r="AG244" s="235"/>
      <c r="AH244" s="266"/>
      <c r="AI244" s="235"/>
      <c r="AJ244" s="266"/>
      <c r="AK244" s="235"/>
      <c r="AL244" s="266"/>
      <c r="AM244" s="235"/>
      <c r="AN244" s="236" t="str">
        <f t="shared" si="8"/>
        <v/>
      </c>
      <c r="AO244" s="237" t="str">
        <f t="shared" si="7"/>
        <v/>
      </c>
      <c r="AP244" s="236" t="str">
        <f>IF(M244&gt;0,IF(ABS((VLOOKUP(aux!A235,aux!A:C,3,FALSE)-VLOOKUP(aux!A235,aux!E:F,2,FALSE))/VLOOKUP(aux!A235,aux!A:C,3,FALSE))&gt;'BG - Eckdaten'!#REF!,"N","J"),"")</f>
        <v/>
      </c>
      <c r="AR244" s="250"/>
    </row>
    <row r="245" spans="1:44" s="217" customFormat="1" ht="18.75" x14ac:dyDescent="0.3">
      <c r="A245" s="232"/>
      <c r="B245" s="232"/>
      <c r="C245" s="232"/>
      <c r="D245" s="232"/>
      <c r="E245" s="232"/>
      <c r="F245" s="232"/>
      <c r="G245" s="232"/>
      <c r="H245" s="232"/>
      <c r="I245" s="232"/>
      <c r="J245" s="232"/>
      <c r="K245" s="232"/>
      <c r="L245" s="232"/>
      <c r="M245" s="232"/>
      <c r="N245" s="232"/>
      <c r="O245" s="232"/>
      <c r="P245" s="232"/>
      <c r="Q245" s="232"/>
      <c r="R245" s="232"/>
      <c r="S245" s="232"/>
      <c r="T245" s="232"/>
      <c r="U245" s="232"/>
      <c r="V245" s="232"/>
      <c r="W245" s="232"/>
      <c r="X245" s="232"/>
      <c r="Y245" s="232"/>
      <c r="Z245" s="232"/>
      <c r="AA245" s="232"/>
      <c r="AB245" s="232"/>
      <c r="AC245" s="232"/>
      <c r="AD245" s="266"/>
      <c r="AE245" s="235"/>
      <c r="AF245" s="266"/>
      <c r="AG245" s="235"/>
      <c r="AH245" s="266"/>
      <c r="AI245" s="235"/>
      <c r="AJ245" s="266"/>
      <c r="AK245" s="235"/>
      <c r="AL245" s="266"/>
      <c r="AM245" s="235"/>
      <c r="AN245" s="236" t="str">
        <f t="shared" si="8"/>
        <v/>
      </c>
      <c r="AO245" s="237" t="str">
        <f t="shared" si="7"/>
        <v/>
      </c>
      <c r="AP245" s="236" t="str">
        <f>IF(M245&gt;0,IF(ABS((VLOOKUP(aux!A236,aux!A:C,3,FALSE)-VLOOKUP(aux!A236,aux!E:F,2,FALSE))/VLOOKUP(aux!A236,aux!A:C,3,FALSE))&gt;'BG - Eckdaten'!#REF!,"N","J"),"")</f>
        <v/>
      </c>
      <c r="AR245" s="250"/>
    </row>
    <row r="246" spans="1:44" s="217" customFormat="1" ht="18.75" x14ac:dyDescent="0.3">
      <c r="A246" s="232"/>
      <c r="B246" s="232"/>
      <c r="C246" s="232"/>
      <c r="D246" s="232"/>
      <c r="E246" s="232"/>
      <c r="F246" s="232"/>
      <c r="G246" s="232"/>
      <c r="H246" s="232"/>
      <c r="I246" s="232"/>
      <c r="J246" s="232"/>
      <c r="K246" s="232"/>
      <c r="L246" s="232"/>
      <c r="M246" s="232"/>
      <c r="N246" s="232"/>
      <c r="O246" s="232"/>
      <c r="P246" s="232"/>
      <c r="Q246" s="232"/>
      <c r="R246" s="232"/>
      <c r="S246" s="232"/>
      <c r="T246" s="232"/>
      <c r="U246" s="232"/>
      <c r="V246" s="232"/>
      <c r="W246" s="232"/>
      <c r="X246" s="232"/>
      <c r="Y246" s="232"/>
      <c r="Z246" s="232"/>
      <c r="AA246" s="232"/>
      <c r="AB246" s="232"/>
      <c r="AC246" s="232"/>
      <c r="AD246" s="266"/>
      <c r="AE246" s="235"/>
      <c r="AF246" s="266"/>
      <c r="AG246" s="235"/>
      <c r="AH246" s="266"/>
      <c r="AI246" s="235"/>
      <c r="AJ246" s="266"/>
      <c r="AK246" s="235"/>
      <c r="AL246" s="266"/>
      <c r="AM246" s="235"/>
      <c r="AN246" s="236" t="str">
        <f t="shared" si="8"/>
        <v/>
      </c>
      <c r="AO246" s="237" t="str">
        <f t="shared" si="7"/>
        <v/>
      </c>
      <c r="AP246" s="236" t="str">
        <f>IF(M246&gt;0,IF(ABS((VLOOKUP(aux!A237,aux!A:C,3,FALSE)-VLOOKUP(aux!A237,aux!E:F,2,FALSE))/VLOOKUP(aux!A237,aux!A:C,3,FALSE))&gt;'BG - Eckdaten'!#REF!,"N","J"),"")</f>
        <v/>
      </c>
      <c r="AR246" s="250"/>
    </row>
    <row r="247" spans="1:44" s="217" customFormat="1" ht="18.75" x14ac:dyDescent="0.3">
      <c r="A247" s="232"/>
      <c r="B247" s="232"/>
      <c r="C247" s="232"/>
      <c r="D247" s="232"/>
      <c r="E247" s="232"/>
      <c r="F247" s="232"/>
      <c r="G247" s="232"/>
      <c r="H247" s="232"/>
      <c r="I247" s="232"/>
      <c r="J247" s="232"/>
      <c r="K247" s="232"/>
      <c r="L247" s="232"/>
      <c r="M247" s="232"/>
      <c r="N247" s="232"/>
      <c r="O247" s="232"/>
      <c r="P247" s="232"/>
      <c r="Q247" s="232"/>
      <c r="R247" s="232"/>
      <c r="S247" s="232"/>
      <c r="T247" s="232"/>
      <c r="U247" s="232"/>
      <c r="V247" s="232"/>
      <c r="W247" s="232"/>
      <c r="X247" s="232"/>
      <c r="Y247" s="232"/>
      <c r="Z247" s="232"/>
      <c r="AA247" s="232"/>
      <c r="AB247" s="232"/>
      <c r="AC247" s="232"/>
      <c r="AD247" s="266"/>
      <c r="AE247" s="235"/>
      <c r="AF247" s="266"/>
      <c r="AG247" s="235"/>
      <c r="AH247" s="266"/>
      <c r="AI247" s="235"/>
      <c r="AJ247" s="266"/>
      <c r="AK247" s="235"/>
      <c r="AL247" s="266"/>
      <c r="AM247" s="235"/>
      <c r="AN247" s="236" t="str">
        <f t="shared" si="8"/>
        <v/>
      </c>
      <c r="AO247" s="237" t="str">
        <f t="shared" si="7"/>
        <v/>
      </c>
      <c r="AP247" s="236" t="str">
        <f>IF(M247&gt;0,IF(ABS((VLOOKUP(aux!A238,aux!A:C,3,FALSE)-VLOOKUP(aux!A238,aux!E:F,2,FALSE))/VLOOKUP(aux!A238,aux!A:C,3,FALSE))&gt;'BG - Eckdaten'!#REF!,"N","J"),"")</f>
        <v/>
      </c>
      <c r="AR247" s="250"/>
    </row>
    <row r="248" spans="1:44" s="217" customFormat="1" ht="18.75" x14ac:dyDescent="0.3">
      <c r="A248" s="232"/>
      <c r="B248" s="232"/>
      <c r="C248" s="232"/>
      <c r="D248" s="232"/>
      <c r="E248" s="232"/>
      <c r="F248" s="232"/>
      <c r="G248" s="232"/>
      <c r="H248" s="232"/>
      <c r="I248" s="232"/>
      <c r="J248" s="232"/>
      <c r="K248" s="232"/>
      <c r="L248" s="232"/>
      <c r="M248" s="232"/>
      <c r="N248" s="232"/>
      <c r="O248" s="232"/>
      <c r="P248" s="232"/>
      <c r="Q248" s="232"/>
      <c r="R248" s="232"/>
      <c r="S248" s="232"/>
      <c r="T248" s="232"/>
      <c r="U248" s="232"/>
      <c r="V248" s="232"/>
      <c r="W248" s="232"/>
      <c r="X248" s="232"/>
      <c r="Y248" s="232"/>
      <c r="Z248" s="232"/>
      <c r="AA248" s="232"/>
      <c r="AB248" s="232"/>
      <c r="AC248" s="232"/>
      <c r="AD248" s="266"/>
      <c r="AE248" s="235"/>
      <c r="AF248" s="266"/>
      <c r="AG248" s="235"/>
      <c r="AH248" s="266"/>
      <c r="AI248" s="235"/>
      <c r="AJ248" s="266"/>
      <c r="AK248" s="235"/>
      <c r="AL248" s="266"/>
      <c r="AM248" s="235"/>
      <c r="AN248" s="236" t="str">
        <f t="shared" si="8"/>
        <v/>
      </c>
      <c r="AO248" s="237" t="str">
        <f t="shared" si="7"/>
        <v/>
      </c>
      <c r="AP248" s="236" t="str">
        <f>IF(M248&gt;0,IF(ABS((VLOOKUP(aux!A239,aux!A:C,3,FALSE)-VLOOKUP(aux!A239,aux!E:F,2,FALSE))/VLOOKUP(aux!A239,aux!A:C,3,FALSE))&gt;'BG - Eckdaten'!#REF!,"N","J"),"")</f>
        <v/>
      </c>
      <c r="AR248" s="250"/>
    </row>
    <row r="249" spans="1:44" s="217" customFormat="1" ht="18.75" x14ac:dyDescent="0.3">
      <c r="A249" s="232"/>
      <c r="B249" s="232"/>
      <c r="C249" s="232"/>
      <c r="D249" s="232"/>
      <c r="E249" s="232"/>
      <c r="F249" s="232"/>
      <c r="G249" s="232"/>
      <c r="H249" s="232"/>
      <c r="I249" s="232"/>
      <c r="J249" s="232"/>
      <c r="K249" s="232"/>
      <c r="L249" s="232"/>
      <c r="M249" s="232"/>
      <c r="N249" s="232"/>
      <c r="O249" s="232"/>
      <c r="P249" s="232"/>
      <c r="Q249" s="232"/>
      <c r="R249" s="232"/>
      <c r="S249" s="232"/>
      <c r="T249" s="232"/>
      <c r="U249" s="232"/>
      <c r="V249" s="232"/>
      <c r="W249" s="232"/>
      <c r="X249" s="232"/>
      <c r="Y249" s="232"/>
      <c r="Z249" s="232"/>
      <c r="AA249" s="232"/>
      <c r="AB249" s="232"/>
      <c r="AC249" s="232"/>
      <c r="AD249" s="266"/>
      <c r="AE249" s="235"/>
      <c r="AF249" s="266"/>
      <c r="AG249" s="235"/>
      <c r="AH249" s="266"/>
      <c r="AI249" s="235"/>
      <c r="AJ249" s="266"/>
      <c r="AK249" s="235"/>
      <c r="AL249" s="266"/>
      <c r="AM249" s="235"/>
      <c r="AN249" s="236" t="str">
        <f t="shared" si="8"/>
        <v/>
      </c>
      <c r="AO249" s="237" t="str">
        <f t="shared" si="7"/>
        <v/>
      </c>
      <c r="AP249" s="236" t="str">
        <f>IF(M249&gt;0,IF(ABS((VLOOKUP(aux!A240,aux!A:C,3,FALSE)-VLOOKUP(aux!A240,aux!E:F,2,FALSE))/VLOOKUP(aux!A240,aux!A:C,3,FALSE))&gt;'BG - Eckdaten'!#REF!,"N","J"),"")</f>
        <v/>
      </c>
      <c r="AR249" s="250"/>
    </row>
    <row r="250" spans="1:44" s="217" customFormat="1" ht="18.75" x14ac:dyDescent="0.3">
      <c r="A250" s="232"/>
      <c r="B250" s="232"/>
      <c r="C250" s="232"/>
      <c r="D250" s="232"/>
      <c r="E250" s="232"/>
      <c r="F250" s="232"/>
      <c r="G250" s="232"/>
      <c r="H250" s="232"/>
      <c r="I250" s="232"/>
      <c r="J250" s="232"/>
      <c r="K250" s="232"/>
      <c r="L250" s="232"/>
      <c r="M250" s="232"/>
      <c r="N250" s="232"/>
      <c r="O250" s="232"/>
      <c r="P250" s="232"/>
      <c r="Q250" s="232"/>
      <c r="R250" s="232"/>
      <c r="S250" s="232"/>
      <c r="T250" s="232"/>
      <c r="U250" s="232"/>
      <c r="V250" s="232"/>
      <c r="W250" s="232"/>
      <c r="X250" s="232"/>
      <c r="Y250" s="232"/>
      <c r="Z250" s="232"/>
      <c r="AA250" s="232"/>
      <c r="AB250" s="232"/>
      <c r="AC250" s="232"/>
      <c r="AD250" s="266"/>
      <c r="AE250" s="235"/>
      <c r="AF250" s="266"/>
      <c r="AG250" s="235"/>
      <c r="AH250" s="266"/>
      <c r="AI250" s="235"/>
      <c r="AJ250" s="266"/>
      <c r="AK250" s="235"/>
      <c r="AL250" s="266"/>
      <c r="AM250" s="235"/>
      <c r="AN250" s="236" t="str">
        <f t="shared" si="8"/>
        <v/>
      </c>
      <c r="AO250" s="237" t="str">
        <f t="shared" si="7"/>
        <v/>
      </c>
      <c r="AP250" s="236" t="str">
        <f>IF(M250&gt;0,IF(ABS((VLOOKUP(aux!A241,aux!A:C,3,FALSE)-VLOOKUP(aux!A241,aux!E:F,2,FALSE))/VLOOKUP(aux!A241,aux!A:C,3,FALSE))&gt;'BG - Eckdaten'!#REF!,"N","J"),"")</f>
        <v/>
      </c>
      <c r="AR250" s="250"/>
    </row>
    <row r="251" spans="1:44" s="217" customFormat="1" ht="18.75" x14ac:dyDescent="0.3">
      <c r="A251" s="232"/>
      <c r="B251" s="232"/>
      <c r="C251" s="232"/>
      <c r="D251" s="232"/>
      <c r="E251" s="232"/>
      <c r="F251" s="232"/>
      <c r="G251" s="232"/>
      <c r="H251" s="232"/>
      <c r="I251" s="232"/>
      <c r="J251" s="232"/>
      <c r="K251" s="232"/>
      <c r="L251" s="232"/>
      <c r="M251" s="232"/>
      <c r="N251" s="232"/>
      <c r="O251" s="232"/>
      <c r="P251" s="232"/>
      <c r="Q251" s="232"/>
      <c r="R251" s="232"/>
      <c r="S251" s="232"/>
      <c r="T251" s="232"/>
      <c r="U251" s="232"/>
      <c r="V251" s="232"/>
      <c r="W251" s="232"/>
      <c r="X251" s="232"/>
      <c r="Y251" s="232"/>
      <c r="Z251" s="232"/>
      <c r="AA251" s="232"/>
      <c r="AB251" s="232"/>
      <c r="AC251" s="232"/>
      <c r="AD251" s="266"/>
      <c r="AE251" s="235"/>
      <c r="AF251" s="266"/>
      <c r="AG251" s="235"/>
      <c r="AH251" s="266"/>
      <c r="AI251" s="235"/>
      <c r="AJ251" s="266"/>
      <c r="AK251" s="235"/>
      <c r="AL251" s="266"/>
      <c r="AM251" s="235"/>
      <c r="AN251" s="236" t="str">
        <f t="shared" si="8"/>
        <v/>
      </c>
      <c r="AO251" s="237" t="str">
        <f t="shared" si="7"/>
        <v/>
      </c>
      <c r="AP251" s="236" t="str">
        <f>IF(M251&gt;0,IF(ABS((VLOOKUP(aux!A242,aux!A:C,3,FALSE)-VLOOKUP(aux!A242,aux!E:F,2,FALSE))/VLOOKUP(aux!A242,aux!A:C,3,FALSE))&gt;'BG - Eckdaten'!#REF!,"N","J"),"")</f>
        <v/>
      </c>
      <c r="AR251" s="250"/>
    </row>
    <row r="252" spans="1:44" s="217" customFormat="1" ht="18.75" x14ac:dyDescent="0.3">
      <c r="A252" s="232"/>
      <c r="B252" s="232"/>
      <c r="C252" s="232"/>
      <c r="D252" s="232"/>
      <c r="E252" s="232"/>
      <c r="F252" s="232"/>
      <c r="G252" s="232"/>
      <c r="H252" s="232"/>
      <c r="I252" s="232"/>
      <c r="J252" s="232"/>
      <c r="K252" s="232"/>
      <c r="L252" s="232"/>
      <c r="M252" s="232"/>
      <c r="N252" s="232"/>
      <c r="O252" s="232"/>
      <c r="P252" s="232"/>
      <c r="Q252" s="232"/>
      <c r="R252" s="232"/>
      <c r="S252" s="232"/>
      <c r="T252" s="232"/>
      <c r="U252" s="232"/>
      <c r="V252" s="232"/>
      <c r="W252" s="232"/>
      <c r="X252" s="232"/>
      <c r="Y252" s="232"/>
      <c r="Z252" s="232"/>
      <c r="AA252" s="232"/>
      <c r="AB252" s="232"/>
      <c r="AC252" s="232"/>
      <c r="AD252" s="266"/>
      <c r="AE252" s="235"/>
      <c r="AF252" s="266"/>
      <c r="AG252" s="235"/>
      <c r="AH252" s="266"/>
      <c r="AI252" s="235"/>
      <c r="AJ252" s="266"/>
      <c r="AK252" s="235"/>
      <c r="AL252" s="266"/>
      <c r="AM252" s="235"/>
      <c r="AN252" s="236" t="str">
        <f t="shared" si="8"/>
        <v/>
      </c>
      <c r="AO252" s="237" t="str">
        <f t="shared" si="7"/>
        <v/>
      </c>
      <c r="AP252" s="236" t="str">
        <f>IF(M252&gt;0,IF(ABS((VLOOKUP(aux!A243,aux!A:C,3,FALSE)-VLOOKUP(aux!A243,aux!E:F,2,FALSE))/VLOOKUP(aux!A243,aux!A:C,3,FALSE))&gt;'BG - Eckdaten'!#REF!,"N","J"),"")</f>
        <v/>
      </c>
      <c r="AR252" s="250"/>
    </row>
    <row r="253" spans="1:44" s="217" customFormat="1" ht="18.75" x14ac:dyDescent="0.3">
      <c r="A253" s="232"/>
      <c r="B253" s="232"/>
      <c r="C253" s="232"/>
      <c r="D253" s="232"/>
      <c r="E253" s="232"/>
      <c r="F253" s="232"/>
      <c r="G253" s="232"/>
      <c r="H253" s="232"/>
      <c r="I253" s="232"/>
      <c r="J253" s="232"/>
      <c r="K253" s="232"/>
      <c r="L253" s="232"/>
      <c r="M253" s="232"/>
      <c r="N253" s="232"/>
      <c r="O253" s="232"/>
      <c r="P253" s="232"/>
      <c r="Q253" s="232"/>
      <c r="R253" s="232"/>
      <c r="S253" s="232"/>
      <c r="T253" s="232"/>
      <c r="U253" s="232"/>
      <c r="V253" s="232"/>
      <c r="W253" s="232"/>
      <c r="X253" s="232"/>
      <c r="Y253" s="232"/>
      <c r="Z253" s="232"/>
      <c r="AA253" s="232"/>
      <c r="AB253" s="232"/>
      <c r="AC253" s="232"/>
      <c r="AD253" s="266"/>
      <c r="AE253" s="235"/>
      <c r="AF253" s="266"/>
      <c r="AG253" s="235"/>
      <c r="AH253" s="266"/>
      <c r="AI253" s="235"/>
      <c r="AJ253" s="266"/>
      <c r="AK253" s="235"/>
      <c r="AL253" s="266"/>
      <c r="AM253" s="235"/>
      <c r="AN253" s="236" t="str">
        <f t="shared" si="8"/>
        <v/>
      </c>
      <c r="AO253" s="237" t="str">
        <f t="shared" si="7"/>
        <v/>
      </c>
      <c r="AP253" s="236" t="str">
        <f>IF(M253&gt;0,IF(ABS((VLOOKUP(aux!A244,aux!A:C,3,FALSE)-VLOOKUP(aux!A244,aux!E:F,2,FALSE))/VLOOKUP(aux!A244,aux!A:C,3,FALSE))&gt;'BG - Eckdaten'!#REF!,"N","J"),"")</f>
        <v/>
      </c>
      <c r="AR253" s="250"/>
    </row>
    <row r="254" spans="1:44" s="217" customFormat="1" ht="18.75" x14ac:dyDescent="0.3">
      <c r="A254" s="232"/>
      <c r="B254" s="232"/>
      <c r="C254" s="232"/>
      <c r="D254" s="232"/>
      <c r="E254" s="232"/>
      <c r="F254" s="232"/>
      <c r="G254" s="232"/>
      <c r="H254" s="232"/>
      <c r="I254" s="232"/>
      <c r="J254" s="232"/>
      <c r="K254" s="232"/>
      <c r="L254" s="232"/>
      <c r="M254" s="232"/>
      <c r="N254" s="232"/>
      <c r="O254" s="232"/>
      <c r="P254" s="232"/>
      <c r="Q254" s="232"/>
      <c r="R254" s="232"/>
      <c r="S254" s="232"/>
      <c r="T254" s="232"/>
      <c r="U254" s="232"/>
      <c r="V254" s="232"/>
      <c r="W254" s="232"/>
      <c r="X254" s="232"/>
      <c r="Y254" s="232"/>
      <c r="Z254" s="232"/>
      <c r="AA254" s="232"/>
      <c r="AB254" s="232"/>
      <c r="AC254" s="232"/>
      <c r="AD254" s="266"/>
      <c r="AE254" s="235"/>
      <c r="AF254" s="266"/>
      <c r="AG254" s="235"/>
      <c r="AH254" s="266"/>
      <c r="AI254" s="235"/>
      <c r="AJ254" s="266"/>
      <c r="AK254" s="235"/>
      <c r="AL254" s="266"/>
      <c r="AM254" s="235"/>
      <c r="AN254" s="236" t="str">
        <f t="shared" si="8"/>
        <v/>
      </c>
      <c r="AO254" s="237" t="str">
        <f t="shared" si="7"/>
        <v/>
      </c>
      <c r="AP254" s="236" t="str">
        <f>IF(M254&gt;0,IF(ABS((VLOOKUP(aux!A245,aux!A:C,3,FALSE)-VLOOKUP(aux!A245,aux!E:F,2,FALSE))/VLOOKUP(aux!A245,aux!A:C,3,FALSE))&gt;'BG - Eckdaten'!#REF!,"N","J"),"")</f>
        <v/>
      </c>
      <c r="AR254" s="250"/>
    </row>
    <row r="255" spans="1:44" s="217" customFormat="1" ht="18.75" x14ac:dyDescent="0.3">
      <c r="A255" s="232"/>
      <c r="B255" s="232"/>
      <c r="C255" s="232"/>
      <c r="D255" s="232"/>
      <c r="E255" s="232"/>
      <c r="F255" s="232"/>
      <c r="G255" s="232"/>
      <c r="H255" s="232"/>
      <c r="I255" s="232"/>
      <c r="J255" s="232"/>
      <c r="K255" s="232"/>
      <c r="L255" s="232"/>
      <c r="M255" s="232"/>
      <c r="N255" s="232"/>
      <c r="O255" s="232"/>
      <c r="P255" s="232"/>
      <c r="Q255" s="232"/>
      <c r="R255" s="232"/>
      <c r="S255" s="232"/>
      <c r="T255" s="232"/>
      <c r="U255" s="232"/>
      <c r="V255" s="232"/>
      <c r="W255" s="232"/>
      <c r="X255" s="232"/>
      <c r="Y255" s="232"/>
      <c r="Z255" s="232"/>
      <c r="AA255" s="232"/>
      <c r="AB255" s="232"/>
      <c r="AC255" s="232"/>
      <c r="AD255" s="266"/>
      <c r="AE255" s="235"/>
      <c r="AF255" s="266"/>
      <c r="AG255" s="235"/>
      <c r="AH255" s="266"/>
      <c r="AI255" s="235"/>
      <c r="AJ255" s="266"/>
      <c r="AK255" s="235"/>
      <c r="AL255" s="266"/>
      <c r="AM255" s="235"/>
      <c r="AN255" s="236" t="str">
        <f t="shared" si="8"/>
        <v/>
      </c>
      <c r="AO255" s="237" t="str">
        <f t="shared" si="7"/>
        <v/>
      </c>
      <c r="AP255" s="236" t="str">
        <f>IF(M255&gt;0,IF(ABS((VLOOKUP(aux!A246,aux!A:C,3,FALSE)-VLOOKUP(aux!A246,aux!E:F,2,FALSE))/VLOOKUP(aux!A246,aux!A:C,3,FALSE))&gt;'BG - Eckdaten'!#REF!,"N","J"),"")</f>
        <v/>
      </c>
      <c r="AR255" s="250"/>
    </row>
    <row r="256" spans="1:44" s="217" customFormat="1" ht="18.75" x14ac:dyDescent="0.3">
      <c r="A256" s="232"/>
      <c r="B256" s="232"/>
      <c r="C256" s="232"/>
      <c r="D256" s="232"/>
      <c r="E256" s="232"/>
      <c r="F256" s="232"/>
      <c r="G256" s="232"/>
      <c r="H256" s="232"/>
      <c r="I256" s="232"/>
      <c r="J256" s="232"/>
      <c r="K256" s="232"/>
      <c r="L256" s="232"/>
      <c r="M256" s="232"/>
      <c r="N256" s="232"/>
      <c r="O256" s="232"/>
      <c r="P256" s="232"/>
      <c r="Q256" s="232"/>
      <c r="R256" s="232"/>
      <c r="S256" s="232"/>
      <c r="T256" s="232"/>
      <c r="U256" s="232"/>
      <c r="V256" s="232"/>
      <c r="W256" s="232"/>
      <c r="X256" s="232"/>
      <c r="Y256" s="232"/>
      <c r="Z256" s="232"/>
      <c r="AA256" s="232"/>
      <c r="AB256" s="232"/>
      <c r="AC256" s="232"/>
      <c r="AD256" s="266"/>
      <c r="AE256" s="235"/>
      <c r="AF256" s="266"/>
      <c r="AG256" s="235"/>
      <c r="AH256" s="266"/>
      <c r="AI256" s="235"/>
      <c r="AJ256" s="266"/>
      <c r="AK256" s="235"/>
      <c r="AL256" s="266"/>
      <c r="AM256" s="235"/>
      <c r="AN256" s="236" t="str">
        <f t="shared" si="8"/>
        <v/>
      </c>
      <c r="AO256" s="237" t="str">
        <f t="shared" si="7"/>
        <v/>
      </c>
      <c r="AP256" s="236" t="str">
        <f>IF(M256&gt;0,IF(ABS((VLOOKUP(aux!A247,aux!A:C,3,FALSE)-VLOOKUP(aux!A247,aux!E:F,2,FALSE))/VLOOKUP(aux!A247,aux!A:C,3,FALSE))&gt;'BG - Eckdaten'!#REF!,"N","J"),"")</f>
        <v/>
      </c>
      <c r="AR256" s="250"/>
    </row>
    <row r="257" spans="1:44" s="217" customFormat="1" ht="18.75" x14ac:dyDescent="0.3">
      <c r="A257" s="232"/>
      <c r="B257" s="232"/>
      <c r="C257" s="232"/>
      <c r="D257" s="232"/>
      <c r="E257" s="232"/>
      <c r="F257" s="232"/>
      <c r="G257" s="232"/>
      <c r="H257" s="232"/>
      <c r="I257" s="232"/>
      <c r="J257" s="232"/>
      <c r="K257" s="232"/>
      <c r="L257" s="232"/>
      <c r="M257" s="232"/>
      <c r="N257" s="232"/>
      <c r="O257" s="232"/>
      <c r="P257" s="232"/>
      <c r="Q257" s="232"/>
      <c r="R257" s="232"/>
      <c r="S257" s="232"/>
      <c r="T257" s="232"/>
      <c r="U257" s="232"/>
      <c r="V257" s="232"/>
      <c r="W257" s="232"/>
      <c r="X257" s="232"/>
      <c r="Y257" s="232"/>
      <c r="Z257" s="232"/>
      <c r="AA257" s="232"/>
      <c r="AB257" s="232"/>
      <c r="AC257" s="232"/>
      <c r="AD257" s="266"/>
      <c r="AE257" s="235"/>
      <c r="AF257" s="266"/>
      <c r="AG257" s="235"/>
      <c r="AH257" s="266"/>
      <c r="AI257" s="235"/>
      <c r="AJ257" s="266"/>
      <c r="AK257" s="235"/>
      <c r="AL257" s="266"/>
      <c r="AM257" s="235"/>
      <c r="AN257" s="236" t="str">
        <f t="shared" si="8"/>
        <v/>
      </c>
      <c r="AO257" s="237" t="str">
        <f t="shared" si="7"/>
        <v/>
      </c>
      <c r="AP257" s="236" t="str">
        <f>IF(M257&gt;0,IF(ABS((VLOOKUP(aux!A248,aux!A:C,3,FALSE)-VLOOKUP(aux!A248,aux!E:F,2,FALSE))/VLOOKUP(aux!A248,aux!A:C,3,FALSE))&gt;'BG - Eckdaten'!#REF!,"N","J"),"")</f>
        <v/>
      </c>
      <c r="AR257" s="250"/>
    </row>
    <row r="258" spans="1:44" s="217" customFormat="1" ht="18.75" x14ac:dyDescent="0.3">
      <c r="A258" s="232"/>
      <c r="B258" s="232"/>
      <c r="C258" s="232"/>
      <c r="D258" s="232"/>
      <c r="E258" s="232"/>
      <c r="F258" s="232"/>
      <c r="G258" s="232"/>
      <c r="H258" s="232"/>
      <c r="I258" s="232"/>
      <c r="J258" s="232"/>
      <c r="K258" s="232"/>
      <c r="L258" s="232"/>
      <c r="M258" s="232"/>
      <c r="N258" s="232"/>
      <c r="O258" s="232"/>
      <c r="P258" s="232"/>
      <c r="Q258" s="232"/>
      <c r="R258" s="232"/>
      <c r="S258" s="232"/>
      <c r="T258" s="232"/>
      <c r="U258" s="232"/>
      <c r="V258" s="232"/>
      <c r="W258" s="232"/>
      <c r="X258" s="232"/>
      <c r="Y258" s="232"/>
      <c r="Z258" s="232"/>
      <c r="AA258" s="232"/>
      <c r="AB258" s="232"/>
      <c r="AC258" s="232"/>
      <c r="AD258" s="266"/>
      <c r="AE258" s="235"/>
      <c r="AF258" s="266"/>
      <c r="AG258" s="235"/>
      <c r="AH258" s="266"/>
      <c r="AI258" s="235"/>
      <c r="AJ258" s="266"/>
      <c r="AK258" s="235"/>
      <c r="AL258" s="266"/>
      <c r="AM258" s="235"/>
      <c r="AN258" s="236" t="str">
        <f t="shared" si="8"/>
        <v/>
      </c>
      <c r="AO258" s="237" t="str">
        <f t="shared" si="7"/>
        <v/>
      </c>
      <c r="AP258" s="236" t="str">
        <f>IF(M258&gt;0,IF(ABS((VLOOKUP(aux!A249,aux!A:C,3,FALSE)-VLOOKUP(aux!A249,aux!E:F,2,FALSE))/VLOOKUP(aux!A249,aux!A:C,3,FALSE))&gt;'BG - Eckdaten'!#REF!,"N","J"),"")</f>
        <v/>
      </c>
      <c r="AR258" s="250"/>
    </row>
    <row r="259" spans="1:44" s="217" customFormat="1" ht="18.75" x14ac:dyDescent="0.3">
      <c r="A259" s="232"/>
      <c r="B259" s="232"/>
      <c r="C259" s="232"/>
      <c r="D259" s="232"/>
      <c r="E259" s="232"/>
      <c r="F259" s="232"/>
      <c r="G259" s="232"/>
      <c r="H259" s="232"/>
      <c r="I259" s="232"/>
      <c r="J259" s="232"/>
      <c r="K259" s="232"/>
      <c r="L259" s="232"/>
      <c r="M259" s="232"/>
      <c r="N259" s="232"/>
      <c r="O259" s="232"/>
      <c r="P259" s="232"/>
      <c r="Q259" s="232"/>
      <c r="R259" s="232"/>
      <c r="S259" s="232"/>
      <c r="T259" s="232"/>
      <c r="U259" s="232"/>
      <c r="V259" s="232"/>
      <c r="W259" s="232"/>
      <c r="X259" s="232"/>
      <c r="Y259" s="232"/>
      <c r="Z259" s="232"/>
      <c r="AA259" s="232"/>
      <c r="AB259" s="232"/>
      <c r="AC259" s="232"/>
      <c r="AD259" s="266"/>
      <c r="AE259" s="235"/>
      <c r="AF259" s="266"/>
      <c r="AG259" s="235"/>
      <c r="AH259" s="266"/>
      <c r="AI259" s="235"/>
      <c r="AJ259" s="266"/>
      <c r="AK259" s="235"/>
      <c r="AL259" s="266"/>
      <c r="AM259" s="235"/>
      <c r="AN259" s="236" t="str">
        <f t="shared" si="8"/>
        <v/>
      </c>
      <c r="AO259" s="237" t="str">
        <f t="shared" si="7"/>
        <v/>
      </c>
      <c r="AP259" s="236" t="str">
        <f>IF(M259&gt;0,IF(ABS((VLOOKUP(aux!A250,aux!A:C,3,FALSE)-VLOOKUP(aux!A250,aux!E:F,2,FALSE))/VLOOKUP(aux!A250,aux!A:C,3,FALSE))&gt;'BG - Eckdaten'!#REF!,"N","J"),"")</f>
        <v/>
      </c>
      <c r="AR259" s="250"/>
    </row>
    <row r="260" spans="1:44" s="217" customFormat="1" ht="18.75" x14ac:dyDescent="0.3">
      <c r="A260" s="232"/>
      <c r="B260" s="232"/>
      <c r="C260" s="232"/>
      <c r="D260" s="232"/>
      <c r="E260" s="232"/>
      <c r="F260" s="232"/>
      <c r="G260" s="232"/>
      <c r="H260" s="232"/>
      <c r="I260" s="232"/>
      <c r="J260" s="232"/>
      <c r="K260" s="232"/>
      <c r="L260" s="232"/>
      <c r="M260" s="232"/>
      <c r="N260" s="232"/>
      <c r="O260" s="232"/>
      <c r="P260" s="232"/>
      <c r="Q260" s="232"/>
      <c r="R260" s="232"/>
      <c r="S260" s="232"/>
      <c r="T260" s="232"/>
      <c r="U260" s="232"/>
      <c r="V260" s="232"/>
      <c r="W260" s="232"/>
      <c r="X260" s="232"/>
      <c r="Y260" s="232"/>
      <c r="Z260" s="232"/>
      <c r="AA260" s="232"/>
      <c r="AB260" s="232"/>
      <c r="AC260" s="232"/>
      <c r="AD260" s="266"/>
      <c r="AE260" s="235"/>
      <c r="AF260" s="266"/>
      <c r="AG260" s="235"/>
      <c r="AH260" s="266"/>
      <c r="AI260" s="235"/>
      <c r="AJ260" s="266"/>
      <c r="AK260" s="235"/>
      <c r="AL260" s="266"/>
      <c r="AM260" s="235"/>
      <c r="AN260" s="236" t="str">
        <f t="shared" si="8"/>
        <v/>
      </c>
      <c r="AO260" s="237" t="str">
        <f t="shared" si="7"/>
        <v/>
      </c>
      <c r="AP260" s="236" t="str">
        <f>IF(M260&gt;0,IF(ABS((VLOOKUP(aux!A251,aux!A:C,3,FALSE)-VLOOKUP(aux!A251,aux!E:F,2,FALSE))/VLOOKUP(aux!A251,aux!A:C,3,FALSE))&gt;'BG - Eckdaten'!#REF!,"N","J"),"")</f>
        <v/>
      </c>
      <c r="AR260" s="250"/>
    </row>
    <row r="261" spans="1:44" s="217" customFormat="1" ht="18.75" x14ac:dyDescent="0.3">
      <c r="A261" s="232"/>
      <c r="B261" s="232"/>
      <c r="C261" s="232"/>
      <c r="D261" s="232"/>
      <c r="E261" s="232"/>
      <c r="F261" s="232"/>
      <c r="G261" s="232"/>
      <c r="H261" s="232"/>
      <c r="I261" s="232"/>
      <c r="J261" s="232"/>
      <c r="K261" s="232"/>
      <c r="L261" s="232"/>
      <c r="M261" s="232"/>
      <c r="N261" s="232"/>
      <c r="O261" s="232"/>
      <c r="P261" s="232"/>
      <c r="Q261" s="232"/>
      <c r="R261" s="232"/>
      <c r="S261" s="232"/>
      <c r="T261" s="232"/>
      <c r="U261" s="232"/>
      <c r="V261" s="232"/>
      <c r="W261" s="232"/>
      <c r="X261" s="232"/>
      <c r="Y261" s="232"/>
      <c r="Z261" s="232"/>
      <c r="AA261" s="232"/>
      <c r="AB261" s="232"/>
      <c r="AC261" s="232"/>
      <c r="AD261" s="266"/>
      <c r="AE261" s="235"/>
      <c r="AF261" s="266"/>
      <c r="AG261" s="235"/>
      <c r="AH261" s="266"/>
      <c r="AI261" s="235"/>
      <c r="AJ261" s="266"/>
      <c r="AK261" s="235"/>
      <c r="AL261" s="266"/>
      <c r="AM261" s="235"/>
      <c r="AN261" s="236" t="str">
        <f t="shared" si="8"/>
        <v/>
      </c>
      <c r="AO261" s="237" t="str">
        <f t="shared" si="7"/>
        <v/>
      </c>
      <c r="AP261" s="236" t="str">
        <f>IF(M261&gt;0,IF(ABS((VLOOKUP(aux!A252,aux!A:C,3,FALSE)-VLOOKUP(aux!A252,aux!E:F,2,FALSE))/VLOOKUP(aux!A252,aux!A:C,3,FALSE))&gt;'BG - Eckdaten'!#REF!,"N","J"),"")</f>
        <v/>
      </c>
      <c r="AR261" s="250"/>
    </row>
    <row r="262" spans="1:44" s="217" customFormat="1" ht="18.75" x14ac:dyDescent="0.3">
      <c r="A262" s="232"/>
      <c r="B262" s="232"/>
      <c r="C262" s="232"/>
      <c r="D262" s="232"/>
      <c r="E262" s="232"/>
      <c r="F262" s="232"/>
      <c r="G262" s="232"/>
      <c r="H262" s="232"/>
      <c r="I262" s="232"/>
      <c r="J262" s="232"/>
      <c r="K262" s="232"/>
      <c r="L262" s="232"/>
      <c r="M262" s="232"/>
      <c r="N262" s="232"/>
      <c r="O262" s="232"/>
      <c r="P262" s="232"/>
      <c r="Q262" s="232"/>
      <c r="R262" s="232"/>
      <c r="S262" s="232"/>
      <c r="T262" s="232"/>
      <c r="U262" s="232"/>
      <c r="V262" s="232"/>
      <c r="W262" s="232"/>
      <c r="X262" s="232"/>
      <c r="Y262" s="232"/>
      <c r="Z262" s="232"/>
      <c r="AA262" s="232"/>
      <c r="AB262" s="232"/>
      <c r="AC262" s="232"/>
      <c r="AD262" s="266"/>
      <c r="AE262" s="235"/>
      <c r="AF262" s="266"/>
      <c r="AG262" s="235"/>
      <c r="AH262" s="266"/>
      <c r="AI262" s="235"/>
      <c r="AJ262" s="266"/>
      <c r="AK262" s="235"/>
      <c r="AL262" s="266"/>
      <c r="AM262" s="235"/>
      <c r="AN262" s="236" t="str">
        <f t="shared" si="8"/>
        <v/>
      </c>
      <c r="AO262" s="237" t="str">
        <f t="shared" si="7"/>
        <v/>
      </c>
      <c r="AP262" s="236" t="str">
        <f>IF(M262&gt;0,IF(ABS((VLOOKUP(aux!A253,aux!A:C,3,FALSE)-VLOOKUP(aux!A253,aux!E:F,2,FALSE))/VLOOKUP(aux!A253,aux!A:C,3,FALSE))&gt;'BG - Eckdaten'!#REF!,"N","J"),"")</f>
        <v/>
      </c>
      <c r="AR262" s="250"/>
    </row>
    <row r="263" spans="1:44" s="217" customFormat="1" ht="18.75" x14ac:dyDescent="0.3">
      <c r="A263" s="232"/>
      <c r="B263" s="232"/>
      <c r="C263" s="232"/>
      <c r="D263" s="232"/>
      <c r="E263" s="232"/>
      <c r="F263" s="232"/>
      <c r="G263" s="232"/>
      <c r="H263" s="232"/>
      <c r="I263" s="232"/>
      <c r="J263" s="232"/>
      <c r="K263" s="232"/>
      <c r="L263" s="232"/>
      <c r="M263" s="232"/>
      <c r="N263" s="232"/>
      <c r="O263" s="232"/>
      <c r="P263" s="232"/>
      <c r="Q263" s="232"/>
      <c r="R263" s="232"/>
      <c r="S263" s="232"/>
      <c r="T263" s="232"/>
      <c r="U263" s="232"/>
      <c r="V263" s="232"/>
      <c r="W263" s="232"/>
      <c r="X263" s="232"/>
      <c r="Y263" s="232"/>
      <c r="Z263" s="232"/>
      <c r="AA263" s="232"/>
      <c r="AB263" s="232"/>
      <c r="AC263" s="232"/>
      <c r="AD263" s="266"/>
      <c r="AE263" s="235"/>
      <c r="AF263" s="266"/>
      <c r="AG263" s="235"/>
      <c r="AH263" s="266"/>
      <c r="AI263" s="235"/>
      <c r="AJ263" s="266"/>
      <c r="AK263" s="235"/>
      <c r="AL263" s="266"/>
      <c r="AM263" s="235"/>
      <c r="AN263" s="236" t="str">
        <f t="shared" si="8"/>
        <v/>
      </c>
      <c r="AO263" s="237" t="str">
        <f t="shared" ref="AO263:AO326" si="9">IF(AE263=0,"",IF(AE263+AG263+AI263+AK263+AM263=1,"J","N"))</f>
        <v/>
      </c>
      <c r="AP263" s="236" t="str">
        <f>IF(M263&gt;0,IF(ABS((VLOOKUP(aux!A254,aux!A:C,3,FALSE)-VLOOKUP(aux!A254,aux!E:F,2,FALSE))/VLOOKUP(aux!A254,aux!A:C,3,FALSE))&gt;'BG - Eckdaten'!#REF!,"N","J"),"")</f>
        <v/>
      </c>
      <c r="AR263" s="250"/>
    </row>
    <row r="264" spans="1:44" s="217" customFormat="1" ht="18.75" x14ac:dyDescent="0.3">
      <c r="A264" s="232"/>
      <c r="B264" s="232"/>
      <c r="C264" s="232"/>
      <c r="D264" s="232"/>
      <c r="E264" s="232"/>
      <c r="F264" s="232"/>
      <c r="G264" s="232"/>
      <c r="H264" s="232"/>
      <c r="I264" s="232"/>
      <c r="J264" s="232"/>
      <c r="K264" s="232"/>
      <c r="L264" s="232"/>
      <c r="M264" s="232"/>
      <c r="N264" s="232"/>
      <c r="O264" s="232"/>
      <c r="P264" s="232"/>
      <c r="Q264" s="232"/>
      <c r="R264" s="232"/>
      <c r="S264" s="232"/>
      <c r="T264" s="232"/>
      <c r="U264" s="232"/>
      <c r="V264" s="232"/>
      <c r="W264" s="232"/>
      <c r="X264" s="232"/>
      <c r="Y264" s="232"/>
      <c r="Z264" s="232"/>
      <c r="AA264" s="232"/>
      <c r="AB264" s="232"/>
      <c r="AC264" s="232"/>
      <c r="AD264" s="266"/>
      <c r="AE264" s="235"/>
      <c r="AF264" s="266"/>
      <c r="AG264" s="235"/>
      <c r="AH264" s="266"/>
      <c r="AI264" s="235"/>
      <c r="AJ264" s="266"/>
      <c r="AK264" s="235"/>
      <c r="AL264" s="266"/>
      <c r="AM264" s="235"/>
      <c r="AN264" s="236" t="str">
        <f t="shared" ref="AN264:AN327" si="10">IF(AD264=0,"",IF(AND(AD264&gt;0,AF264+AH264+AJ264+AL264=P264),"J","N"))</f>
        <v/>
      </c>
      <c r="AO264" s="237" t="str">
        <f t="shared" si="9"/>
        <v/>
      </c>
      <c r="AP264" s="236" t="str">
        <f>IF(M264&gt;0,IF(ABS((VLOOKUP(aux!A255,aux!A:C,3,FALSE)-VLOOKUP(aux!A255,aux!E:F,2,FALSE))/VLOOKUP(aux!A255,aux!A:C,3,FALSE))&gt;'BG - Eckdaten'!#REF!,"N","J"),"")</f>
        <v/>
      </c>
      <c r="AR264" s="250"/>
    </row>
    <row r="265" spans="1:44" s="217" customFormat="1" ht="18.75" x14ac:dyDescent="0.3">
      <c r="A265" s="232"/>
      <c r="B265" s="232"/>
      <c r="C265" s="232"/>
      <c r="D265" s="232"/>
      <c r="E265" s="232"/>
      <c r="F265" s="232"/>
      <c r="G265" s="232"/>
      <c r="H265" s="232"/>
      <c r="I265" s="232"/>
      <c r="J265" s="232"/>
      <c r="K265" s="232"/>
      <c r="L265" s="232"/>
      <c r="M265" s="232"/>
      <c r="N265" s="232"/>
      <c r="O265" s="232"/>
      <c r="P265" s="232"/>
      <c r="Q265" s="232"/>
      <c r="R265" s="232"/>
      <c r="S265" s="232"/>
      <c r="T265" s="232"/>
      <c r="U265" s="232"/>
      <c r="V265" s="232"/>
      <c r="W265" s="232"/>
      <c r="X265" s="232"/>
      <c r="Y265" s="232"/>
      <c r="Z265" s="232"/>
      <c r="AA265" s="232"/>
      <c r="AB265" s="232"/>
      <c r="AC265" s="232"/>
      <c r="AD265" s="266"/>
      <c r="AE265" s="235"/>
      <c r="AF265" s="266"/>
      <c r="AG265" s="235"/>
      <c r="AH265" s="266"/>
      <c r="AI265" s="235"/>
      <c r="AJ265" s="266"/>
      <c r="AK265" s="235"/>
      <c r="AL265" s="266"/>
      <c r="AM265" s="235"/>
      <c r="AN265" s="236" t="str">
        <f t="shared" si="10"/>
        <v/>
      </c>
      <c r="AO265" s="237" t="str">
        <f t="shared" si="9"/>
        <v/>
      </c>
      <c r="AP265" s="236" t="str">
        <f>IF(M265&gt;0,IF(ABS((VLOOKUP(aux!A256,aux!A:C,3,FALSE)-VLOOKUP(aux!A256,aux!E:F,2,FALSE))/VLOOKUP(aux!A256,aux!A:C,3,FALSE))&gt;'BG - Eckdaten'!#REF!,"N","J"),"")</f>
        <v/>
      </c>
      <c r="AR265" s="250"/>
    </row>
    <row r="266" spans="1:44" s="217" customFormat="1" ht="18.75" x14ac:dyDescent="0.3">
      <c r="A266" s="232"/>
      <c r="B266" s="232"/>
      <c r="C266" s="232"/>
      <c r="D266" s="232"/>
      <c r="E266" s="232"/>
      <c r="F266" s="232"/>
      <c r="G266" s="232"/>
      <c r="H266" s="232"/>
      <c r="I266" s="232"/>
      <c r="J266" s="232"/>
      <c r="K266" s="232"/>
      <c r="L266" s="232"/>
      <c r="M266" s="232"/>
      <c r="N266" s="232"/>
      <c r="O266" s="232"/>
      <c r="P266" s="232"/>
      <c r="Q266" s="232"/>
      <c r="R266" s="232"/>
      <c r="S266" s="232"/>
      <c r="T266" s="232"/>
      <c r="U266" s="232"/>
      <c r="V266" s="232"/>
      <c r="W266" s="232"/>
      <c r="X266" s="232"/>
      <c r="Y266" s="232"/>
      <c r="Z266" s="232"/>
      <c r="AA266" s="232"/>
      <c r="AB266" s="232"/>
      <c r="AC266" s="232"/>
      <c r="AD266" s="266"/>
      <c r="AE266" s="235"/>
      <c r="AF266" s="266"/>
      <c r="AG266" s="235"/>
      <c r="AH266" s="266"/>
      <c r="AI266" s="235"/>
      <c r="AJ266" s="266"/>
      <c r="AK266" s="235"/>
      <c r="AL266" s="266"/>
      <c r="AM266" s="235"/>
      <c r="AN266" s="236" t="str">
        <f t="shared" si="10"/>
        <v/>
      </c>
      <c r="AO266" s="237" t="str">
        <f t="shared" si="9"/>
        <v/>
      </c>
      <c r="AP266" s="236" t="str">
        <f>IF(M266&gt;0,IF(ABS((VLOOKUP(aux!A257,aux!A:C,3,FALSE)-VLOOKUP(aux!A257,aux!E:F,2,FALSE))/VLOOKUP(aux!A257,aux!A:C,3,FALSE))&gt;'BG - Eckdaten'!#REF!,"N","J"),"")</f>
        <v/>
      </c>
      <c r="AR266" s="250"/>
    </row>
    <row r="267" spans="1:44" s="217" customFormat="1" ht="18.75" x14ac:dyDescent="0.3">
      <c r="A267" s="232"/>
      <c r="B267" s="232"/>
      <c r="C267" s="232"/>
      <c r="D267" s="232"/>
      <c r="E267" s="232"/>
      <c r="F267" s="232"/>
      <c r="G267" s="232"/>
      <c r="H267" s="232"/>
      <c r="I267" s="232"/>
      <c r="J267" s="232"/>
      <c r="K267" s="232"/>
      <c r="L267" s="232"/>
      <c r="M267" s="232"/>
      <c r="N267" s="232"/>
      <c r="O267" s="232"/>
      <c r="P267" s="232"/>
      <c r="Q267" s="232"/>
      <c r="R267" s="232"/>
      <c r="S267" s="232"/>
      <c r="T267" s="232"/>
      <c r="U267" s="232"/>
      <c r="V267" s="232"/>
      <c r="W267" s="232"/>
      <c r="X267" s="232"/>
      <c r="Y267" s="232"/>
      <c r="Z267" s="232"/>
      <c r="AA267" s="232"/>
      <c r="AB267" s="232"/>
      <c r="AC267" s="232"/>
      <c r="AD267" s="266"/>
      <c r="AE267" s="235"/>
      <c r="AF267" s="266"/>
      <c r="AG267" s="235"/>
      <c r="AH267" s="266"/>
      <c r="AI267" s="235"/>
      <c r="AJ267" s="266"/>
      <c r="AK267" s="235"/>
      <c r="AL267" s="266"/>
      <c r="AM267" s="235"/>
      <c r="AN267" s="236" t="str">
        <f t="shared" si="10"/>
        <v/>
      </c>
      <c r="AO267" s="237" t="str">
        <f t="shared" si="9"/>
        <v/>
      </c>
      <c r="AP267" s="236" t="str">
        <f>IF(M267&gt;0,IF(ABS((VLOOKUP(aux!A258,aux!A:C,3,FALSE)-VLOOKUP(aux!A258,aux!E:F,2,FALSE))/VLOOKUP(aux!A258,aux!A:C,3,FALSE))&gt;'BG - Eckdaten'!#REF!,"N","J"),"")</f>
        <v/>
      </c>
      <c r="AR267" s="250"/>
    </row>
    <row r="268" spans="1:44" s="217" customFormat="1" ht="18.75" x14ac:dyDescent="0.3">
      <c r="A268" s="232"/>
      <c r="B268" s="232"/>
      <c r="C268" s="232"/>
      <c r="D268" s="232"/>
      <c r="E268" s="232"/>
      <c r="F268" s="232"/>
      <c r="G268" s="232"/>
      <c r="H268" s="232"/>
      <c r="I268" s="232"/>
      <c r="J268" s="232"/>
      <c r="K268" s="232"/>
      <c r="L268" s="232"/>
      <c r="M268" s="232"/>
      <c r="N268" s="232"/>
      <c r="O268" s="232"/>
      <c r="P268" s="232"/>
      <c r="Q268" s="232"/>
      <c r="R268" s="232"/>
      <c r="S268" s="232"/>
      <c r="T268" s="232"/>
      <c r="U268" s="232"/>
      <c r="V268" s="232"/>
      <c r="W268" s="232"/>
      <c r="X268" s="232"/>
      <c r="Y268" s="232"/>
      <c r="Z268" s="232"/>
      <c r="AA268" s="232"/>
      <c r="AB268" s="232"/>
      <c r="AC268" s="232"/>
      <c r="AD268" s="266"/>
      <c r="AE268" s="235"/>
      <c r="AF268" s="266"/>
      <c r="AG268" s="235"/>
      <c r="AH268" s="266"/>
      <c r="AI268" s="235"/>
      <c r="AJ268" s="266"/>
      <c r="AK268" s="235"/>
      <c r="AL268" s="266"/>
      <c r="AM268" s="235"/>
      <c r="AN268" s="236" t="str">
        <f t="shared" si="10"/>
        <v/>
      </c>
      <c r="AO268" s="237" t="str">
        <f t="shared" si="9"/>
        <v/>
      </c>
      <c r="AP268" s="236" t="str">
        <f>IF(M268&gt;0,IF(ABS((VLOOKUP(aux!A259,aux!A:C,3,FALSE)-VLOOKUP(aux!A259,aux!E:F,2,FALSE))/VLOOKUP(aux!A259,aux!A:C,3,FALSE))&gt;'BG - Eckdaten'!#REF!,"N","J"),"")</f>
        <v/>
      </c>
      <c r="AR268" s="250"/>
    </row>
    <row r="269" spans="1:44" s="217" customFormat="1" ht="18.75" x14ac:dyDescent="0.3">
      <c r="A269" s="232"/>
      <c r="B269" s="232"/>
      <c r="C269" s="232"/>
      <c r="D269" s="232"/>
      <c r="E269" s="232"/>
      <c r="F269" s="232"/>
      <c r="G269" s="232"/>
      <c r="H269" s="232"/>
      <c r="I269" s="232"/>
      <c r="J269" s="232"/>
      <c r="K269" s="232"/>
      <c r="L269" s="232"/>
      <c r="M269" s="232"/>
      <c r="N269" s="232"/>
      <c r="O269" s="232"/>
      <c r="P269" s="232"/>
      <c r="Q269" s="232"/>
      <c r="R269" s="232"/>
      <c r="S269" s="232"/>
      <c r="T269" s="232"/>
      <c r="U269" s="232"/>
      <c r="V269" s="232"/>
      <c r="W269" s="232"/>
      <c r="X269" s="232"/>
      <c r="Y269" s="232"/>
      <c r="Z269" s="232"/>
      <c r="AA269" s="232"/>
      <c r="AB269" s="232"/>
      <c r="AC269" s="232"/>
      <c r="AD269" s="266"/>
      <c r="AE269" s="235"/>
      <c r="AF269" s="266"/>
      <c r="AG269" s="235"/>
      <c r="AH269" s="266"/>
      <c r="AI269" s="235"/>
      <c r="AJ269" s="266"/>
      <c r="AK269" s="235"/>
      <c r="AL269" s="266"/>
      <c r="AM269" s="235"/>
      <c r="AN269" s="236" t="str">
        <f t="shared" si="10"/>
        <v/>
      </c>
      <c r="AO269" s="237" t="str">
        <f t="shared" si="9"/>
        <v/>
      </c>
      <c r="AP269" s="236" t="str">
        <f>IF(M269&gt;0,IF(ABS((VLOOKUP(aux!A260,aux!A:C,3,FALSE)-VLOOKUP(aux!A260,aux!E:F,2,FALSE))/VLOOKUP(aux!A260,aux!A:C,3,FALSE))&gt;'BG - Eckdaten'!#REF!,"N","J"),"")</f>
        <v/>
      </c>
      <c r="AR269" s="250"/>
    </row>
    <row r="270" spans="1:44" s="217" customFormat="1" ht="18.75" x14ac:dyDescent="0.3">
      <c r="A270" s="232"/>
      <c r="B270" s="232"/>
      <c r="C270" s="232"/>
      <c r="D270" s="232"/>
      <c r="E270" s="232"/>
      <c r="F270" s="232"/>
      <c r="G270" s="232"/>
      <c r="H270" s="232"/>
      <c r="I270" s="232"/>
      <c r="J270" s="232"/>
      <c r="K270" s="232"/>
      <c r="L270" s="232"/>
      <c r="M270" s="232"/>
      <c r="N270" s="232"/>
      <c r="O270" s="232"/>
      <c r="P270" s="232"/>
      <c r="Q270" s="232"/>
      <c r="R270" s="232"/>
      <c r="S270" s="232"/>
      <c r="T270" s="232"/>
      <c r="U270" s="232"/>
      <c r="V270" s="232"/>
      <c r="W270" s="232"/>
      <c r="X270" s="232"/>
      <c r="Y270" s="232"/>
      <c r="Z270" s="232"/>
      <c r="AA270" s="232"/>
      <c r="AB270" s="232"/>
      <c r="AC270" s="232"/>
      <c r="AD270" s="266"/>
      <c r="AE270" s="235"/>
      <c r="AF270" s="266"/>
      <c r="AG270" s="235"/>
      <c r="AH270" s="266"/>
      <c r="AI270" s="235"/>
      <c r="AJ270" s="266"/>
      <c r="AK270" s="235"/>
      <c r="AL270" s="266"/>
      <c r="AM270" s="235"/>
      <c r="AN270" s="236" t="str">
        <f t="shared" si="10"/>
        <v/>
      </c>
      <c r="AO270" s="237" t="str">
        <f t="shared" si="9"/>
        <v/>
      </c>
      <c r="AP270" s="236" t="str">
        <f>IF(M270&gt;0,IF(ABS((VLOOKUP(aux!A261,aux!A:C,3,FALSE)-VLOOKUP(aux!A261,aux!E:F,2,FALSE))/VLOOKUP(aux!A261,aux!A:C,3,FALSE))&gt;'BG - Eckdaten'!#REF!,"N","J"),"")</f>
        <v/>
      </c>
      <c r="AR270" s="250"/>
    </row>
    <row r="271" spans="1:44" s="217" customFormat="1" ht="18.75" x14ac:dyDescent="0.3">
      <c r="A271" s="232"/>
      <c r="B271" s="232"/>
      <c r="C271" s="232"/>
      <c r="D271" s="232"/>
      <c r="E271" s="232"/>
      <c r="F271" s="232"/>
      <c r="G271" s="232"/>
      <c r="H271" s="232"/>
      <c r="I271" s="232"/>
      <c r="J271" s="232"/>
      <c r="K271" s="232"/>
      <c r="L271" s="232"/>
      <c r="M271" s="232"/>
      <c r="N271" s="232"/>
      <c r="O271" s="232"/>
      <c r="P271" s="232"/>
      <c r="Q271" s="232"/>
      <c r="R271" s="232"/>
      <c r="S271" s="232"/>
      <c r="T271" s="232"/>
      <c r="U271" s="232"/>
      <c r="V271" s="232"/>
      <c r="W271" s="232"/>
      <c r="X271" s="232"/>
      <c r="Y271" s="232"/>
      <c r="Z271" s="232"/>
      <c r="AA271" s="232"/>
      <c r="AB271" s="232"/>
      <c r="AC271" s="232"/>
      <c r="AD271" s="266"/>
      <c r="AE271" s="235"/>
      <c r="AF271" s="266"/>
      <c r="AG271" s="235"/>
      <c r="AH271" s="266"/>
      <c r="AI271" s="235"/>
      <c r="AJ271" s="266"/>
      <c r="AK271" s="235"/>
      <c r="AL271" s="266"/>
      <c r="AM271" s="235"/>
      <c r="AN271" s="236" t="str">
        <f t="shared" si="10"/>
        <v/>
      </c>
      <c r="AO271" s="237" t="str">
        <f t="shared" si="9"/>
        <v/>
      </c>
      <c r="AP271" s="236" t="str">
        <f>IF(M271&gt;0,IF(ABS((VLOOKUP(aux!A262,aux!A:C,3,FALSE)-VLOOKUP(aux!A262,aux!E:F,2,FALSE))/VLOOKUP(aux!A262,aux!A:C,3,FALSE))&gt;'BG - Eckdaten'!#REF!,"N","J"),"")</f>
        <v/>
      </c>
      <c r="AR271" s="250"/>
    </row>
    <row r="272" spans="1:44" s="217" customFormat="1" ht="18.75" x14ac:dyDescent="0.3">
      <c r="A272" s="232"/>
      <c r="B272" s="232"/>
      <c r="C272" s="232"/>
      <c r="D272" s="232"/>
      <c r="E272" s="232"/>
      <c r="F272" s="232"/>
      <c r="G272" s="232"/>
      <c r="H272" s="232"/>
      <c r="I272" s="232"/>
      <c r="J272" s="232"/>
      <c r="K272" s="232"/>
      <c r="L272" s="232"/>
      <c r="M272" s="232"/>
      <c r="N272" s="232"/>
      <c r="O272" s="232"/>
      <c r="P272" s="232"/>
      <c r="Q272" s="232"/>
      <c r="R272" s="232"/>
      <c r="S272" s="232"/>
      <c r="T272" s="232"/>
      <c r="U272" s="232"/>
      <c r="V272" s="232"/>
      <c r="W272" s="232"/>
      <c r="X272" s="232"/>
      <c r="Y272" s="232"/>
      <c r="Z272" s="232"/>
      <c r="AA272" s="232"/>
      <c r="AB272" s="232"/>
      <c r="AC272" s="232"/>
      <c r="AD272" s="266"/>
      <c r="AE272" s="235"/>
      <c r="AF272" s="266"/>
      <c r="AG272" s="235"/>
      <c r="AH272" s="266"/>
      <c r="AI272" s="235"/>
      <c r="AJ272" s="266"/>
      <c r="AK272" s="235"/>
      <c r="AL272" s="266"/>
      <c r="AM272" s="235"/>
      <c r="AN272" s="236" t="str">
        <f t="shared" si="10"/>
        <v/>
      </c>
      <c r="AO272" s="237" t="str">
        <f t="shared" si="9"/>
        <v/>
      </c>
      <c r="AP272" s="236" t="str">
        <f>IF(M272&gt;0,IF(ABS((VLOOKUP(aux!A263,aux!A:C,3,FALSE)-VLOOKUP(aux!A263,aux!E:F,2,FALSE))/VLOOKUP(aux!A263,aux!A:C,3,FALSE))&gt;'BG - Eckdaten'!#REF!,"N","J"),"")</f>
        <v/>
      </c>
      <c r="AR272" s="250"/>
    </row>
    <row r="273" spans="1:44" s="217" customFormat="1" ht="18.75" x14ac:dyDescent="0.3">
      <c r="A273" s="232"/>
      <c r="B273" s="232"/>
      <c r="C273" s="232"/>
      <c r="D273" s="232"/>
      <c r="E273" s="232"/>
      <c r="F273" s="232"/>
      <c r="G273" s="232"/>
      <c r="H273" s="232"/>
      <c r="I273" s="232"/>
      <c r="J273" s="232"/>
      <c r="K273" s="232"/>
      <c r="L273" s="232"/>
      <c r="M273" s="232"/>
      <c r="N273" s="232"/>
      <c r="O273" s="232"/>
      <c r="P273" s="232"/>
      <c r="Q273" s="232"/>
      <c r="R273" s="232"/>
      <c r="S273" s="232"/>
      <c r="T273" s="232"/>
      <c r="U273" s="232"/>
      <c r="V273" s="232"/>
      <c r="W273" s="232"/>
      <c r="X273" s="232"/>
      <c r="Y273" s="232"/>
      <c r="Z273" s="232"/>
      <c r="AA273" s="232"/>
      <c r="AB273" s="232"/>
      <c r="AC273" s="232"/>
      <c r="AD273" s="266"/>
      <c r="AE273" s="235"/>
      <c r="AF273" s="266"/>
      <c r="AG273" s="235"/>
      <c r="AH273" s="266"/>
      <c r="AI273" s="235"/>
      <c r="AJ273" s="266"/>
      <c r="AK273" s="235"/>
      <c r="AL273" s="266"/>
      <c r="AM273" s="235"/>
      <c r="AN273" s="236" t="str">
        <f t="shared" si="10"/>
        <v/>
      </c>
      <c r="AO273" s="237" t="str">
        <f t="shared" si="9"/>
        <v/>
      </c>
      <c r="AP273" s="236" t="str">
        <f>IF(M273&gt;0,IF(ABS((VLOOKUP(aux!A264,aux!A:C,3,FALSE)-VLOOKUP(aux!A264,aux!E:F,2,FALSE))/VLOOKUP(aux!A264,aux!A:C,3,FALSE))&gt;'BG - Eckdaten'!#REF!,"N","J"),"")</f>
        <v/>
      </c>
      <c r="AR273" s="250"/>
    </row>
    <row r="274" spans="1:44" s="217" customFormat="1" ht="18.75" x14ac:dyDescent="0.3">
      <c r="A274" s="232"/>
      <c r="B274" s="232"/>
      <c r="C274" s="232"/>
      <c r="D274" s="232"/>
      <c r="E274" s="232"/>
      <c r="F274" s="232"/>
      <c r="G274" s="232"/>
      <c r="H274" s="232"/>
      <c r="I274" s="232"/>
      <c r="J274" s="232"/>
      <c r="K274" s="232"/>
      <c r="L274" s="232"/>
      <c r="M274" s="232"/>
      <c r="N274" s="232"/>
      <c r="O274" s="232"/>
      <c r="P274" s="232"/>
      <c r="Q274" s="232"/>
      <c r="R274" s="232"/>
      <c r="S274" s="232"/>
      <c r="T274" s="232"/>
      <c r="U274" s="232"/>
      <c r="V274" s="232"/>
      <c r="W274" s="232"/>
      <c r="X274" s="232"/>
      <c r="Y274" s="232"/>
      <c r="Z274" s="232"/>
      <c r="AA274" s="232"/>
      <c r="AB274" s="232"/>
      <c r="AC274" s="232"/>
      <c r="AD274" s="266"/>
      <c r="AE274" s="235"/>
      <c r="AF274" s="266"/>
      <c r="AG274" s="235"/>
      <c r="AH274" s="266"/>
      <c r="AI274" s="235"/>
      <c r="AJ274" s="266"/>
      <c r="AK274" s="235"/>
      <c r="AL274" s="266"/>
      <c r="AM274" s="235"/>
      <c r="AN274" s="236" t="str">
        <f t="shared" si="10"/>
        <v/>
      </c>
      <c r="AO274" s="237" t="str">
        <f t="shared" si="9"/>
        <v/>
      </c>
      <c r="AP274" s="236" t="str">
        <f>IF(M274&gt;0,IF(ABS((VLOOKUP(aux!A265,aux!A:C,3,FALSE)-VLOOKUP(aux!A265,aux!E:F,2,FALSE))/VLOOKUP(aux!A265,aux!A:C,3,FALSE))&gt;'BG - Eckdaten'!#REF!,"N","J"),"")</f>
        <v/>
      </c>
      <c r="AR274" s="250"/>
    </row>
    <row r="275" spans="1:44" s="217" customFormat="1" ht="18.75" x14ac:dyDescent="0.3">
      <c r="A275" s="232"/>
      <c r="B275" s="232"/>
      <c r="C275" s="232"/>
      <c r="D275" s="232"/>
      <c r="E275" s="232"/>
      <c r="F275" s="232"/>
      <c r="G275" s="232"/>
      <c r="H275" s="232"/>
      <c r="I275" s="232"/>
      <c r="J275" s="232"/>
      <c r="K275" s="232"/>
      <c r="L275" s="232"/>
      <c r="M275" s="232"/>
      <c r="N275" s="232"/>
      <c r="O275" s="232"/>
      <c r="P275" s="232"/>
      <c r="Q275" s="232"/>
      <c r="R275" s="232"/>
      <c r="S275" s="232"/>
      <c r="T275" s="232"/>
      <c r="U275" s="232"/>
      <c r="V275" s="232"/>
      <c r="W275" s="232"/>
      <c r="X275" s="232"/>
      <c r="Y275" s="232"/>
      <c r="Z275" s="232"/>
      <c r="AA275" s="232"/>
      <c r="AB275" s="232"/>
      <c r="AC275" s="232"/>
      <c r="AD275" s="266"/>
      <c r="AE275" s="235"/>
      <c r="AF275" s="266"/>
      <c r="AG275" s="235"/>
      <c r="AH275" s="266"/>
      <c r="AI275" s="235"/>
      <c r="AJ275" s="266"/>
      <c r="AK275" s="235"/>
      <c r="AL275" s="266"/>
      <c r="AM275" s="235"/>
      <c r="AN275" s="236" t="str">
        <f t="shared" si="10"/>
        <v/>
      </c>
      <c r="AO275" s="237" t="str">
        <f t="shared" si="9"/>
        <v/>
      </c>
      <c r="AP275" s="236" t="str">
        <f>IF(M275&gt;0,IF(ABS((VLOOKUP(aux!A266,aux!A:C,3,FALSE)-VLOOKUP(aux!A266,aux!E:F,2,FALSE))/VLOOKUP(aux!A266,aux!A:C,3,FALSE))&gt;'BG - Eckdaten'!#REF!,"N","J"),"")</f>
        <v/>
      </c>
      <c r="AR275" s="250"/>
    </row>
    <row r="276" spans="1:44" s="217" customFormat="1" ht="18.75" x14ac:dyDescent="0.3">
      <c r="A276" s="232"/>
      <c r="B276" s="232"/>
      <c r="C276" s="232"/>
      <c r="D276" s="232"/>
      <c r="E276" s="232"/>
      <c r="F276" s="232"/>
      <c r="G276" s="232"/>
      <c r="H276" s="232"/>
      <c r="I276" s="232"/>
      <c r="J276" s="232"/>
      <c r="K276" s="232"/>
      <c r="L276" s="232"/>
      <c r="M276" s="232"/>
      <c r="N276" s="232"/>
      <c r="O276" s="232"/>
      <c r="P276" s="232"/>
      <c r="Q276" s="232"/>
      <c r="R276" s="232"/>
      <c r="S276" s="232"/>
      <c r="T276" s="232"/>
      <c r="U276" s="232"/>
      <c r="V276" s="232"/>
      <c r="W276" s="232"/>
      <c r="X276" s="232"/>
      <c r="Y276" s="232"/>
      <c r="Z276" s="232"/>
      <c r="AA276" s="232"/>
      <c r="AB276" s="232"/>
      <c r="AC276" s="232"/>
      <c r="AD276" s="266"/>
      <c r="AE276" s="235"/>
      <c r="AF276" s="266"/>
      <c r="AG276" s="235"/>
      <c r="AH276" s="266"/>
      <c r="AI276" s="235"/>
      <c r="AJ276" s="266"/>
      <c r="AK276" s="235"/>
      <c r="AL276" s="266"/>
      <c r="AM276" s="235"/>
      <c r="AN276" s="236" t="str">
        <f t="shared" si="10"/>
        <v/>
      </c>
      <c r="AO276" s="237" t="str">
        <f t="shared" si="9"/>
        <v/>
      </c>
      <c r="AP276" s="236" t="str">
        <f>IF(M276&gt;0,IF(ABS((VLOOKUP(aux!A267,aux!A:C,3,FALSE)-VLOOKUP(aux!A267,aux!E:F,2,FALSE))/VLOOKUP(aux!A267,aux!A:C,3,FALSE))&gt;'BG - Eckdaten'!#REF!,"N","J"),"")</f>
        <v/>
      </c>
      <c r="AR276" s="250"/>
    </row>
    <row r="277" spans="1:44" s="217" customFormat="1" ht="18.75" x14ac:dyDescent="0.3">
      <c r="A277" s="232"/>
      <c r="B277" s="232"/>
      <c r="C277" s="232"/>
      <c r="D277" s="232"/>
      <c r="E277" s="232"/>
      <c r="F277" s="232"/>
      <c r="G277" s="232"/>
      <c r="H277" s="232"/>
      <c r="I277" s="232"/>
      <c r="J277" s="232"/>
      <c r="K277" s="232"/>
      <c r="L277" s="232"/>
      <c r="M277" s="232"/>
      <c r="N277" s="232"/>
      <c r="O277" s="232"/>
      <c r="P277" s="232"/>
      <c r="Q277" s="232"/>
      <c r="R277" s="232"/>
      <c r="S277" s="232"/>
      <c r="T277" s="232"/>
      <c r="U277" s="232"/>
      <c r="V277" s="232"/>
      <c r="W277" s="232"/>
      <c r="X277" s="232"/>
      <c r="Y277" s="232"/>
      <c r="Z277" s="232"/>
      <c r="AA277" s="232"/>
      <c r="AB277" s="232"/>
      <c r="AC277" s="232"/>
      <c r="AD277" s="266"/>
      <c r="AE277" s="235"/>
      <c r="AF277" s="266"/>
      <c r="AG277" s="235"/>
      <c r="AH277" s="266"/>
      <c r="AI277" s="235"/>
      <c r="AJ277" s="266"/>
      <c r="AK277" s="235"/>
      <c r="AL277" s="266"/>
      <c r="AM277" s="235"/>
      <c r="AN277" s="236" t="str">
        <f t="shared" si="10"/>
        <v/>
      </c>
      <c r="AO277" s="237" t="str">
        <f t="shared" si="9"/>
        <v/>
      </c>
      <c r="AP277" s="236" t="str">
        <f>IF(M277&gt;0,IF(ABS((VLOOKUP(aux!A268,aux!A:C,3,FALSE)-VLOOKUP(aux!A268,aux!E:F,2,FALSE))/VLOOKUP(aux!A268,aux!A:C,3,FALSE))&gt;'BG - Eckdaten'!#REF!,"N","J"),"")</f>
        <v/>
      </c>
      <c r="AR277" s="250"/>
    </row>
    <row r="278" spans="1:44" s="217" customFormat="1" ht="18.75" x14ac:dyDescent="0.3">
      <c r="A278" s="232"/>
      <c r="B278" s="232"/>
      <c r="C278" s="232"/>
      <c r="D278" s="232"/>
      <c r="E278" s="232"/>
      <c r="F278" s="232"/>
      <c r="G278" s="232"/>
      <c r="H278" s="232"/>
      <c r="I278" s="232"/>
      <c r="J278" s="232"/>
      <c r="K278" s="232"/>
      <c r="L278" s="232"/>
      <c r="M278" s="232"/>
      <c r="N278" s="232"/>
      <c r="O278" s="232"/>
      <c r="P278" s="232"/>
      <c r="Q278" s="232"/>
      <c r="R278" s="232"/>
      <c r="S278" s="232"/>
      <c r="T278" s="232"/>
      <c r="U278" s="232"/>
      <c r="V278" s="232"/>
      <c r="W278" s="232"/>
      <c r="X278" s="232"/>
      <c r="Y278" s="232"/>
      <c r="Z278" s="232"/>
      <c r="AA278" s="232"/>
      <c r="AB278" s="232"/>
      <c r="AC278" s="232"/>
      <c r="AD278" s="266"/>
      <c r="AE278" s="235"/>
      <c r="AF278" s="266"/>
      <c r="AG278" s="235"/>
      <c r="AH278" s="266"/>
      <c r="AI278" s="235"/>
      <c r="AJ278" s="266"/>
      <c r="AK278" s="235"/>
      <c r="AL278" s="266"/>
      <c r="AM278" s="235"/>
      <c r="AN278" s="236" t="str">
        <f t="shared" si="10"/>
        <v/>
      </c>
      <c r="AO278" s="237" t="str">
        <f t="shared" si="9"/>
        <v/>
      </c>
      <c r="AP278" s="236" t="str">
        <f>IF(M278&gt;0,IF(ABS((VLOOKUP(aux!A269,aux!A:C,3,FALSE)-VLOOKUP(aux!A269,aux!E:F,2,FALSE))/VLOOKUP(aux!A269,aux!A:C,3,FALSE))&gt;'BG - Eckdaten'!#REF!,"N","J"),"")</f>
        <v/>
      </c>
      <c r="AR278" s="250"/>
    </row>
    <row r="279" spans="1:44" s="217" customFormat="1" ht="18.75" x14ac:dyDescent="0.3">
      <c r="A279" s="232"/>
      <c r="B279" s="232"/>
      <c r="C279" s="232"/>
      <c r="D279" s="232"/>
      <c r="E279" s="232"/>
      <c r="F279" s="232"/>
      <c r="G279" s="232"/>
      <c r="H279" s="232"/>
      <c r="I279" s="232"/>
      <c r="J279" s="232"/>
      <c r="K279" s="232"/>
      <c r="L279" s="232"/>
      <c r="M279" s="232"/>
      <c r="N279" s="232"/>
      <c r="O279" s="232"/>
      <c r="P279" s="232"/>
      <c r="Q279" s="232"/>
      <c r="R279" s="232"/>
      <c r="S279" s="232"/>
      <c r="T279" s="232"/>
      <c r="U279" s="232"/>
      <c r="V279" s="232"/>
      <c r="W279" s="232"/>
      <c r="X279" s="232"/>
      <c r="Y279" s="232"/>
      <c r="Z279" s="232"/>
      <c r="AA279" s="232"/>
      <c r="AB279" s="232"/>
      <c r="AC279" s="232"/>
      <c r="AD279" s="266"/>
      <c r="AE279" s="235"/>
      <c r="AF279" s="266"/>
      <c r="AG279" s="235"/>
      <c r="AH279" s="266"/>
      <c r="AI279" s="235"/>
      <c r="AJ279" s="266"/>
      <c r="AK279" s="235"/>
      <c r="AL279" s="266"/>
      <c r="AM279" s="235"/>
      <c r="AN279" s="236" t="str">
        <f t="shared" si="10"/>
        <v/>
      </c>
      <c r="AO279" s="237" t="str">
        <f t="shared" si="9"/>
        <v/>
      </c>
      <c r="AP279" s="236" t="str">
        <f>IF(M279&gt;0,IF(ABS((VLOOKUP(aux!A270,aux!A:C,3,FALSE)-VLOOKUP(aux!A270,aux!E:F,2,FALSE))/VLOOKUP(aux!A270,aux!A:C,3,FALSE))&gt;'BG - Eckdaten'!#REF!,"N","J"),"")</f>
        <v/>
      </c>
      <c r="AR279" s="250"/>
    </row>
    <row r="280" spans="1:44" s="217" customFormat="1" ht="18.75" x14ac:dyDescent="0.3">
      <c r="A280" s="232"/>
      <c r="B280" s="232"/>
      <c r="C280" s="232"/>
      <c r="D280" s="232"/>
      <c r="E280" s="232"/>
      <c r="F280" s="232"/>
      <c r="G280" s="232"/>
      <c r="H280" s="232"/>
      <c r="I280" s="232"/>
      <c r="J280" s="232"/>
      <c r="K280" s="232"/>
      <c r="L280" s="232"/>
      <c r="M280" s="232"/>
      <c r="N280" s="232"/>
      <c r="O280" s="232"/>
      <c r="P280" s="232"/>
      <c r="Q280" s="232"/>
      <c r="R280" s="232"/>
      <c r="S280" s="232"/>
      <c r="T280" s="232"/>
      <c r="U280" s="232"/>
      <c r="V280" s="232"/>
      <c r="W280" s="232"/>
      <c r="X280" s="232"/>
      <c r="Y280" s="232"/>
      <c r="Z280" s="232"/>
      <c r="AA280" s="232"/>
      <c r="AB280" s="232"/>
      <c r="AC280" s="232"/>
      <c r="AD280" s="266"/>
      <c r="AE280" s="235"/>
      <c r="AF280" s="266"/>
      <c r="AG280" s="235"/>
      <c r="AH280" s="266"/>
      <c r="AI280" s="235"/>
      <c r="AJ280" s="266"/>
      <c r="AK280" s="235"/>
      <c r="AL280" s="266"/>
      <c r="AM280" s="235"/>
      <c r="AN280" s="236" t="str">
        <f t="shared" si="10"/>
        <v/>
      </c>
      <c r="AO280" s="237" t="str">
        <f t="shared" si="9"/>
        <v/>
      </c>
      <c r="AP280" s="236" t="str">
        <f>IF(M280&gt;0,IF(ABS((VLOOKUP(aux!A271,aux!A:C,3,FALSE)-VLOOKUP(aux!A271,aux!E:F,2,FALSE))/VLOOKUP(aux!A271,aux!A:C,3,FALSE))&gt;'BG - Eckdaten'!#REF!,"N","J"),"")</f>
        <v/>
      </c>
      <c r="AR280" s="250"/>
    </row>
    <row r="281" spans="1:44" s="217" customFormat="1" ht="18.75" x14ac:dyDescent="0.3">
      <c r="A281" s="232"/>
      <c r="B281" s="232"/>
      <c r="C281" s="232"/>
      <c r="D281" s="232"/>
      <c r="E281" s="232"/>
      <c r="F281" s="232"/>
      <c r="G281" s="232"/>
      <c r="H281" s="232"/>
      <c r="I281" s="232"/>
      <c r="J281" s="232"/>
      <c r="K281" s="232"/>
      <c r="L281" s="232"/>
      <c r="M281" s="232"/>
      <c r="N281" s="232"/>
      <c r="O281" s="232"/>
      <c r="P281" s="232"/>
      <c r="Q281" s="232"/>
      <c r="R281" s="232"/>
      <c r="S281" s="232"/>
      <c r="T281" s="232"/>
      <c r="U281" s="232"/>
      <c r="V281" s="232"/>
      <c r="W281" s="232"/>
      <c r="X281" s="232"/>
      <c r="Y281" s="232"/>
      <c r="Z281" s="232"/>
      <c r="AA281" s="232"/>
      <c r="AB281" s="232"/>
      <c r="AC281" s="232"/>
      <c r="AD281" s="266"/>
      <c r="AE281" s="235"/>
      <c r="AF281" s="266"/>
      <c r="AG281" s="235"/>
      <c r="AH281" s="266"/>
      <c r="AI281" s="235"/>
      <c r="AJ281" s="266"/>
      <c r="AK281" s="235"/>
      <c r="AL281" s="266"/>
      <c r="AM281" s="235"/>
      <c r="AN281" s="236" t="str">
        <f t="shared" si="10"/>
        <v/>
      </c>
      <c r="AO281" s="237" t="str">
        <f t="shared" si="9"/>
        <v/>
      </c>
      <c r="AP281" s="236" t="str">
        <f>IF(M281&gt;0,IF(ABS((VLOOKUP(aux!A272,aux!A:C,3,FALSE)-VLOOKUP(aux!A272,aux!E:F,2,FALSE))/VLOOKUP(aux!A272,aux!A:C,3,FALSE))&gt;'BG - Eckdaten'!#REF!,"N","J"),"")</f>
        <v/>
      </c>
      <c r="AR281" s="250"/>
    </row>
    <row r="282" spans="1:44" s="217" customFormat="1" ht="18.75" x14ac:dyDescent="0.3">
      <c r="A282" s="232"/>
      <c r="B282" s="232"/>
      <c r="C282" s="232"/>
      <c r="D282" s="232"/>
      <c r="E282" s="232"/>
      <c r="F282" s="232"/>
      <c r="G282" s="232"/>
      <c r="H282" s="232"/>
      <c r="I282" s="232"/>
      <c r="J282" s="232"/>
      <c r="K282" s="232"/>
      <c r="L282" s="232"/>
      <c r="M282" s="232"/>
      <c r="N282" s="232"/>
      <c r="O282" s="232"/>
      <c r="P282" s="232"/>
      <c r="Q282" s="232"/>
      <c r="R282" s="232"/>
      <c r="S282" s="232"/>
      <c r="T282" s="232"/>
      <c r="U282" s="232"/>
      <c r="V282" s="232"/>
      <c r="W282" s="232"/>
      <c r="X282" s="232"/>
      <c r="Y282" s="232"/>
      <c r="Z282" s="232"/>
      <c r="AA282" s="232"/>
      <c r="AB282" s="232"/>
      <c r="AC282" s="232"/>
      <c r="AD282" s="266"/>
      <c r="AE282" s="235"/>
      <c r="AF282" s="266"/>
      <c r="AG282" s="235"/>
      <c r="AH282" s="266"/>
      <c r="AI282" s="235"/>
      <c r="AJ282" s="266"/>
      <c r="AK282" s="235"/>
      <c r="AL282" s="266"/>
      <c r="AM282" s="235"/>
      <c r="AN282" s="236" t="str">
        <f t="shared" si="10"/>
        <v/>
      </c>
      <c r="AO282" s="237" t="str">
        <f t="shared" si="9"/>
        <v/>
      </c>
      <c r="AP282" s="236" t="str">
        <f>IF(M282&gt;0,IF(ABS((VLOOKUP(aux!A273,aux!A:C,3,FALSE)-VLOOKUP(aux!A273,aux!E:F,2,FALSE))/VLOOKUP(aux!A273,aux!A:C,3,FALSE))&gt;'BG - Eckdaten'!#REF!,"N","J"),"")</f>
        <v/>
      </c>
      <c r="AR282" s="250"/>
    </row>
    <row r="283" spans="1:44" s="217" customFormat="1" ht="18.75" x14ac:dyDescent="0.3">
      <c r="A283" s="232"/>
      <c r="B283" s="232"/>
      <c r="C283" s="232"/>
      <c r="D283" s="232"/>
      <c r="E283" s="232"/>
      <c r="F283" s="232"/>
      <c r="G283" s="232"/>
      <c r="H283" s="232"/>
      <c r="I283" s="232"/>
      <c r="J283" s="232"/>
      <c r="K283" s="232"/>
      <c r="L283" s="232"/>
      <c r="M283" s="232"/>
      <c r="N283" s="232"/>
      <c r="O283" s="232"/>
      <c r="P283" s="232"/>
      <c r="Q283" s="232"/>
      <c r="R283" s="232"/>
      <c r="S283" s="232"/>
      <c r="T283" s="232"/>
      <c r="U283" s="232"/>
      <c r="V283" s="232"/>
      <c r="W283" s="232"/>
      <c r="X283" s="232"/>
      <c r="Y283" s="232"/>
      <c r="Z283" s="232"/>
      <c r="AA283" s="232"/>
      <c r="AB283" s="232"/>
      <c r="AC283" s="232"/>
      <c r="AD283" s="266"/>
      <c r="AE283" s="235"/>
      <c r="AF283" s="266"/>
      <c r="AG283" s="235"/>
      <c r="AH283" s="266"/>
      <c r="AI283" s="235"/>
      <c r="AJ283" s="266"/>
      <c r="AK283" s="235"/>
      <c r="AL283" s="266"/>
      <c r="AM283" s="235"/>
      <c r="AN283" s="236" t="str">
        <f t="shared" si="10"/>
        <v/>
      </c>
      <c r="AO283" s="237" t="str">
        <f t="shared" si="9"/>
        <v/>
      </c>
      <c r="AP283" s="236" t="str">
        <f>IF(M283&gt;0,IF(ABS((VLOOKUP(aux!A274,aux!A:C,3,FALSE)-VLOOKUP(aux!A274,aux!E:F,2,FALSE))/VLOOKUP(aux!A274,aux!A:C,3,FALSE))&gt;'BG - Eckdaten'!#REF!,"N","J"),"")</f>
        <v/>
      </c>
      <c r="AR283" s="250"/>
    </row>
    <row r="284" spans="1:44" s="217" customFormat="1" ht="18.75" x14ac:dyDescent="0.3">
      <c r="A284" s="232"/>
      <c r="B284" s="232"/>
      <c r="C284" s="232"/>
      <c r="D284" s="232"/>
      <c r="E284" s="232"/>
      <c r="F284" s="232"/>
      <c r="G284" s="232"/>
      <c r="H284" s="232"/>
      <c r="I284" s="232"/>
      <c r="J284" s="232"/>
      <c r="K284" s="232"/>
      <c r="L284" s="232"/>
      <c r="M284" s="232"/>
      <c r="N284" s="232"/>
      <c r="O284" s="232"/>
      <c r="P284" s="232"/>
      <c r="Q284" s="232"/>
      <c r="R284" s="232"/>
      <c r="S284" s="232"/>
      <c r="T284" s="232"/>
      <c r="U284" s="232"/>
      <c r="V284" s="232"/>
      <c r="W284" s="232"/>
      <c r="X284" s="232"/>
      <c r="Y284" s="232"/>
      <c r="Z284" s="232"/>
      <c r="AA284" s="232"/>
      <c r="AB284" s="232"/>
      <c r="AC284" s="232"/>
      <c r="AD284" s="266"/>
      <c r="AE284" s="235"/>
      <c r="AF284" s="266"/>
      <c r="AG284" s="235"/>
      <c r="AH284" s="266"/>
      <c r="AI284" s="235"/>
      <c r="AJ284" s="266"/>
      <c r="AK284" s="235"/>
      <c r="AL284" s="266"/>
      <c r="AM284" s="235"/>
      <c r="AN284" s="236" t="str">
        <f t="shared" si="10"/>
        <v/>
      </c>
      <c r="AO284" s="237" t="str">
        <f t="shared" si="9"/>
        <v/>
      </c>
      <c r="AP284" s="236" t="str">
        <f>IF(M284&gt;0,IF(ABS((VLOOKUP(aux!A275,aux!A:C,3,FALSE)-VLOOKUP(aux!A275,aux!E:F,2,FALSE))/VLOOKUP(aux!A275,aux!A:C,3,FALSE))&gt;'BG - Eckdaten'!#REF!,"N","J"),"")</f>
        <v/>
      </c>
      <c r="AR284" s="250"/>
    </row>
    <row r="285" spans="1:44" s="217" customFormat="1" ht="18.75" x14ac:dyDescent="0.3">
      <c r="A285" s="232"/>
      <c r="B285" s="232"/>
      <c r="C285" s="232"/>
      <c r="D285" s="232"/>
      <c r="E285" s="232"/>
      <c r="F285" s="232"/>
      <c r="G285" s="232"/>
      <c r="H285" s="232"/>
      <c r="I285" s="232"/>
      <c r="J285" s="232"/>
      <c r="K285" s="232"/>
      <c r="L285" s="232"/>
      <c r="M285" s="232"/>
      <c r="N285" s="232"/>
      <c r="O285" s="232"/>
      <c r="P285" s="232"/>
      <c r="Q285" s="232"/>
      <c r="R285" s="232"/>
      <c r="S285" s="232"/>
      <c r="T285" s="232"/>
      <c r="U285" s="232"/>
      <c r="V285" s="232"/>
      <c r="W285" s="232"/>
      <c r="X285" s="232"/>
      <c r="Y285" s="232"/>
      <c r="Z285" s="232"/>
      <c r="AA285" s="232"/>
      <c r="AB285" s="232"/>
      <c r="AC285" s="232"/>
      <c r="AD285" s="266"/>
      <c r="AE285" s="235"/>
      <c r="AF285" s="266"/>
      <c r="AG285" s="235"/>
      <c r="AH285" s="266"/>
      <c r="AI285" s="235"/>
      <c r="AJ285" s="266"/>
      <c r="AK285" s="235"/>
      <c r="AL285" s="266"/>
      <c r="AM285" s="235"/>
      <c r="AN285" s="236" t="str">
        <f t="shared" si="10"/>
        <v/>
      </c>
      <c r="AO285" s="237" t="str">
        <f t="shared" si="9"/>
        <v/>
      </c>
      <c r="AP285" s="236" t="str">
        <f>IF(M285&gt;0,IF(ABS((VLOOKUP(aux!A276,aux!A:C,3,FALSE)-VLOOKUP(aux!A276,aux!E:F,2,FALSE))/VLOOKUP(aux!A276,aux!A:C,3,FALSE))&gt;'BG - Eckdaten'!#REF!,"N","J"),"")</f>
        <v/>
      </c>
      <c r="AR285" s="250"/>
    </row>
    <row r="286" spans="1:44" s="217" customFormat="1" ht="18.75" x14ac:dyDescent="0.3">
      <c r="A286" s="232"/>
      <c r="B286" s="232"/>
      <c r="C286" s="232"/>
      <c r="D286" s="232"/>
      <c r="E286" s="232"/>
      <c r="F286" s="232"/>
      <c r="G286" s="232"/>
      <c r="H286" s="232"/>
      <c r="I286" s="232"/>
      <c r="J286" s="232"/>
      <c r="K286" s="232"/>
      <c r="L286" s="232"/>
      <c r="M286" s="232"/>
      <c r="N286" s="232"/>
      <c r="O286" s="232"/>
      <c r="P286" s="232"/>
      <c r="Q286" s="232"/>
      <c r="R286" s="232"/>
      <c r="S286" s="232"/>
      <c r="T286" s="232"/>
      <c r="U286" s="232"/>
      <c r="V286" s="232"/>
      <c r="W286" s="232"/>
      <c r="X286" s="232"/>
      <c r="Y286" s="232"/>
      <c r="Z286" s="232"/>
      <c r="AA286" s="232"/>
      <c r="AB286" s="232"/>
      <c r="AC286" s="232"/>
      <c r="AD286" s="266"/>
      <c r="AE286" s="235"/>
      <c r="AF286" s="266"/>
      <c r="AG286" s="235"/>
      <c r="AH286" s="266"/>
      <c r="AI286" s="235"/>
      <c r="AJ286" s="266"/>
      <c r="AK286" s="235"/>
      <c r="AL286" s="266"/>
      <c r="AM286" s="235"/>
      <c r="AN286" s="236" t="str">
        <f t="shared" si="10"/>
        <v/>
      </c>
      <c r="AO286" s="237" t="str">
        <f t="shared" si="9"/>
        <v/>
      </c>
      <c r="AP286" s="236" t="str">
        <f>IF(M286&gt;0,IF(ABS((VLOOKUP(aux!A277,aux!A:C,3,FALSE)-VLOOKUP(aux!A277,aux!E:F,2,FALSE))/VLOOKUP(aux!A277,aux!A:C,3,FALSE))&gt;'BG - Eckdaten'!#REF!,"N","J"),"")</f>
        <v/>
      </c>
      <c r="AR286" s="250"/>
    </row>
    <row r="287" spans="1:44" s="217" customFormat="1" ht="18.75" x14ac:dyDescent="0.3">
      <c r="A287" s="232"/>
      <c r="B287" s="232"/>
      <c r="C287" s="232"/>
      <c r="D287" s="232"/>
      <c r="E287" s="232"/>
      <c r="F287" s="232"/>
      <c r="G287" s="232"/>
      <c r="H287" s="232"/>
      <c r="I287" s="232"/>
      <c r="J287" s="232"/>
      <c r="K287" s="232"/>
      <c r="L287" s="232"/>
      <c r="M287" s="232"/>
      <c r="N287" s="232"/>
      <c r="O287" s="232"/>
      <c r="P287" s="232"/>
      <c r="Q287" s="232"/>
      <c r="R287" s="232"/>
      <c r="S287" s="232"/>
      <c r="T287" s="232"/>
      <c r="U287" s="232"/>
      <c r="V287" s="232"/>
      <c r="W287" s="232"/>
      <c r="X287" s="232"/>
      <c r="Y287" s="232"/>
      <c r="Z287" s="232"/>
      <c r="AA287" s="232"/>
      <c r="AB287" s="232"/>
      <c r="AC287" s="232"/>
      <c r="AD287" s="266"/>
      <c r="AE287" s="235"/>
      <c r="AF287" s="266"/>
      <c r="AG287" s="235"/>
      <c r="AH287" s="266"/>
      <c r="AI287" s="235"/>
      <c r="AJ287" s="266"/>
      <c r="AK287" s="235"/>
      <c r="AL287" s="266"/>
      <c r="AM287" s="235"/>
      <c r="AN287" s="236" t="str">
        <f t="shared" si="10"/>
        <v/>
      </c>
      <c r="AO287" s="237" t="str">
        <f t="shared" si="9"/>
        <v/>
      </c>
      <c r="AP287" s="236" t="str">
        <f>IF(M287&gt;0,IF(ABS((VLOOKUP(aux!A278,aux!A:C,3,FALSE)-VLOOKUP(aux!A278,aux!E:F,2,FALSE))/VLOOKUP(aux!A278,aux!A:C,3,FALSE))&gt;'BG - Eckdaten'!#REF!,"N","J"),"")</f>
        <v/>
      </c>
      <c r="AR287" s="250"/>
    </row>
    <row r="288" spans="1:44" s="217" customFormat="1" ht="18.75" x14ac:dyDescent="0.3">
      <c r="A288" s="232"/>
      <c r="B288" s="232"/>
      <c r="C288" s="232"/>
      <c r="D288" s="232"/>
      <c r="E288" s="232"/>
      <c r="F288" s="232"/>
      <c r="G288" s="232"/>
      <c r="H288" s="232"/>
      <c r="I288" s="232"/>
      <c r="J288" s="232"/>
      <c r="K288" s="232"/>
      <c r="L288" s="232"/>
      <c r="M288" s="232"/>
      <c r="N288" s="232"/>
      <c r="O288" s="232"/>
      <c r="P288" s="232"/>
      <c r="Q288" s="232"/>
      <c r="R288" s="232"/>
      <c r="S288" s="232"/>
      <c r="T288" s="232"/>
      <c r="U288" s="232"/>
      <c r="V288" s="232"/>
      <c r="W288" s="232"/>
      <c r="X288" s="232"/>
      <c r="Y288" s="232"/>
      <c r="Z288" s="232"/>
      <c r="AA288" s="232"/>
      <c r="AB288" s="232"/>
      <c r="AC288" s="232"/>
      <c r="AD288" s="266"/>
      <c r="AE288" s="235"/>
      <c r="AF288" s="266"/>
      <c r="AG288" s="235"/>
      <c r="AH288" s="266"/>
      <c r="AI288" s="235"/>
      <c r="AJ288" s="266"/>
      <c r="AK288" s="235"/>
      <c r="AL288" s="266"/>
      <c r="AM288" s="235"/>
      <c r="AN288" s="236" t="str">
        <f t="shared" si="10"/>
        <v/>
      </c>
      <c r="AO288" s="237" t="str">
        <f t="shared" si="9"/>
        <v/>
      </c>
      <c r="AP288" s="236" t="str">
        <f>IF(M288&gt;0,IF(ABS((VLOOKUP(aux!A279,aux!A:C,3,FALSE)-VLOOKUP(aux!A279,aux!E:F,2,FALSE))/VLOOKUP(aux!A279,aux!A:C,3,FALSE))&gt;'BG - Eckdaten'!#REF!,"N","J"),"")</f>
        <v/>
      </c>
      <c r="AR288" s="250"/>
    </row>
    <row r="289" spans="1:44" s="217" customFormat="1" ht="18.75" x14ac:dyDescent="0.3">
      <c r="A289" s="232"/>
      <c r="B289" s="232"/>
      <c r="C289" s="232"/>
      <c r="D289" s="232"/>
      <c r="E289" s="232"/>
      <c r="F289" s="232"/>
      <c r="G289" s="232"/>
      <c r="H289" s="232"/>
      <c r="I289" s="232"/>
      <c r="J289" s="232"/>
      <c r="K289" s="232"/>
      <c r="L289" s="232"/>
      <c r="M289" s="232"/>
      <c r="N289" s="232"/>
      <c r="O289" s="232"/>
      <c r="P289" s="232"/>
      <c r="Q289" s="232"/>
      <c r="R289" s="232"/>
      <c r="S289" s="232"/>
      <c r="T289" s="232"/>
      <c r="U289" s="232"/>
      <c r="V289" s="232"/>
      <c r="W289" s="232"/>
      <c r="X289" s="232"/>
      <c r="Y289" s="232"/>
      <c r="Z289" s="232"/>
      <c r="AA289" s="232"/>
      <c r="AB289" s="232"/>
      <c r="AC289" s="232"/>
      <c r="AD289" s="266"/>
      <c r="AE289" s="235"/>
      <c r="AF289" s="266"/>
      <c r="AG289" s="235"/>
      <c r="AH289" s="266"/>
      <c r="AI289" s="235"/>
      <c r="AJ289" s="266"/>
      <c r="AK289" s="235"/>
      <c r="AL289" s="266"/>
      <c r="AM289" s="235"/>
      <c r="AN289" s="236" t="str">
        <f t="shared" si="10"/>
        <v/>
      </c>
      <c r="AO289" s="237" t="str">
        <f t="shared" si="9"/>
        <v/>
      </c>
      <c r="AP289" s="236" t="str">
        <f>IF(M289&gt;0,IF(ABS((VLOOKUP(aux!A280,aux!A:C,3,FALSE)-VLOOKUP(aux!A280,aux!E:F,2,FALSE))/VLOOKUP(aux!A280,aux!A:C,3,FALSE))&gt;'BG - Eckdaten'!#REF!,"N","J"),"")</f>
        <v/>
      </c>
      <c r="AR289" s="250"/>
    </row>
    <row r="290" spans="1:44" s="217" customFormat="1" ht="18.75" x14ac:dyDescent="0.3">
      <c r="A290" s="232"/>
      <c r="B290" s="232"/>
      <c r="C290" s="232"/>
      <c r="D290" s="232"/>
      <c r="E290" s="232"/>
      <c r="F290" s="232"/>
      <c r="G290" s="232"/>
      <c r="H290" s="232"/>
      <c r="I290" s="232"/>
      <c r="J290" s="232"/>
      <c r="K290" s="232"/>
      <c r="L290" s="232"/>
      <c r="M290" s="232"/>
      <c r="N290" s="232"/>
      <c r="O290" s="232"/>
      <c r="P290" s="232"/>
      <c r="Q290" s="232"/>
      <c r="R290" s="232"/>
      <c r="S290" s="232"/>
      <c r="T290" s="232"/>
      <c r="U290" s="232"/>
      <c r="V290" s="232"/>
      <c r="W290" s="232"/>
      <c r="X290" s="232"/>
      <c r="Y290" s="232"/>
      <c r="Z290" s="232"/>
      <c r="AA290" s="232"/>
      <c r="AB290" s="232"/>
      <c r="AC290" s="232"/>
      <c r="AD290" s="266"/>
      <c r="AE290" s="235"/>
      <c r="AF290" s="266"/>
      <c r="AG290" s="235"/>
      <c r="AH290" s="266"/>
      <c r="AI290" s="235"/>
      <c r="AJ290" s="266"/>
      <c r="AK290" s="235"/>
      <c r="AL290" s="266"/>
      <c r="AM290" s="235"/>
      <c r="AN290" s="236" t="str">
        <f t="shared" si="10"/>
        <v/>
      </c>
      <c r="AO290" s="237" t="str">
        <f t="shared" si="9"/>
        <v/>
      </c>
      <c r="AP290" s="236" t="str">
        <f>IF(M290&gt;0,IF(ABS((VLOOKUP(aux!A281,aux!A:C,3,FALSE)-VLOOKUP(aux!A281,aux!E:F,2,FALSE))/VLOOKUP(aux!A281,aux!A:C,3,FALSE))&gt;'BG - Eckdaten'!#REF!,"N","J"),"")</f>
        <v/>
      </c>
      <c r="AR290" s="250"/>
    </row>
    <row r="291" spans="1:44" s="217" customFormat="1" ht="18.75" x14ac:dyDescent="0.3">
      <c r="A291" s="232"/>
      <c r="B291" s="232"/>
      <c r="C291" s="232"/>
      <c r="D291" s="232"/>
      <c r="E291" s="232"/>
      <c r="F291" s="232"/>
      <c r="G291" s="232"/>
      <c r="H291" s="232"/>
      <c r="I291" s="232"/>
      <c r="J291" s="232"/>
      <c r="K291" s="232"/>
      <c r="L291" s="232"/>
      <c r="M291" s="232"/>
      <c r="N291" s="232"/>
      <c r="O291" s="232"/>
      <c r="P291" s="232"/>
      <c r="Q291" s="232"/>
      <c r="R291" s="232"/>
      <c r="S291" s="232"/>
      <c r="T291" s="232"/>
      <c r="U291" s="232"/>
      <c r="V291" s="232"/>
      <c r="W291" s="232"/>
      <c r="X291" s="232"/>
      <c r="Y291" s="232"/>
      <c r="Z291" s="232"/>
      <c r="AA291" s="232"/>
      <c r="AB291" s="232"/>
      <c r="AC291" s="232"/>
      <c r="AD291" s="266"/>
      <c r="AE291" s="235"/>
      <c r="AF291" s="266"/>
      <c r="AG291" s="235"/>
      <c r="AH291" s="266"/>
      <c r="AI291" s="235"/>
      <c r="AJ291" s="266"/>
      <c r="AK291" s="235"/>
      <c r="AL291" s="266"/>
      <c r="AM291" s="235"/>
      <c r="AN291" s="236" t="str">
        <f t="shared" si="10"/>
        <v/>
      </c>
      <c r="AO291" s="237" t="str">
        <f t="shared" si="9"/>
        <v/>
      </c>
      <c r="AP291" s="236" t="str">
        <f>IF(M291&gt;0,IF(ABS((VLOOKUP(aux!A282,aux!A:C,3,FALSE)-VLOOKUP(aux!A282,aux!E:F,2,FALSE))/VLOOKUP(aux!A282,aux!A:C,3,FALSE))&gt;'BG - Eckdaten'!#REF!,"N","J"),"")</f>
        <v/>
      </c>
      <c r="AR291" s="250"/>
    </row>
    <row r="292" spans="1:44" s="217" customFormat="1" ht="18.75" x14ac:dyDescent="0.3">
      <c r="A292" s="232"/>
      <c r="B292" s="232"/>
      <c r="C292" s="232"/>
      <c r="D292" s="232"/>
      <c r="E292" s="232"/>
      <c r="F292" s="232"/>
      <c r="G292" s="232"/>
      <c r="H292" s="232"/>
      <c r="I292" s="232"/>
      <c r="J292" s="232"/>
      <c r="K292" s="232"/>
      <c r="L292" s="232"/>
      <c r="M292" s="232"/>
      <c r="N292" s="232"/>
      <c r="O292" s="232"/>
      <c r="P292" s="232"/>
      <c r="Q292" s="232"/>
      <c r="R292" s="232"/>
      <c r="S292" s="232"/>
      <c r="T292" s="232"/>
      <c r="U292" s="232"/>
      <c r="V292" s="232"/>
      <c r="W292" s="232"/>
      <c r="X292" s="232"/>
      <c r="Y292" s="232"/>
      <c r="Z292" s="232"/>
      <c r="AA292" s="232"/>
      <c r="AB292" s="232"/>
      <c r="AC292" s="232"/>
      <c r="AD292" s="266"/>
      <c r="AE292" s="235"/>
      <c r="AF292" s="266"/>
      <c r="AG292" s="235"/>
      <c r="AH292" s="266"/>
      <c r="AI292" s="235"/>
      <c r="AJ292" s="266"/>
      <c r="AK292" s="235"/>
      <c r="AL292" s="266"/>
      <c r="AM292" s="235"/>
      <c r="AN292" s="236" t="str">
        <f t="shared" si="10"/>
        <v/>
      </c>
      <c r="AO292" s="237" t="str">
        <f t="shared" si="9"/>
        <v/>
      </c>
      <c r="AP292" s="236" t="str">
        <f>IF(M292&gt;0,IF(ABS((VLOOKUP(aux!A283,aux!A:C,3,FALSE)-VLOOKUP(aux!A283,aux!E:F,2,FALSE))/VLOOKUP(aux!A283,aux!A:C,3,FALSE))&gt;'BG - Eckdaten'!#REF!,"N","J"),"")</f>
        <v/>
      </c>
      <c r="AR292" s="250"/>
    </row>
    <row r="293" spans="1:44" s="217" customFormat="1" ht="18.75" x14ac:dyDescent="0.3">
      <c r="A293" s="232"/>
      <c r="B293" s="232"/>
      <c r="C293" s="232"/>
      <c r="D293" s="232"/>
      <c r="E293" s="232"/>
      <c r="F293" s="232"/>
      <c r="G293" s="232"/>
      <c r="H293" s="232"/>
      <c r="I293" s="232"/>
      <c r="J293" s="232"/>
      <c r="K293" s="232"/>
      <c r="L293" s="232"/>
      <c r="M293" s="232"/>
      <c r="N293" s="232"/>
      <c r="O293" s="232"/>
      <c r="P293" s="232"/>
      <c r="Q293" s="232"/>
      <c r="R293" s="232"/>
      <c r="S293" s="232"/>
      <c r="T293" s="232"/>
      <c r="U293" s="232"/>
      <c r="V293" s="232"/>
      <c r="W293" s="232"/>
      <c r="X293" s="232"/>
      <c r="Y293" s="232"/>
      <c r="Z293" s="232"/>
      <c r="AA293" s="232"/>
      <c r="AB293" s="232"/>
      <c r="AC293" s="232"/>
      <c r="AD293" s="266"/>
      <c r="AE293" s="235"/>
      <c r="AF293" s="266"/>
      <c r="AG293" s="235"/>
      <c r="AH293" s="266"/>
      <c r="AI293" s="235"/>
      <c r="AJ293" s="266"/>
      <c r="AK293" s="235"/>
      <c r="AL293" s="266"/>
      <c r="AM293" s="235"/>
      <c r="AN293" s="236" t="str">
        <f t="shared" si="10"/>
        <v/>
      </c>
      <c r="AO293" s="237" t="str">
        <f t="shared" si="9"/>
        <v/>
      </c>
      <c r="AP293" s="236" t="str">
        <f>IF(M293&gt;0,IF(ABS((VLOOKUP(aux!A284,aux!A:C,3,FALSE)-VLOOKUP(aux!A284,aux!E:F,2,FALSE))/VLOOKUP(aux!A284,aux!A:C,3,FALSE))&gt;'BG - Eckdaten'!#REF!,"N","J"),"")</f>
        <v/>
      </c>
      <c r="AR293" s="250"/>
    </row>
    <row r="294" spans="1:44" s="217" customFormat="1" ht="18.75" x14ac:dyDescent="0.3">
      <c r="A294" s="232"/>
      <c r="B294" s="232"/>
      <c r="C294" s="232"/>
      <c r="D294" s="232"/>
      <c r="E294" s="232"/>
      <c r="F294" s="232"/>
      <c r="G294" s="232"/>
      <c r="H294" s="232"/>
      <c r="I294" s="232"/>
      <c r="J294" s="232"/>
      <c r="K294" s="232"/>
      <c r="L294" s="232"/>
      <c r="M294" s="232"/>
      <c r="N294" s="232"/>
      <c r="O294" s="232"/>
      <c r="P294" s="232"/>
      <c r="Q294" s="232"/>
      <c r="R294" s="232"/>
      <c r="S294" s="232"/>
      <c r="T294" s="232"/>
      <c r="U294" s="232"/>
      <c r="V294" s="232"/>
      <c r="W294" s="232"/>
      <c r="X294" s="232"/>
      <c r="Y294" s="232"/>
      <c r="Z294" s="232"/>
      <c r="AA294" s="232"/>
      <c r="AB294" s="232"/>
      <c r="AC294" s="232"/>
      <c r="AD294" s="266"/>
      <c r="AE294" s="235"/>
      <c r="AF294" s="266"/>
      <c r="AG294" s="235"/>
      <c r="AH294" s="266"/>
      <c r="AI294" s="235"/>
      <c r="AJ294" s="266"/>
      <c r="AK294" s="235"/>
      <c r="AL294" s="266"/>
      <c r="AM294" s="235"/>
      <c r="AN294" s="236" t="str">
        <f t="shared" si="10"/>
        <v/>
      </c>
      <c r="AO294" s="237" t="str">
        <f t="shared" si="9"/>
        <v/>
      </c>
      <c r="AP294" s="236" t="str">
        <f>IF(M294&gt;0,IF(ABS((VLOOKUP(aux!A285,aux!A:C,3,FALSE)-VLOOKUP(aux!A285,aux!E:F,2,FALSE))/VLOOKUP(aux!A285,aux!A:C,3,FALSE))&gt;'BG - Eckdaten'!#REF!,"N","J"),"")</f>
        <v/>
      </c>
      <c r="AR294" s="250"/>
    </row>
    <row r="295" spans="1:44" s="217" customFormat="1" ht="18.75" x14ac:dyDescent="0.3">
      <c r="A295" s="232"/>
      <c r="B295" s="232"/>
      <c r="C295" s="232"/>
      <c r="D295" s="232"/>
      <c r="E295" s="232"/>
      <c r="F295" s="232"/>
      <c r="G295" s="232"/>
      <c r="H295" s="232"/>
      <c r="I295" s="232"/>
      <c r="J295" s="232"/>
      <c r="K295" s="232"/>
      <c r="L295" s="232"/>
      <c r="M295" s="232"/>
      <c r="N295" s="232"/>
      <c r="O295" s="232"/>
      <c r="P295" s="232"/>
      <c r="Q295" s="232"/>
      <c r="R295" s="232"/>
      <c r="S295" s="232"/>
      <c r="T295" s="232"/>
      <c r="U295" s="232"/>
      <c r="V295" s="232"/>
      <c r="W295" s="232"/>
      <c r="X295" s="232"/>
      <c r="Y295" s="232"/>
      <c r="Z295" s="232"/>
      <c r="AA295" s="232"/>
      <c r="AB295" s="232"/>
      <c r="AC295" s="232"/>
      <c r="AD295" s="266"/>
      <c r="AE295" s="235"/>
      <c r="AF295" s="266"/>
      <c r="AG295" s="235"/>
      <c r="AH295" s="266"/>
      <c r="AI295" s="235"/>
      <c r="AJ295" s="266"/>
      <c r="AK295" s="235"/>
      <c r="AL295" s="266"/>
      <c r="AM295" s="235"/>
      <c r="AN295" s="236" t="str">
        <f t="shared" si="10"/>
        <v/>
      </c>
      <c r="AO295" s="237" t="str">
        <f t="shared" si="9"/>
        <v/>
      </c>
      <c r="AP295" s="236" t="str">
        <f>IF(M295&gt;0,IF(ABS((VLOOKUP(aux!A286,aux!A:C,3,FALSE)-VLOOKUP(aux!A286,aux!E:F,2,FALSE))/VLOOKUP(aux!A286,aux!A:C,3,FALSE))&gt;'BG - Eckdaten'!#REF!,"N","J"),"")</f>
        <v/>
      </c>
      <c r="AR295" s="250"/>
    </row>
    <row r="296" spans="1:44" s="217" customFormat="1" ht="18.75" x14ac:dyDescent="0.3">
      <c r="A296" s="232"/>
      <c r="B296" s="232"/>
      <c r="C296" s="232"/>
      <c r="D296" s="232"/>
      <c r="E296" s="232"/>
      <c r="F296" s="232"/>
      <c r="G296" s="232"/>
      <c r="H296" s="232"/>
      <c r="I296" s="232"/>
      <c r="J296" s="232"/>
      <c r="K296" s="232"/>
      <c r="L296" s="232"/>
      <c r="M296" s="232"/>
      <c r="N296" s="232"/>
      <c r="O296" s="232"/>
      <c r="P296" s="232"/>
      <c r="Q296" s="232"/>
      <c r="R296" s="232"/>
      <c r="S296" s="232"/>
      <c r="T296" s="232"/>
      <c r="U296" s="232"/>
      <c r="V296" s="232"/>
      <c r="W296" s="232"/>
      <c r="X296" s="232"/>
      <c r="Y296" s="232"/>
      <c r="Z296" s="232"/>
      <c r="AA296" s="232"/>
      <c r="AB296" s="232"/>
      <c r="AC296" s="232"/>
      <c r="AD296" s="266"/>
      <c r="AE296" s="235"/>
      <c r="AF296" s="266"/>
      <c r="AG296" s="235"/>
      <c r="AH296" s="266"/>
      <c r="AI296" s="235"/>
      <c r="AJ296" s="266"/>
      <c r="AK296" s="235"/>
      <c r="AL296" s="266"/>
      <c r="AM296" s="235"/>
      <c r="AN296" s="236" t="str">
        <f t="shared" si="10"/>
        <v/>
      </c>
      <c r="AO296" s="237" t="str">
        <f t="shared" si="9"/>
        <v/>
      </c>
      <c r="AP296" s="236" t="str">
        <f>IF(M296&gt;0,IF(ABS((VLOOKUP(aux!A287,aux!A:C,3,FALSE)-VLOOKUP(aux!A287,aux!E:F,2,FALSE))/VLOOKUP(aux!A287,aux!A:C,3,FALSE))&gt;'BG - Eckdaten'!#REF!,"N","J"),"")</f>
        <v/>
      </c>
      <c r="AR296" s="250"/>
    </row>
    <row r="297" spans="1:44" s="217" customFormat="1" ht="18.75" x14ac:dyDescent="0.3">
      <c r="A297" s="232"/>
      <c r="B297" s="232"/>
      <c r="C297" s="232"/>
      <c r="D297" s="232"/>
      <c r="E297" s="232"/>
      <c r="F297" s="232"/>
      <c r="G297" s="232"/>
      <c r="H297" s="232"/>
      <c r="I297" s="232"/>
      <c r="J297" s="232"/>
      <c r="K297" s="232"/>
      <c r="L297" s="232"/>
      <c r="M297" s="232"/>
      <c r="N297" s="232"/>
      <c r="O297" s="232"/>
      <c r="P297" s="232"/>
      <c r="Q297" s="232"/>
      <c r="R297" s="232"/>
      <c r="S297" s="232"/>
      <c r="T297" s="232"/>
      <c r="U297" s="232"/>
      <c r="V297" s="232"/>
      <c r="W297" s="232"/>
      <c r="X297" s="232"/>
      <c r="Y297" s="232"/>
      <c r="Z297" s="232"/>
      <c r="AA297" s="232"/>
      <c r="AB297" s="232"/>
      <c r="AC297" s="232"/>
      <c r="AD297" s="266"/>
      <c r="AE297" s="235"/>
      <c r="AF297" s="266"/>
      <c r="AG297" s="235"/>
      <c r="AH297" s="266"/>
      <c r="AI297" s="235"/>
      <c r="AJ297" s="266"/>
      <c r="AK297" s="235"/>
      <c r="AL297" s="266"/>
      <c r="AM297" s="235"/>
      <c r="AN297" s="236" t="str">
        <f t="shared" si="10"/>
        <v/>
      </c>
      <c r="AO297" s="237" t="str">
        <f t="shared" si="9"/>
        <v/>
      </c>
      <c r="AP297" s="236" t="str">
        <f>IF(M297&gt;0,IF(ABS((VLOOKUP(aux!A288,aux!A:C,3,FALSE)-VLOOKUP(aux!A288,aux!E:F,2,FALSE))/VLOOKUP(aux!A288,aux!A:C,3,FALSE))&gt;'BG - Eckdaten'!#REF!,"N","J"),"")</f>
        <v/>
      </c>
      <c r="AR297" s="250"/>
    </row>
    <row r="298" spans="1:44" s="217" customFormat="1" ht="18.75" x14ac:dyDescent="0.3">
      <c r="A298" s="232"/>
      <c r="B298" s="232"/>
      <c r="C298" s="232"/>
      <c r="D298" s="232"/>
      <c r="E298" s="232"/>
      <c r="F298" s="232"/>
      <c r="G298" s="232"/>
      <c r="H298" s="232"/>
      <c r="I298" s="232"/>
      <c r="J298" s="232"/>
      <c r="K298" s="232"/>
      <c r="L298" s="232"/>
      <c r="M298" s="232"/>
      <c r="N298" s="232"/>
      <c r="O298" s="232"/>
      <c r="P298" s="232"/>
      <c r="Q298" s="232"/>
      <c r="R298" s="232"/>
      <c r="S298" s="232"/>
      <c r="T298" s="232"/>
      <c r="U298" s="232"/>
      <c r="V298" s="232"/>
      <c r="W298" s="232"/>
      <c r="X298" s="232"/>
      <c r="Y298" s="232"/>
      <c r="Z298" s="232"/>
      <c r="AA298" s="232"/>
      <c r="AB298" s="232"/>
      <c r="AC298" s="232"/>
      <c r="AD298" s="266"/>
      <c r="AE298" s="235"/>
      <c r="AF298" s="266"/>
      <c r="AG298" s="235"/>
      <c r="AH298" s="266"/>
      <c r="AI298" s="235"/>
      <c r="AJ298" s="266"/>
      <c r="AK298" s="235"/>
      <c r="AL298" s="266"/>
      <c r="AM298" s="235"/>
      <c r="AN298" s="236" t="str">
        <f t="shared" si="10"/>
        <v/>
      </c>
      <c r="AO298" s="237" t="str">
        <f t="shared" si="9"/>
        <v/>
      </c>
      <c r="AP298" s="236" t="str">
        <f>IF(M298&gt;0,IF(ABS((VLOOKUP(aux!A289,aux!A:C,3,FALSE)-VLOOKUP(aux!A289,aux!E:F,2,FALSE))/VLOOKUP(aux!A289,aux!A:C,3,FALSE))&gt;'BG - Eckdaten'!#REF!,"N","J"),"")</f>
        <v/>
      </c>
      <c r="AR298" s="250"/>
    </row>
    <row r="299" spans="1:44" s="217" customFormat="1" ht="18.75" x14ac:dyDescent="0.3">
      <c r="A299" s="232"/>
      <c r="B299" s="232"/>
      <c r="C299" s="232"/>
      <c r="D299" s="232"/>
      <c r="E299" s="232"/>
      <c r="F299" s="232"/>
      <c r="G299" s="232"/>
      <c r="H299" s="232"/>
      <c r="I299" s="232"/>
      <c r="J299" s="232"/>
      <c r="K299" s="232"/>
      <c r="L299" s="232"/>
      <c r="M299" s="232"/>
      <c r="N299" s="232"/>
      <c r="O299" s="232"/>
      <c r="P299" s="232"/>
      <c r="Q299" s="232"/>
      <c r="R299" s="232"/>
      <c r="S299" s="232"/>
      <c r="T299" s="232"/>
      <c r="U299" s="232"/>
      <c r="V299" s="232"/>
      <c r="W299" s="232"/>
      <c r="X299" s="232"/>
      <c r="Y299" s="232"/>
      <c r="Z299" s="232"/>
      <c r="AA299" s="232"/>
      <c r="AB299" s="232"/>
      <c r="AC299" s="232"/>
      <c r="AD299" s="266"/>
      <c r="AE299" s="235"/>
      <c r="AF299" s="266"/>
      <c r="AG299" s="235"/>
      <c r="AH299" s="266"/>
      <c r="AI299" s="235"/>
      <c r="AJ299" s="266"/>
      <c r="AK299" s="235"/>
      <c r="AL299" s="266"/>
      <c r="AM299" s="235"/>
      <c r="AN299" s="236" t="str">
        <f t="shared" si="10"/>
        <v/>
      </c>
      <c r="AO299" s="237" t="str">
        <f t="shared" si="9"/>
        <v/>
      </c>
      <c r="AP299" s="236" t="str">
        <f>IF(M299&gt;0,IF(ABS((VLOOKUP(aux!A290,aux!A:C,3,FALSE)-VLOOKUP(aux!A290,aux!E:F,2,FALSE))/VLOOKUP(aux!A290,aux!A:C,3,FALSE))&gt;'BG - Eckdaten'!#REF!,"N","J"),"")</f>
        <v/>
      </c>
      <c r="AR299" s="250"/>
    </row>
    <row r="300" spans="1:44" s="217" customFormat="1" ht="18.75" x14ac:dyDescent="0.3">
      <c r="A300" s="232"/>
      <c r="B300" s="232"/>
      <c r="C300" s="232"/>
      <c r="D300" s="232"/>
      <c r="E300" s="232"/>
      <c r="F300" s="232"/>
      <c r="G300" s="232"/>
      <c r="H300" s="232"/>
      <c r="I300" s="232"/>
      <c r="J300" s="232"/>
      <c r="K300" s="232"/>
      <c r="L300" s="232"/>
      <c r="M300" s="232"/>
      <c r="N300" s="232"/>
      <c r="O300" s="232"/>
      <c r="P300" s="232"/>
      <c r="Q300" s="232"/>
      <c r="R300" s="232"/>
      <c r="S300" s="232"/>
      <c r="T300" s="232"/>
      <c r="U300" s="232"/>
      <c r="V300" s="232"/>
      <c r="W300" s="232"/>
      <c r="X300" s="232"/>
      <c r="Y300" s="232"/>
      <c r="Z300" s="232"/>
      <c r="AA300" s="232"/>
      <c r="AB300" s="232"/>
      <c r="AC300" s="232"/>
      <c r="AD300" s="266"/>
      <c r="AE300" s="235"/>
      <c r="AF300" s="266"/>
      <c r="AG300" s="235"/>
      <c r="AH300" s="266"/>
      <c r="AI300" s="235"/>
      <c r="AJ300" s="266"/>
      <c r="AK300" s="235"/>
      <c r="AL300" s="266"/>
      <c r="AM300" s="235"/>
      <c r="AN300" s="236" t="str">
        <f t="shared" si="10"/>
        <v/>
      </c>
      <c r="AO300" s="237" t="str">
        <f t="shared" si="9"/>
        <v/>
      </c>
      <c r="AP300" s="236" t="str">
        <f>IF(M300&gt;0,IF(ABS((VLOOKUP(aux!A291,aux!A:C,3,FALSE)-VLOOKUP(aux!A291,aux!E:F,2,FALSE))/VLOOKUP(aux!A291,aux!A:C,3,FALSE))&gt;'BG - Eckdaten'!#REF!,"N","J"),"")</f>
        <v/>
      </c>
      <c r="AR300" s="250"/>
    </row>
    <row r="301" spans="1:44" s="217" customFormat="1" ht="18.75" x14ac:dyDescent="0.3">
      <c r="A301" s="232"/>
      <c r="B301" s="232"/>
      <c r="C301" s="232"/>
      <c r="D301" s="232"/>
      <c r="E301" s="232"/>
      <c r="F301" s="232"/>
      <c r="G301" s="232"/>
      <c r="H301" s="232"/>
      <c r="I301" s="232"/>
      <c r="J301" s="232"/>
      <c r="K301" s="232"/>
      <c r="L301" s="232"/>
      <c r="M301" s="232"/>
      <c r="N301" s="232"/>
      <c r="O301" s="232"/>
      <c r="P301" s="232"/>
      <c r="Q301" s="232"/>
      <c r="R301" s="232"/>
      <c r="S301" s="232"/>
      <c r="T301" s="232"/>
      <c r="U301" s="232"/>
      <c r="V301" s="232"/>
      <c r="W301" s="232"/>
      <c r="X301" s="232"/>
      <c r="Y301" s="232"/>
      <c r="Z301" s="232"/>
      <c r="AA301" s="232"/>
      <c r="AB301" s="232"/>
      <c r="AC301" s="232"/>
      <c r="AD301" s="266"/>
      <c r="AE301" s="235"/>
      <c r="AF301" s="266"/>
      <c r="AG301" s="235"/>
      <c r="AH301" s="266"/>
      <c r="AI301" s="235"/>
      <c r="AJ301" s="266"/>
      <c r="AK301" s="235"/>
      <c r="AL301" s="266"/>
      <c r="AM301" s="235"/>
      <c r="AN301" s="236" t="str">
        <f t="shared" si="10"/>
        <v/>
      </c>
      <c r="AO301" s="237" t="str">
        <f t="shared" si="9"/>
        <v/>
      </c>
      <c r="AP301" s="236" t="str">
        <f>IF(M301&gt;0,IF(ABS((VLOOKUP(aux!A292,aux!A:C,3,FALSE)-VLOOKUP(aux!A292,aux!E:F,2,FALSE))/VLOOKUP(aux!A292,aux!A:C,3,FALSE))&gt;'BG - Eckdaten'!#REF!,"N","J"),"")</f>
        <v/>
      </c>
      <c r="AR301" s="250"/>
    </row>
    <row r="302" spans="1:44" s="217" customFormat="1" ht="18.75" x14ac:dyDescent="0.3">
      <c r="A302" s="232"/>
      <c r="B302" s="232"/>
      <c r="C302" s="232"/>
      <c r="D302" s="232"/>
      <c r="E302" s="232"/>
      <c r="F302" s="232"/>
      <c r="G302" s="232"/>
      <c r="H302" s="232"/>
      <c r="I302" s="232"/>
      <c r="J302" s="232"/>
      <c r="K302" s="232"/>
      <c r="L302" s="232"/>
      <c r="M302" s="232"/>
      <c r="N302" s="232"/>
      <c r="O302" s="232"/>
      <c r="P302" s="232"/>
      <c r="Q302" s="232"/>
      <c r="R302" s="232"/>
      <c r="S302" s="232"/>
      <c r="T302" s="232"/>
      <c r="U302" s="232"/>
      <c r="V302" s="232"/>
      <c r="W302" s="232"/>
      <c r="X302" s="232"/>
      <c r="Y302" s="232"/>
      <c r="Z302" s="232"/>
      <c r="AA302" s="232"/>
      <c r="AB302" s="232"/>
      <c r="AC302" s="232"/>
      <c r="AD302" s="266"/>
      <c r="AE302" s="235"/>
      <c r="AF302" s="266"/>
      <c r="AG302" s="235"/>
      <c r="AH302" s="266"/>
      <c r="AI302" s="235"/>
      <c r="AJ302" s="266"/>
      <c r="AK302" s="235"/>
      <c r="AL302" s="266"/>
      <c r="AM302" s="235"/>
      <c r="AN302" s="236" t="str">
        <f t="shared" si="10"/>
        <v/>
      </c>
      <c r="AO302" s="237" t="str">
        <f t="shared" si="9"/>
        <v/>
      </c>
      <c r="AP302" s="236" t="str">
        <f>IF(M302&gt;0,IF(ABS((VLOOKUP(aux!A293,aux!A:C,3,FALSE)-VLOOKUP(aux!A293,aux!E:F,2,FALSE))/VLOOKUP(aux!A293,aux!A:C,3,FALSE))&gt;'BG - Eckdaten'!#REF!,"N","J"),"")</f>
        <v/>
      </c>
      <c r="AR302" s="250"/>
    </row>
    <row r="303" spans="1:44" s="217" customFormat="1" ht="18.75" x14ac:dyDescent="0.3">
      <c r="A303" s="232"/>
      <c r="B303" s="232"/>
      <c r="C303" s="232"/>
      <c r="D303" s="232"/>
      <c r="E303" s="232"/>
      <c r="F303" s="232"/>
      <c r="G303" s="232"/>
      <c r="H303" s="232"/>
      <c r="I303" s="232"/>
      <c r="J303" s="232"/>
      <c r="K303" s="232"/>
      <c r="L303" s="232"/>
      <c r="M303" s="232"/>
      <c r="N303" s="232"/>
      <c r="O303" s="232"/>
      <c r="P303" s="232"/>
      <c r="Q303" s="232"/>
      <c r="R303" s="232"/>
      <c r="S303" s="232"/>
      <c r="T303" s="232"/>
      <c r="U303" s="232"/>
      <c r="V303" s="232"/>
      <c r="W303" s="232"/>
      <c r="X303" s="232"/>
      <c r="Y303" s="232"/>
      <c r="Z303" s="232"/>
      <c r="AA303" s="232"/>
      <c r="AB303" s="232"/>
      <c r="AC303" s="232"/>
      <c r="AD303" s="266"/>
      <c r="AE303" s="235"/>
      <c r="AF303" s="266"/>
      <c r="AG303" s="235"/>
      <c r="AH303" s="266"/>
      <c r="AI303" s="235"/>
      <c r="AJ303" s="266"/>
      <c r="AK303" s="235"/>
      <c r="AL303" s="266"/>
      <c r="AM303" s="235"/>
      <c r="AN303" s="236" t="str">
        <f t="shared" si="10"/>
        <v/>
      </c>
      <c r="AO303" s="237" t="str">
        <f t="shared" si="9"/>
        <v/>
      </c>
      <c r="AP303" s="236" t="str">
        <f>IF(M303&gt;0,IF(ABS((VLOOKUP(aux!A294,aux!A:C,3,FALSE)-VLOOKUP(aux!A294,aux!E:F,2,FALSE))/VLOOKUP(aux!A294,aux!A:C,3,FALSE))&gt;'BG - Eckdaten'!#REF!,"N","J"),"")</f>
        <v/>
      </c>
      <c r="AR303" s="250"/>
    </row>
    <row r="304" spans="1:44" s="217" customFormat="1" ht="18.75" x14ac:dyDescent="0.3">
      <c r="A304" s="232"/>
      <c r="B304" s="232"/>
      <c r="C304" s="232"/>
      <c r="D304" s="232"/>
      <c r="E304" s="232"/>
      <c r="F304" s="232"/>
      <c r="G304" s="232"/>
      <c r="H304" s="232"/>
      <c r="I304" s="232"/>
      <c r="J304" s="232"/>
      <c r="K304" s="232"/>
      <c r="L304" s="232"/>
      <c r="M304" s="232"/>
      <c r="N304" s="232"/>
      <c r="O304" s="232"/>
      <c r="P304" s="232"/>
      <c r="Q304" s="232"/>
      <c r="R304" s="232"/>
      <c r="S304" s="232"/>
      <c r="T304" s="232"/>
      <c r="U304" s="232"/>
      <c r="V304" s="232"/>
      <c r="W304" s="232"/>
      <c r="X304" s="232"/>
      <c r="Y304" s="232"/>
      <c r="Z304" s="232"/>
      <c r="AA304" s="232"/>
      <c r="AB304" s="232"/>
      <c r="AC304" s="232"/>
      <c r="AD304" s="266"/>
      <c r="AE304" s="235"/>
      <c r="AF304" s="266"/>
      <c r="AG304" s="235"/>
      <c r="AH304" s="266"/>
      <c r="AI304" s="235"/>
      <c r="AJ304" s="266"/>
      <c r="AK304" s="235"/>
      <c r="AL304" s="266"/>
      <c r="AM304" s="235"/>
      <c r="AN304" s="236" t="str">
        <f t="shared" si="10"/>
        <v/>
      </c>
      <c r="AO304" s="237" t="str">
        <f t="shared" si="9"/>
        <v/>
      </c>
      <c r="AP304" s="236" t="str">
        <f>IF(M304&gt;0,IF(ABS((VLOOKUP(aux!A295,aux!A:C,3,FALSE)-VLOOKUP(aux!A295,aux!E:F,2,FALSE))/VLOOKUP(aux!A295,aux!A:C,3,FALSE))&gt;'BG - Eckdaten'!#REF!,"N","J"),"")</f>
        <v/>
      </c>
      <c r="AR304" s="250"/>
    </row>
    <row r="305" spans="1:44" s="217" customFormat="1" ht="18.75" x14ac:dyDescent="0.3">
      <c r="A305" s="232"/>
      <c r="B305" s="232"/>
      <c r="C305" s="232"/>
      <c r="D305" s="232"/>
      <c r="E305" s="232"/>
      <c r="F305" s="232"/>
      <c r="G305" s="232"/>
      <c r="H305" s="232"/>
      <c r="I305" s="232"/>
      <c r="J305" s="232"/>
      <c r="K305" s="232"/>
      <c r="L305" s="232"/>
      <c r="M305" s="232"/>
      <c r="N305" s="232"/>
      <c r="O305" s="232"/>
      <c r="P305" s="232"/>
      <c r="Q305" s="232"/>
      <c r="R305" s="232"/>
      <c r="S305" s="232"/>
      <c r="T305" s="232"/>
      <c r="U305" s="232"/>
      <c r="V305" s="232"/>
      <c r="W305" s="232"/>
      <c r="X305" s="232"/>
      <c r="Y305" s="232"/>
      <c r="Z305" s="232"/>
      <c r="AA305" s="232"/>
      <c r="AB305" s="232"/>
      <c r="AC305" s="232"/>
      <c r="AD305" s="266"/>
      <c r="AE305" s="235"/>
      <c r="AF305" s="266"/>
      <c r="AG305" s="235"/>
      <c r="AH305" s="266"/>
      <c r="AI305" s="235"/>
      <c r="AJ305" s="266"/>
      <c r="AK305" s="235"/>
      <c r="AL305" s="266"/>
      <c r="AM305" s="235"/>
      <c r="AN305" s="236" t="str">
        <f t="shared" si="10"/>
        <v/>
      </c>
      <c r="AO305" s="237" t="str">
        <f t="shared" si="9"/>
        <v/>
      </c>
      <c r="AP305" s="236" t="str">
        <f>IF(M305&gt;0,IF(ABS((VLOOKUP(aux!A296,aux!A:C,3,FALSE)-VLOOKUP(aux!A296,aux!E:F,2,FALSE))/VLOOKUP(aux!A296,aux!A:C,3,FALSE))&gt;'BG - Eckdaten'!#REF!,"N","J"),"")</f>
        <v/>
      </c>
      <c r="AR305" s="250"/>
    </row>
    <row r="306" spans="1:44" s="217" customFormat="1" ht="18.75" x14ac:dyDescent="0.3">
      <c r="A306" s="232"/>
      <c r="B306" s="232"/>
      <c r="C306" s="232"/>
      <c r="D306" s="232"/>
      <c r="E306" s="232"/>
      <c r="F306" s="232"/>
      <c r="G306" s="232"/>
      <c r="H306" s="232"/>
      <c r="I306" s="232"/>
      <c r="J306" s="232"/>
      <c r="K306" s="232"/>
      <c r="L306" s="232"/>
      <c r="M306" s="232"/>
      <c r="N306" s="232"/>
      <c r="O306" s="232"/>
      <c r="P306" s="232"/>
      <c r="Q306" s="232"/>
      <c r="R306" s="232"/>
      <c r="S306" s="232"/>
      <c r="T306" s="232"/>
      <c r="U306" s="232"/>
      <c r="V306" s="232"/>
      <c r="W306" s="232"/>
      <c r="X306" s="232"/>
      <c r="Y306" s="232"/>
      <c r="Z306" s="232"/>
      <c r="AA306" s="232"/>
      <c r="AB306" s="232"/>
      <c r="AC306" s="232"/>
      <c r="AD306" s="266"/>
      <c r="AE306" s="235"/>
      <c r="AF306" s="266"/>
      <c r="AG306" s="235"/>
      <c r="AH306" s="266"/>
      <c r="AI306" s="235"/>
      <c r="AJ306" s="266"/>
      <c r="AK306" s="235"/>
      <c r="AL306" s="266"/>
      <c r="AM306" s="235"/>
      <c r="AN306" s="236" t="str">
        <f t="shared" si="10"/>
        <v/>
      </c>
      <c r="AO306" s="237" t="str">
        <f t="shared" si="9"/>
        <v/>
      </c>
      <c r="AP306" s="236" t="str">
        <f>IF(M306&gt;0,IF(ABS((VLOOKUP(aux!A297,aux!A:C,3,FALSE)-VLOOKUP(aux!A297,aux!E:F,2,FALSE))/VLOOKUP(aux!A297,aux!A:C,3,FALSE))&gt;'BG - Eckdaten'!#REF!,"N","J"),"")</f>
        <v/>
      </c>
      <c r="AR306" s="250"/>
    </row>
    <row r="307" spans="1:44" s="217" customFormat="1" ht="18.75" x14ac:dyDescent="0.3">
      <c r="A307" s="232"/>
      <c r="B307" s="232"/>
      <c r="C307" s="232"/>
      <c r="D307" s="232"/>
      <c r="E307" s="232"/>
      <c r="F307" s="232"/>
      <c r="G307" s="232"/>
      <c r="H307" s="232"/>
      <c r="I307" s="232"/>
      <c r="J307" s="232"/>
      <c r="K307" s="232"/>
      <c r="L307" s="232"/>
      <c r="M307" s="232"/>
      <c r="N307" s="232"/>
      <c r="O307" s="232"/>
      <c r="P307" s="232"/>
      <c r="Q307" s="232"/>
      <c r="R307" s="232"/>
      <c r="S307" s="232"/>
      <c r="T307" s="232"/>
      <c r="U307" s="232"/>
      <c r="V307" s="232"/>
      <c r="W307" s="232"/>
      <c r="X307" s="232"/>
      <c r="Y307" s="232"/>
      <c r="Z307" s="232"/>
      <c r="AA307" s="232"/>
      <c r="AB307" s="232"/>
      <c r="AC307" s="232"/>
      <c r="AD307" s="266"/>
      <c r="AE307" s="235"/>
      <c r="AF307" s="266"/>
      <c r="AG307" s="235"/>
      <c r="AH307" s="266"/>
      <c r="AI307" s="235"/>
      <c r="AJ307" s="266"/>
      <c r="AK307" s="235"/>
      <c r="AL307" s="266"/>
      <c r="AM307" s="235"/>
      <c r="AN307" s="236" t="str">
        <f t="shared" si="10"/>
        <v/>
      </c>
      <c r="AO307" s="237" t="str">
        <f t="shared" si="9"/>
        <v/>
      </c>
      <c r="AP307" s="236" t="str">
        <f>IF(M307&gt;0,IF(ABS((VLOOKUP(aux!A298,aux!A:C,3,FALSE)-VLOOKUP(aux!A298,aux!E:F,2,FALSE))/VLOOKUP(aux!A298,aux!A:C,3,FALSE))&gt;'BG - Eckdaten'!#REF!,"N","J"),"")</f>
        <v/>
      </c>
      <c r="AR307" s="250"/>
    </row>
    <row r="308" spans="1:44" s="217" customFormat="1" ht="18.75" x14ac:dyDescent="0.3">
      <c r="A308" s="232"/>
      <c r="B308" s="232"/>
      <c r="C308" s="232"/>
      <c r="D308" s="232"/>
      <c r="E308" s="232"/>
      <c r="F308" s="232"/>
      <c r="G308" s="232"/>
      <c r="H308" s="232"/>
      <c r="I308" s="232"/>
      <c r="J308" s="232"/>
      <c r="K308" s="232"/>
      <c r="L308" s="232"/>
      <c r="M308" s="232"/>
      <c r="N308" s="232"/>
      <c r="O308" s="232"/>
      <c r="P308" s="232"/>
      <c r="Q308" s="232"/>
      <c r="R308" s="232"/>
      <c r="S308" s="232"/>
      <c r="T308" s="232"/>
      <c r="U308" s="232"/>
      <c r="V308" s="232"/>
      <c r="W308" s="232"/>
      <c r="X308" s="232"/>
      <c r="Y308" s="232"/>
      <c r="Z308" s="232"/>
      <c r="AA308" s="232"/>
      <c r="AB308" s="232"/>
      <c r="AC308" s="232"/>
      <c r="AD308" s="266"/>
      <c r="AE308" s="235"/>
      <c r="AF308" s="266"/>
      <c r="AG308" s="235"/>
      <c r="AH308" s="266"/>
      <c r="AI308" s="235"/>
      <c r="AJ308" s="266"/>
      <c r="AK308" s="235"/>
      <c r="AL308" s="266"/>
      <c r="AM308" s="235"/>
      <c r="AN308" s="236" t="str">
        <f t="shared" si="10"/>
        <v/>
      </c>
      <c r="AO308" s="237" t="str">
        <f t="shared" si="9"/>
        <v/>
      </c>
      <c r="AP308" s="236" t="str">
        <f>IF(M308&gt;0,IF(ABS((VLOOKUP(aux!A299,aux!A:C,3,FALSE)-VLOOKUP(aux!A299,aux!E:F,2,FALSE))/VLOOKUP(aux!A299,aux!A:C,3,FALSE))&gt;'BG - Eckdaten'!#REF!,"N","J"),"")</f>
        <v/>
      </c>
      <c r="AR308" s="250"/>
    </row>
    <row r="309" spans="1:44" s="217" customFormat="1" ht="18.75" x14ac:dyDescent="0.3">
      <c r="A309" s="232"/>
      <c r="B309" s="232"/>
      <c r="C309" s="232"/>
      <c r="D309" s="232"/>
      <c r="E309" s="232"/>
      <c r="F309" s="232"/>
      <c r="G309" s="232"/>
      <c r="H309" s="232"/>
      <c r="I309" s="232"/>
      <c r="J309" s="232"/>
      <c r="K309" s="232"/>
      <c r="L309" s="232"/>
      <c r="M309" s="232"/>
      <c r="N309" s="232"/>
      <c r="O309" s="232"/>
      <c r="P309" s="232"/>
      <c r="Q309" s="232"/>
      <c r="R309" s="232"/>
      <c r="S309" s="232"/>
      <c r="T309" s="232"/>
      <c r="U309" s="232"/>
      <c r="V309" s="232"/>
      <c r="W309" s="232"/>
      <c r="X309" s="232"/>
      <c r="Y309" s="232"/>
      <c r="Z309" s="232"/>
      <c r="AA309" s="232"/>
      <c r="AB309" s="232"/>
      <c r="AC309" s="232"/>
      <c r="AD309" s="266"/>
      <c r="AE309" s="235"/>
      <c r="AF309" s="266"/>
      <c r="AG309" s="235"/>
      <c r="AH309" s="266"/>
      <c r="AI309" s="235"/>
      <c r="AJ309" s="266"/>
      <c r="AK309" s="235"/>
      <c r="AL309" s="266"/>
      <c r="AM309" s="235"/>
      <c r="AN309" s="236" t="str">
        <f t="shared" si="10"/>
        <v/>
      </c>
      <c r="AO309" s="237" t="str">
        <f t="shared" si="9"/>
        <v/>
      </c>
      <c r="AP309" s="236" t="str">
        <f>IF(M309&gt;0,IF(ABS((VLOOKUP(aux!A300,aux!A:C,3,FALSE)-VLOOKUP(aux!A300,aux!E:F,2,FALSE))/VLOOKUP(aux!A300,aux!A:C,3,FALSE))&gt;'BG - Eckdaten'!#REF!,"N","J"),"")</f>
        <v/>
      </c>
      <c r="AR309" s="250"/>
    </row>
    <row r="310" spans="1:44" s="217" customFormat="1" ht="18.75" x14ac:dyDescent="0.3">
      <c r="A310" s="232"/>
      <c r="B310" s="232"/>
      <c r="C310" s="232"/>
      <c r="D310" s="232"/>
      <c r="E310" s="232"/>
      <c r="F310" s="232"/>
      <c r="G310" s="232"/>
      <c r="H310" s="232"/>
      <c r="I310" s="232"/>
      <c r="J310" s="232"/>
      <c r="K310" s="232"/>
      <c r="L310" s="232"/>
      <c r="M310" s="232"/>
      <c r="N310" s="232"/>
      <c r="O310" s="232"/>
      <c r="P310" s="232"/>
      <c r="Q310" s="232"/>
      <c r="R310" s="232"/>
      <c r="S310" s="232"/>
      <c r="T310" s="232"/>
      <c r="U310" s="232"/>
      <c r="V310" s="232"/>
      <c r="W310" s="232"/>
      <c r="X310" s="232"/>
      <c r="Y310" s="232"/>
      <c r="Z310" s="232"/>
      <c r="AA310" s="232"/>
      <c r="AB310" s="232"/>
      <c r="AC310" s="232"/>
      <c r="AD310" s="266"/>
      <c r="AE310" s="235"/>
      <c r="AF310" s="266"/>
      <c r="AG310" s="235"/>
      <c r="AH310" s="266"/>
      <c r="AI310" s="235"/>
      <c r="AJ310" s="266"/>
      <c r="AK310" s="235"/>
      <c r="AL310" s="266"/>
      <c r="AM310" s="235"/>
      <c r="AN310" s="236" t="str">
        <f t="shared" si="10"/>
        <v/>
      </c>
      <c r="AO310" s="237" t="str">
        <f t="shared" si="9"/>
        <v/>
      </c>
      <c r="AP310" s="236" t="str">
        <f>IF(M310&gt;0,IF(ABS((VLOOKUP(aux!A301,aux!A:C,3,FALSE)-VLOOKUP(aux!A301,aux!E:F,2,FALSE))/VLOOKUP(aux!A301,aux!A:C,3,FALSE))&gt;'BG - Eckdaten'!#REF!,"N","J"),"")</f>
        <v/>
      </c>
      <c r="AR310" s="250"/>
    </row>
    <row r="311" spans="1:44" s="217" customFormat="1" ht="18.75" x14ac:dyDescent="0.3">
      <c r="A311" s="232"/>
      <c r="B311" s="232"/>
      <c r="C311" s="232"/>
      <c r="D311" s="232"/>
      <c r="E311" s="232"/>
      <c r="F311" s="232"/>
      <c r="G311" s="232"/>
      <c r="H311" s="232"/>
      <c r="I311" s="232"/>
      <c r="J311" s="232"/>
      <c r="K311" s="232"/>
      <c r="L311" s="232"/>
      <c r="M311" s="232"/>
      <c r="N311" s="232"/>
      <c r="O311" s="232"/>
      <c r="P311" s="232"/>
      <c r="Q311" s="232"/>
      <c r="R311" s="232"/>
      <c r="S311" s="232"/>
      <c r="T311" s="232"/>
      <c r="U311" s="232"/>
      <c r="V311" s="232"/>
      <c r="W311" s="232"/>
      <c r="X311" s="232"/>
      <c r="Y311" s="232"/>
      <c r="Z311" s="232"/>
      <c r="AA311" s="232"/>
      <c r="AB311" s="232"/>
      <c r="AC311" s="232"/>
      <c r="AD311" s="266"/>
      <c r="AE311" s="235"/>
      <c r="AF311" s="266"/>
      <c r="AG311" s="235"/>
      <c r="AH311" s="266"/>
      <c r="AI311" s="235"/>
      <c r="AJ311" s="266"/>
      <c r="AK311" s="235"/>
      <c r="AL311" s="266"/>
      <c r="AM311" s="235"/>
      <c r="AN311" s="236" t="str">
        <f t="shared" si="10"/>
        <v/>
      </c>
      <c r="AO311" s="237" t="str">
        <f t="shared" si="9"/>
        <v/>
      </c>
      <c r="AP311" s="236" t="str">
        <f>IF(M311&gt;0,IF(ABS((VLOOKUP(aux!A302,aux!A:C,3,FALSE)-VLOOKUP(aux!A302,aux!E:F,2,FALSE))/VLOOKUP(aux!A302,aux!A:C,3,FALSE))&gt;'BG - Eckdaten'!#REF!,"N","J"),"")</f>
        <v/>
      </c>
      <c r="AR311" s="250"/>
    </row>
    <row r="312" spans="1:44" s="217" customFormat="1" ht="18.75" x14ac:dyDescent="0.3">
      <c r="A312" s="232"/>
      <c r="B312" s="232"/>
      <c r="C312" s="232"/>
      <c r="D312" s="232"/>
      <c r="E312" s="232"/>
      <c r="F312" s="232"/>
      <c r="G312" s="232"/>
      <c r="H312" s="232"/>
      <c r="I312" s="232"/>
      <c r="J312" s="232"/>
      <c r="K312" s="232"/>
      <c r="L312" s="232"/>
      <c r="M312" s="232"/>
      <c r="N312" s="232"/>
      <c r="O312" s="232"/>
      <c r="P312" s="232"/>
      <c r="Q312" s="232"/>
      <c r="R312" s="232"/>
      <c r="S312" s="232"/>
      <c r="T312" s="232"/>
      <c r="U312" s="232"/>
      <c r="V312" s="232"/>
      <c r="W312" s="232"/>
      <c r="X312" s="232"/>
      <c r="Y312" s="232"/>
      <c r="Z312" s="232"/>
      <c r="AA312" s="232"/>
      <c r="AB312" s="232"/>
      <c r="AC312" s="232"/>
      <c r="AD312" s="266"/>
      <c r="AE312" s="235"/>
      <c r="AF312" s="266"/>
      <c r="AG312" s="235"/>
      <c r="AH312" s="266"/>
      <c r="AI312" s="235"/>
      <c r="AJ312" s="266"/>
      <c r="AK312" s="235"/>
      <c r="AL312" s="266"/>
      <c r="AM312" s="235"/>
      <c r="AN312" s="236" t="str">
        <f t="shared" si="10"/>
        <v/>
      </c>
      <c r="AO312" s="237" t="str">
        <f t="shared" si="9"/>
        <v/>
      </c>
      <c r="AP312" s="236" t="str">
        <f>IF(M312&gt;0,IF(ABS((VLOOKUP(aux!A303,aux!A:C,3,FALSE)-VLOOKUP(aux!A303,aux!E:F,2,FALSE))/VLOOKUP(aux!A303,aux!A:C,3,FALSE))&gt;'BG - Eckdaten'!#REF!,"N","J"),"")</f>
        <v/>
      </c>
      <c r="AR312" s="250"/>
    </row>
    <row r="313" spans="1:44" s="217" customFormat="1" ht="18.75" x14ac:dyDescent="0.3">
      <c r="A313" s="232"/>
      <c r="B313" s="232"/>
      <c r="C313" s="232"/>
      <c r="D313" s="232"/>
      <c r="E313" s="232"/>
      <c r="F313" s="232"/>
      <c r="G313" s="232"/>
      <c r="H313" s="232"/>
      <c r="I313" s="232"/>
      <c r="J313" s="232"/>
      <c r="K313" s="232"/>
      <c r="L313" s="232"/>
      <c r="M313" s="232"/>
      <c r="N313" s="232"/>
      <c r="O313" s="232"/>
      <c r="P313" s="232"/>
      <c r="Q313" s="232"/>
      <c r="R313" s="232"/>
      <c r="S313" s="232"/>
      <c r="T313" s="232"/>
      <c r="U313" s="232"/>
      <c r="V313" s="232"/>
      <c r="W313" s="232"/>
      <c r="X313" s="232"/>
      <c r="Y313" s="232"/>
      <c r="Z313" s="232"/>
      <c r="AA313" s="232"/>
      <c r="AB313" s="232"/>
      <c r="AC313" s="232"/>
      <c r="AD313" s="266"/>
      <c r="AE313" s="235"/>
      <c r="AF313" s="266"/>
      <c r="AG313" s="235"/>
      <c r="AH313" s="266"/>
      <c r="AI313" s="235"/>
      <c r="AJ313" s="266"/>
      <c r="AK313" s="235"/>
      <c r="AL313" s="266"/>
      <c r="AM313" s="235"/>
      <c r="AN313" s="236" t="str">
        <f t="shared" si="10"/>
        <v/>
      </c>
      <c r="AO313" s="237" t="str">
        <f t="shared" si="9"/>
        <v/>
      </c>
      <c r="AP313" s="236" t="str">
        <f>IF(M313&gt;0,IF(ABS((VLOOKUP(aux!A304,aux!A:C,3,FALSE)-VLOOKUP(aux!A304,aux!E:F,2,FALSE))/VLOOKUP(aux!A304,aux!A:C,3,FALSE))&gt;'BG - Eckdaten'!#REF!,"N","J"),"")</f>
        <v/>
      </c>
      <c r="AR313" s="250"/>
    </row>
    <row r="314" spans="1:44" s="217" customFormat="1" ht="18.75" x14ac:dyDescent="0.3">
      <c r="A314" s="232"/>
      <c r="B314" s="232"/>
      <c r="C314" s="232"/>
      <c r="D314" s="232"/>
      <c r="E314" s="232"/>
      <c r="F314" s="232"/>
      <c r="G314" s="232"/>
      <c r="H314" s="232"/>
      <c r="I314" s="232"/>
      <c r="J314" s="232"/>
      <c r="K314" s="232"/>
      <c r="L314" s="232"/>
      <c r="M314" s="232"/>
      <c r="N314" s="232"/>
      <c r="O314" s="232"/>
      <c r="P314" s="232"/>
      <c r="Q314" s="232"/>
      <c r="R314" s="232"/>
      <c r="S314" s="232"/>
      <c r="T314" s="232"/>
      <c r="U314" s="232"/>
      <c r="V314" s="232"/>
      <c r="W314" s="232"/>
      <c r="X314" s="232"/>
      <c r="Y314" s="232"/>
      <c r="Z314" s="232"/>
      <c r="AA314" s="232"/>
      <c r="AB314" s="232"/>
      <c r="AC314" s="232"/>
      <c r="AD314" s="266"/>
      <c r="AE314" s="235"/>
      <c r="AF314" s="266"/>
      <c r="AG314" s="235"/>
      <c r="AH314" s="266"/>
      <c r="AI314" s="235"/>
      <c r="AJ314" s="266"/>
      <c r="AK314" s="235"/>
      <c r="AL314" s="266"/>
      <c r="AM314" s="235"/>
      <c r="AN314" s="236" t="str">
        <f t="shared" si="10"/>
        <v/>
      </c>
      <c r="AO314" s="237" t="str">
        <f t="shared" si="9"/>
        <v/>
      </c>
      <c r="AP314" s="236" t="str">
        <f>IF(M314&gt;0,IF(ABS((VLOOKUP(aux!A305,aux!A:C,3,FALSE)-VLOOKUP(aux!A305,aux!E:F,2,FALSE))/VLOOKUP(aux!A305,aux!A:C,3,FALSE))&gt;'BG - Eckdaten'!#REF!,"N","J"),"")</f>
        <v/>
      </c>
      <c r="AR314" s="250"/>
    </row>
    <row r="315" spans="1:44" s="217" customFormat="1" ht="18.75" x14ac:dyDescent="0.3">
      <c r="A315" s="232"/>
      <c r="B315" s="232"/>
      <c r="C315" s="232"/>
      <c r="D315" s="232"/>
      <c r="E315" s="232"/>
      <c r="F315" s="232"/>
      <c r="G315" s="232"/>
      <c r="H315" s="232"/>
      <c r="I315" s="232"/>
      <c r="J315" s="232"/>
      <c r="K315" s="232"/>
      <c r="L315" s="232"/>
      <c r="M315" s="232"/>
      <c r="N315" s="232"/>
      <c r="O315" s="232"/>
      <c r="P315" s="232"/>
      <c r="Q315" s="232"/>
      <c r="R315" s="232"/>
      <c r="S315" s="232"/>
      <c r="T315" s="232"/>
      <c r="U315" s="232"/>
      <c r="V315" s="232"/>
      <c r="W315" s="232"/>
      <c r="X315" s="232"/>
      <c r="Y315" s="232"/>
      <c r="Z315" s="232"/>
      <c r="AA315" s="232"/>
      <c r="AB315" s="232"/>
      <c r="AC315" s="232"/>
      <c r="AD315" s="266"/>
      <c r="AE315" s="235"/>
      <c r="AF315" s="266"/>
      <c r="AG315" s="235"/>
      <c r="AH315" s="266"/>
      <c r="AI315" s="235"/>
      <c r="AJ315" s="266"/>
      <c r="AK315" s="235"/>
      <c r="AL315" s="266"/>
      <c r="AM315" s="235"/>
      <c r="AN315" s="236" t="str">
        <f t="shared" si="10"/>
        <v/>
      </c>
      <c r="AO315" s="237" t="str">
        <f t="shared" si="9"/>
        <v/>
      </c>
      <c r="AP315" s="236" t="str">
        <f>IF(M315&gt;0,IF(ABS((VLOOKUP(aux!A306,aux!A:C,3,FALSE)-VLOOKUP(aux!A306,aux!E:F,2,FALSE))/VLOOKUP(aux!A306,aux!A:C,3,FALSE))&gt;'BG - Eckdaten'!#REF!,"N","J"),"")</f>
        <v/>
      </c>
      <c r="AR315" s="250"/>
    </row>
    <row r="316" spans="1:44" s="217" customFormat="1" ht="18.75" x14ac:dyDescent="0.3">
      <c r="A316" s="232"/>
      <c r="B316" s="232"/>
      <c r="C316" s="232"/>
      <c r="D316" s="232"/>
      <c r="E316" s="232"/>
      <c r="F316" s="232"/>
      <c r="G316" s="232"/>
      <c r="H316" s="232"/>
      <c r="I316" s="232"/>
      <c r="J316" s="232"/>
      <c r="K316" s="232"/>
      <c r="L316" s="232"/>
      <c r="M316" s="232"/>
      <c r="N316" s="232"/>
      <c r="O316" s="232"/>
      <c r="P316" s="232"/>
      <c r="Q316" s="232"/>
      <c r="R316" s="232"/>
      <c r="S316" s="232"/>
      <c r="T316" s="232"/>
      <c r="U316" s="232"/>
      <c r="V316" s="232"/>
      <c r="W316" s="232"/>
      <c r="X316" s="232"/>
      <c r="Y316" s="232"/>
      <c r="Z316" s="232"/>
      <c r="AA316" s="232"/>
      <c r="AB316" s="232"/>
      <c r="AC316" s="232"/>
      <c r="AD316" s="266"/>
      <c r="AE316" s="235"/>
      <c r="AF316" s="266"/>
      <c r="AG316" s="235"/>
      <c r="AH316" s="266"/>
      <c r="AI316" s="235"/>
      <c r="AJ316" s="266"/>
      <c r="AK316" s="235"/>
      <c r="AL316" s="266"/>
      <c r="AM316" s="235"/>
      <c r="AN316" s="236" t="str">
        <f t="shared" si="10"/>
        <v/>
      </c>
      <c r="AO316" s="237" t="str">
        <f t="shared" si="9"/>
        <v/>
      </c>
      <c r="AP316" s="236" t="str">
        <f>IF(M316&gt;0,IF(ABS((VLOOKUP(aux!A307,aux!A:C,3,FALSE)-VLOOKUP(aux!A307,aux!E:F,2,FALSE))/VLOOKUP(aux!A307,aux!A:C,3,FALSE))&gt;'BG - Eckdaten'!#REF!,"N","J"),"")</f>
        <v/>
      </c>
      <c r="AR316" s="250"/>
    </row>
    <row r="317" spans="1:44" s="217" customFormat="1" ht="18.75" x14ac:dyDescent="0.3">
      <c r="A317" s="232"/>
      <c r="B317" s="232"/>
      <c r="C317" s="232"/>
      <c r="D317" s="232"/>
      <c r="E317" s="232"/>
      <c r="F317" s="232"/>
      <c r="G317" s="232"/>
      <c r="H317" s="232"/>
      <c r="I317" s="232"/>
      <c r="J317" s="232"/>
      <c r="K317" s="232"/>
      <c r="L317" s="232"/>
      <c r="M317" s="232"/>
      <c r="N317" s="232"/>
      <c r="O317" s="232"/>
      <c r="P317" s="232"/>
      <c r="Q317" s="232"/>
      <c r="R317" s="232"/>
      <c r="S317" s="232"/>
      <c r="T317" s="232"/>
      <c r="U317" s="232"/>
      <c r="V317" s="232"/>
      <c r="W317" s="232"/>
      <c r="X317" s="232"/>
      <c r="Y317" s="232"/>
      <c r="Z317" s="232"/>
      <c r="AA317" s="232"/>
      <c r="AB317" s="232"/>
      <c r="AC317" s="232"/>
      <c r="AD317" s="266"/>
      <c r="AE317" s="235"/>
      <c r="AF317" s="266"/>
      <c r="AG317" s="235"/>
      <c r="AH317" s="266"/>
      <c r="AI317" s="235"/>
      <c r="AJ317" s="266"/>
      <c r="AK317" s="235"/>
      <c r="AL317" s="266"/>
      <c r="AM317" s="235"/>
      <c r="AN317" s="236" t="str">
        <f t="shared" si="10"/>
        <v/>
      </c>
      <c r="AO317" s="237" t="str">
        <f t="shared" si="9"/>
        <v/>
      </c>
      <c r="AP317" s="236" t="str">
        <f>IF(M317&gt;0,IF(ABS((VLOOKUP(aux!A308,aux!A:C,3,FALSE)-VLOOKUP(aux!A308,aux!E:F,2,FALSE))/VLOOKUP(aux!A308,aux!A:C,3,FALSE))&gt;'BG - Eckdaten'!#REF!,"N","J"),"")</f>
        <v/>
      </c>
      <c r="AR317" s="250"/>
    </row>
    <row r="318" spans="1:44" s="217" customFormat="1" ht="18.75" x14ac:dyDescent="0.3">
      <c r="A318" s="232"/>
      <c r="B318" s="232"/>
      <c r="C318" s="232"/>
      <c r="D318" s="232"/>
      <c r="E318" s="232"/>
      <c r="F318" s="232"/>
      <c r="G318" s="232"/>
      <c r="H318" s="232"/>
      <c r="I318" s="232"/>
      <c r="J318" s="232"/>
      <c r="K318" s="232"/>
      <c r="L318" s="232"/>
      <c r="M318" s="232"/>
      <c r="N318" s="232"/>
      <c r="O318" s="232"/>
      <c r="P318" s="232"/>
      <c r="Q318" s="232"/>
      <c r="R318" s="232"/>
      <c r="S318" s="232"/>
      <c r="T318" s="232"/>
      <c r="U318" s="232"/>
      <c r="V318" s="232"/>
      <c r="W318" s="232"/>
      <c r="X318" s="232"/>
      <c r="Y318" s="232"/>
      <c r="Z318" s="232"/>
      <c r="AA318" s="232"/>
      <c r="AB318" s="232"/>
      <c r="AC318" s="232"/>
      <c r="AD318" s="266"/>
      <c r="AE318" s="235"/>
      <c r="AF318" s="266"/>
      <c r="AG318" s="235"/>
      <c r="AH318" s="266"/>
      <c r="AI318" s="235"/>
      <c r="AJ318" s="266"/>
      <c r="AK318" s="235"/>
      <c r="AL318" s="266"/>
      <c r="AM318" s="235"/>
      <c r="AN318" s="236" t="str">
        <f t="shared" si="10"/>
        <v/>
      </c>
      <c r="AO318" s="237" t="str">
        <f t="shared" si="9"/>
        <v/>
      </c>
      <c r="AP318" s="236" t="str">
        <f>IF(M318&gt;0,IF(ABS((VLOOKUP(aux!A309,aux!A:C,3,FALSE)-VLOOKUP(aux!A309,aux!E:F,2,FALSE))/VLOOKUP(aux!A309,aux!A:C,3,FALSE))&gt;'BG - Eckdaten'!#REF!,"N","J"),"")</f>
        <v/>
      </c>
      <c r="AR318" s="250"/>
    </row>
    <row r="319" spans="1:44" s="217" customFormat="1" ht="18.75" x14ac:dyDescent="0.3">
      <c r="A319" s="232"/>
      <c r="B319" s="232"/>
      <c r="C319" s="232"/>
      <c r="D319" s="232"/>
      <c r="E319" s="232"/>
      <c r="F319" s="232"/>
      <c r="G319" s="232"/>
      <c r="H319" s="232"/>
      <c r="I319" s="232"/>
      <c r="J319" s="232"/>
      <c r="K319" s="232"/>
      <c r="L319" s="232"/>
      <c r="M319" s="232"/>
      <c r="N319" s="232"/>
      <c r="O319" s="232"/>
      <c r="P319" s="232"/>
      <c r="Q319" s="232"/>
      <c r="R319" s="232"/>
      <c r="S319" s="232"/>
      <c r="T319" s="232"/>
      <c r="U319" s="232"/>
      <c r="V319" s="232"/>
      <c r="W319" s="232"/>
      <c r="X319" s="232"/>
      <c r="Y319" s="232"/>
      <c r="Z319" s="232"/>
      <c r="AA319" s="232"/>
      <c r="AB319" s="232"/>
      <c r="AC319" s="232"/>
      <c r="AD319" s="266"/>
      <c r="AE319" s="235"/>
      <c r="AF319" s="266"/>
      <c r="AG319" s="235"/>
      <c r="AH319" s="266"/>
      <c r="AI319" s="235"/>
      <c r="AJ319" s="266"/>
      <c r="AK319" s="235"/>
      <c r="AL319" s="266"/>
      <c r="AM319" s="235"/>
      <c r="AN319" s="236" t="str">
        <f t="shared" si="10"/>
        <v/>
      </c>
      <c r="AO319" s="237" t="str">
        <f t="shared" si="9"/>
        <v/>
      </c>
      <c r="AP319" s="236" t="str">
        <f>IF(M319&gt;0,IF(ABS((VLOOKUP(aux!A310,aux!A:C,3,FALSE)-VLOOKUP(aux!A310,aux!E:F,2,FALSE))/VLOOKUP(aux!A310,aux!A:C,3,FALSE))&gt;'BG - Eckdaten'!#REF!,"N","J"),"")</f>
        <v/>
      </c>
      <c r="AR319" s="250"/>
    </row>
    <row r="320" spans="1:44" s="217" customFormat="1" ht="18.75" x14ac:dyDescent="0.3">
      <c r="A320" s="232"/>
      <c r="B320" s="232"/>
      <c r="C320" s="232"/>
      <c r="D320" s="232"/>
      <c r="E320" s="232"/>
      <c r="F320" s="232"/>
      <c r="G320" s="232"/>
      <c r="H320" s="232"/>
      <c r="I320" s="232"/>
      <c r="J320" s="232"/>
      <c r="K320" s="232"/>
      <c r="L320" s="232"/>
      <c r="M320" s="232"/>
      <c r="N320" s="232"/>
      <c r="O320" s="232"/>
      <c r="P320" s="232"/>
      <c r="Q320" s="232"/>
      <c r="R320" s="232"/>
      <c r="S320" s="232"/>
      <c r="T320" s="232"/>
      <c r="U320" s="232"/>
      <c r="V320" s="232"/>
      <c r="W320" s="232"/>
      <c r="X320" s="232"/>
      <c r="Y320" s="232"/>
      <c r="Z320" s="232"/>
      <c r="AA320" s="232"/>
      <c r="AB320" s="232"/>
      <c r="AC320" s="232"/>
      <c r="AD320" s="266"/>
      <c r="AE320" s="235"/>
      <c r="AF320" s="266"/>
      <c r="AG320" s="235"/>
      <c r="AH320" s="266"/>
      <c r="AI320" s="235"/>
      <c r="AJ320" s="266"/>
      <c r="AK320" s="235"/>
      <c r="AL320" s="266"/>
      <c r="AM320" s="235"/>
      <c r="AN320" s="236" t="str">
        <f t="shared" si="10"/>
        <v/>
      </c>
      <c r="AO320" s="237" t="str">
        <f t="shared" si="9"/>
        <v/>
      </c>
      <c r="AP320" s="236" t="str">
        <f>IF(M320&gt;0,IF(ABS((VLOOKUP(aux!A311,aux!A:C,3,FALSE)-VLOOKUP(aux!A311,aux!E:F,2,FALSE))/VLOOKUP(aux!A311,aux!A:C,3,FALSE))&gt;'BG - Eckdaten'!#REF!,"N","J"),"")</f>
        <v/>
      </c>
      <c r="AR320" s="250"/>
    </row>
    <row r="321" spans="1:44" s="217" customFormat="1" ht="18.75" x14ac:dyDescent="0.3">
      <c r="A321" s="232"/>
      <c r="B321" s="232"/>
      <c r="C321" s="232"/>
      <c r="D321" s="232"/>
      <c r="E321" s="232"/>
      <c r="F321" s="232"/>
      <c r="G321" s="232"/>
      <c r="H321" s="232"/>
      <c r="I321" s="232"/>
      <c r="J321" s="232"/>
      <c r="K321" s="232"/>
      <c r="L321" s="232"/>
      <c r="M321" s="232"/>
      <c r="N321" s="232"/>
      <c r="O321" s="232"/>
      <c r="P321" s="232"/>
      <c r="Q321" s="232"/>
      <c r="R321" s="232"/>
      <c r="S321" s="232"/>
      <c r="T321" s="232"/>
      <c r="U321" s="232"/>
      <c r="V321" s="232"/>
      <c r="W321" s="232"/>
      <c r="X321" s="232"/>
      <c r="Y321" s="232"/>
      <c r="Z321" s="232"/>
      <c r="AA321" s="232"/>
      <c r="AB321" s="232"/>
      <c r="AC321" s="232"/>
      <c r="AD321" s="266"/>
      <c r="AE321" s="235"/>
      <c r="AF321" s="266"/>
      <c r="AG321" s="235"/>
      <c r="AH321" s="266"/>
      <c r="AI321" s="235"/>
      <c r="AJ321" s="266"/>
      <c r="AK321" s="235"/>
      <c r="AL321" s="266"/>
      <c r="AM321" s="235"/>
      <c r="AN321" s="236" t="str">
        <f t="shared" si="10"/>
        <v/>
      </c>
      <c r="AO321" s="237" t="str">
        <f t="shared" si="9"/>
        <v/>
      </c>
      <c r="AP321" s="236" t="str">
        <f>IF(M321&gt;0,IF(ABS((VLOOKUP(aux!A312,aux!A:C,3,FALSE)-VLOOKUP(aux!A312,aux!E:F,2,FALSE))/VLOOKUP(aux!A312,aux!A:C,3,FALSE))&gt;'BG - Eckdaten'!#REF!,"N","J"),"")</f>
        <v/>
      </c>
      <c r="AR321" s="250"/>
    </row>
    <row r="322" spans="1:44" s="217" customFormat="1" ht="18.75" x14ac:dyDescent="0.3">
      <c r="A322" s="232"/>
      <c r="B322" s="232"/>
      <c r="C322" s="232"/>
      <c r="D322" s="232"/>
      <c r="E322" s="232"/>
      <c r="F322" s="232"/>
      <c r="G322" s="232"/>
      <c r="H322" s="232"/>
      <c r="I322" s="232"/>
      <c r="J322" s="232"/>
      <c r="K322" s="232"/>
      <c r="L322" s="232"/>
      <c r="M322" s="232"/>
      <c r="N322" s="232"/>
      <c r="O322" s="232"/>
      <c r="P322" s="232"/>
      <c r="Q322" s="232"/>
      <c r="R322" s="232"/>
      <c r="S322" s="232"/>
      <c r="T322" s="232"/>
      <c r="U322" s="232"/>
      <c r="V322" s="232"/>
      <c r="W322" s="232"/>
      <c r="X322" s="232"/>
      <c r="Y322" s="232"/>
      <c r="Z322" s="232"/>
      <c r="AA322" s="232"/>
      <c r="AB322" s="232"/>
      <c r="AC322" s="232"/>
      <c r="AD322" s="266"/>
      <c r="AE322" s="235"/>
      <c r="AF322" s="266"/>
      <c r="AG322" s="235"/>
      <c r="AH322" s="266"/>
      <c r="AI322" s="235"/>
      <c r="AJ322" s="266"/>
      <c r="AK322" s="235"/>
      <c r="AL322" s="266"/>
      <c r="AM322" s="235"/>
      <c r="AN322" s="236" t="str">
        <f t="shared" si="10"/>
        <v/>
      </c>
      <c r="AO322" s="237" t="str">
        <f t="shared" si="9"/>
        <v/>
      </c>
      <c r="AP322" s="236" t="str">
        <f>IF(M322&gt;0,IF(ABS((VLOOKUP(aux!A313,aux!A:C,3,FALSE)-VLOOKUP(aux!A313,aux!E:F,2,FALSE))/VLOOKUP(aux!A313,aux!A:C,3,FALSE))&gt;'BG - Eckdaten'!#REF!,"N","J"),"")</f>
        <v/>
      </c>
      <c r="AR322" s="250"/>
    </row>
    <row r="323" spans="1:44" s="217" customFormat="1" ht="18.75" x14ac:dyDescent="0.3">
      <c r="A323" s="232"/>
      <c r="B323" s="232"/>
      <c r="C323" s="232"/>
      <c r="D323" s="232"/>
      <c r="E323" s="232"/>
      <c r="F323" s="232"/>
      <c r="G323" s="232"/>
      <c r="H323" s="232"/>
      <c r="I323" s="232"/>
      <c r="J323" s="232"/>
      <c r="K323" s="232"/>
      <c r="L323" s="232"/>
      <c r="M323" s="232"/>
      <c r="N323" s="232"/>
      <c r="O323" s="232"/>
      <c r="P323" s="232"/>
      <c r="Q323" s="232"/>
      <c r="R323" s="232"/>
      <c r="S323" s="232"/>
      <c r="T323" s="232"/>
      <c r="U323" s="232"/>
      <c r="V323" s="232"/>
      <c r="W323" s="232"/>
      <c r="X323" s="232"/>
      <c r="Y323" s="232"/>
      <c r="Z323" s="232"/>
      <c r="AA323" s="232"/>
      <c r="AB323" s="232"/>
      <c r="AC323" s="232"/>
      <c r="AD323" s="266"/>
      <c r="AE323" s="235"/>
      <c r="AF323" s="266"/>
      <c r="AG323" s="235"/>
      <c r="AH323" s="266"/>
      <c r="AI323" s="235"/>
      <c r="AJ323" s="266"/>
      <c r="AK323" s="235"/>
      <c r="AL323" s="266"/>
      <c r="AM323" s="235"/>
      <c r="AN323" s="236" t="str">
        <f t="shared" si="10"/>
        <v/>
      </c>
      <c r="AO323" s="237" t="str">
        <f t="shared" si="9"/>
        <v/>
      </c>
      <c r="AP323" s="236" t="str">
        <f>IF(M323&gt;0,IF(ABS((VLOOKUP(aux!A314,aux!A:C,3,FALSE)-VLOOKUP(aux!A314,aux!E:F,2,FALSE))/VLOOKUP(aux!A314,aux!A:C,3,FALSE))&gt;'BG - Eckdaten'!#REF!,"N","J"),"")</f>
        <v/>
      </c>
      <c r="AR323" s="250"/>
    </row>
    <row r="324" spans="1:44" s="217" customFormat="1" ht="18.75" x14ac:dyDescent="0.3">
      <c r="A324" s="232"/>
      <c r="B324" s="232"/>
      <c r="C324" s="232"/>
      <c r="D324" s="232"/>
      <c r="E324" s="232"/>
      <c r="F324" s="232"/>
      <c r="G324" s="232"/>
      <c r="H324" s="232"/>
      <c r="I324" s="232"/>
      <c r="J324" s="232"/>
      <c r="K324" s="232"/>
      <c r="L324" s="232"/>
      <c r="M324" s="232"/>
      <c r="N324" s="232"/>
      <c r="O324" s="232"/>
      <c r="P324" s="232"/>
      <c r="Q324" s="232"/>
      <c r="R324" s="232"/>
      <c r="S324" s="232"/>
      <c r="T324" s="232"/>
      <c r="U324" s="232"/>
      <c r="V324" s="232"/>
      <c r="W324" s="232"/>
      <c r="X324" s="232"/>
      <c r="Y324" s="232"/>
      <c r="Z324" s="232"/>
      <c r="AA324" s="232"/>
      <c r="AB324" s="232"/>
      <c r="AC324" s="232"/>
      <c r="AD324" s="266"/>
      <c r="AE324" s="235"/>
      <c r="AF324" s="266"/>
      <c r="AG324" s="235"/>
      <c r="AH324" s="266"/>
      <c r="AI324" s="235"/>
      <c r="AJ324" s="266"/>
      <c r="AK324" s="235"/>
      <c r="AL324" s="266"/>
      <c r="AM324" s="235"/>
      <c r="AN324" s="236" t="str">
        <f t="shared" si="10"/>
        <v/>
      </c>
      <c r="AO324" s="237" t="str">
        <f t="shared" si="9"/>
        <v/>
      </c>
      <c r="AP324" s="236" t="str">
        <f>IF(M324&gt;0,IF(ABS((VLOOKUP(aux!A315,aux!A:C,3,FALSE)-VLOOKUP(aux!A315,aux!E:F,2,FALSE))/VLOOKUP(aux!A315,aux!A:C,3,FALSE))&gt;'BG - Eckdaten'!#REF!,"N","J"),"")</f>
        <v/>
      </c>
      <c r="AR324" s="250"/>
    </row>
    <row r="325" spans="1:44" s="217" customFormat="1" ht="18.75" x14ac:dyDescent="0.3">
      <c r="A325" s="232"/>
      <c r="B325" s="232"/>
      <c r="C325" s="232"/>
      <c r="D325" s="232"/>
      <c r="E325" s="232"/>
      <c r="F325" s="232"/>
      <c r="G325" s="232"/>
      <c r="H325" s="232"/>
      <c r="I325" s="232"/>
      <c r="J325" s="232"/>
      <c r="K325" s="232"/>
      <c r="L325" s="232"/>
      <c r="M325" s="232"/>
      <c r="N325" s="232"/>
      <c r="O325" s="232"/>
      <c r="P325" s="232"/>
      <c r="Q325" s="232"/>
      <c r="R325" s="232"/>
      <c r="S325" s="232"/>
      <c r="T325" s="232"/>
      <c r="U325" s="232"/>
      <c r="V325" s="232"/>
      <c r="W325" s="232"/>
      <c r="X325" s="232"/>
      <c r="Y325" s="232"/>
      <c r="Z325" s="232"/>
      <c r="AA325" s="232"/>
      <c r="AB325" s="232"/>
      <c r="AC325" s="232"/>
      <c r="AD325" s="266"/>
      <c r="AE325" s="235"/>
      <c r="AF325" s="266"/>
      <c r="AG325" s="235"/>
      <c r="AH325" s="266"/>
      <c r="AI325" s="235"/>
      <c r="AJ325" s="266"/>
      <c r="AK325" s="235"/>
      <c r="AL325" s="266"/>
      <c r="AM325" s="235"/>
      <c r="AN325" s="236" t="str">
        <f t="shared" si="10"/>
        <v/>
      </c>
      <c r="AO325" s="237" t="str">
        <f t="shared" si="9"/>
        <v/>
      </c>
      <c r="AP325" s="236" t="str">
        <f>IF(M325&gt;0,IF(ABS((VLOOKUP(aux!A316,aux!A:C,3,FALSE)-VLOOKUP(aux!A316,aux!E:F,2,FALSE))/VLOOKUP(aux!A316,aux!A:C,3,FALSE))&gt;'BG - Eckdaten'!#REF!,"N","J"),"")</f>
        <v/>
      </c>
      <c r="AR325" s="250"/>
    </row>
    <row r="326" spans="1:44" s="217" customFormat="1" ht="18.75" x14ac:dyDescent="0.3">
      <c r="A326" s="232"/>
      <c r="B326" s="232"/>
      <c r="C326" s="232"/>
      <c r="D326" s="232"/>
      <c r="E326" s="232"/>
      <c r="F326" s="232"/>
      <c r="G326" s="232"/>
      <c r="H326" s="232"/>
      <c r="I326" s="232"/>
      <c r="J326" s="232"/>
      <c r="K326" s="232"/>
      <c r="L326" s="232"/>
      <c r="M326" s="232"/>
      <c r="N326" s="232"/>
      <c r="O326" s="232"/>
      <c r="P326" s="232"/>
      <c r="Q326" s="232"/>
      <c r="R326" s="232"/>
      <c r="S326" s="232"/>
      <c r="T326" s="232"/>
      <c r="U326" s="232"/>
      <c r="V326" s="232"/>
      <c r="W326" s="232"/>
      <c r="X326" s="232"/>
      <c r="Y326" s="232"/>
      <c r="Z326" s="232"/>
      <c r="AA326" s="232"/>
      <c r="AB326" s="232"/>
      <c r="AC326" s="232"/>
      <c r="AD326" s="266"/>
      <c r="AE326" s="235"/>
      <c r="AF326" s="266"/>
      <c r="AG326" s="235"/>
      <c r="AH326" s="266"/>
      <c r="AI326" s="235"/>
      <c r="AJ326" s="266"/>
      <c r="AK326" s="235"/>
      <c r="AL326" s="266"/>
      <c r="AM326" s="235"/>
      <c r="AN326" s="236" t="str">
        <f t="shared" si="10"/>
        <v/>
      </c>
      <c r="AO326" s="237" t="str">
        <f t="shared" si="9"/>
        <v/>
      </c>
      <c r="AP326" s="236" t="str">
        <f>IF(M326&gt;0,IF(ABS((VLOOKUP(aux!A317,aux!A:C,3,FALSE)-VLOOKUP(aux!A317,aux!E:F,2,FALSE))/VLOOKUP(aux!A317,aux!A:C,3,FALSE))&gt;'BG - Eckdaten'!#REF!,"N","J"),"")</f>
        <v/>
      </c>
      <c r="AR326" s="250"/>
    </row>
    <row r="327" spans="1:44" s="217" customFormat="1" ht="18.75" x14ac:dyDescent="0.3">
      <c r="A327" s="232"/>
      <c r="B327" s="232"/>
      <c r="C327" s="232"/>
      <c r="D327" s="232"/>
      <c r="E327" s="232"/>
      <c r="F327" s="232"/>
      <c r="G327" s="232"/>
      <c r="H327" s="232"/>
      <c r="I327" s="232"/>
      <c r="J327" s="232"/>
      <c r="K327" s="232"/>
      <c r="L327" s="232"/>
      <c r="M327" s="232"/>
      <c r="N327" s="232"/>
      <c r="O327" s="232"/>
      <c r="P327" s="232"/>
      <c r="Q327" s="232"/>
      <c r="R327" s="232"/>
      <c r="S327" s="232"/>
      <c r="T327" s="232"/>
      <c r="U327" s="232"/>
      <c r="V327" s="232"/>
      <c r="W327" s="232"/>
      <c r="X327" s="232"/>
      <c r="Y327" s="232"/>
      <c r="Z327" s="232"/>
      <c r="AA327" s="232"/>
      <c r="AB327" s="232"/>
      <c r="AC327" s="232"/>
      <c r="AD327" s="266"/>
      <c r="AE327" s="235"/>
      <c r="AF327" s="266"/>
      <c r="AG327" s="235"/>
      <c r="AH327" s="266"/>
      <c r="AI327" s="235"/>
      <c r="AJ327" s="266"/>
      <c r="AK327" s="235"/>
      <c r="AL327" s="266"/>
      <c r="AM327" s="235"/>
      <c r="AN327" s="236" t="str">
        <f t="shared" si="10"/>
        <v/>
      </c>
      <c r="AO327" s="237" t="str">
        <f t="shared" ref="AO327:AO390" si="11">IF(AE327=0,"",IF(AE327+AG327+AI327+AK327+AM327=1,"J","N"))</f>
        <v/>
      </c>
      <c r="AP327" s="236" t="str">
        <f>IF(M327&gt;0,IF(ABS((VLOOKUP(aux!A318,aux!A:C,3,FALSE)-VLOOKUP(aux!A318,aux!E:F,2,FALSE))/VLOOKUP(aux!A318,aux!A:C,3,FALSE))&gt;'BG - Eckdaten'!#REF!,"N","J"),"")</f>
        <v/>
      </c>
      <c r="AR327" s="250"/>
    </row>
    <row r="328" spans="1:44" s="217" customFormat="1" ht="18.75" x14ac:dyDescent="0.3">
      <c r="A328" s="232"/>
      <c r="B328" s="232"/>
      <c r="C328" s="232"/>
      <c r="D328" s="232"/>
      <c r="E328" s="232"/>
      <c r="F328" s="232"/>
      <c r="G328" s="232"/>
      <c r="H328" s="232"/>
      <c r="I328" s="232"/>
      <c r="J328" s="232"/>
      <c r="K328" s="232"/>
      <c r="L328" s="232"/>
      <c r="M328" s="232"/>
      <c r="N328" s="232"/>
      <c r="O328" s="232"/>
      <c r="P328" s="232"/>
      <c r="Q328" s="232"/>
      <c r="R328" s="232"/>
      <c r="S328" s="232"/>
      <c r="T328" s="232"/>
      <c r="U328" s="232"/>
      <c r="V328" s="232"/>
      <c r="W328" s="232"/>
      <c r="X328" s="232"/>
      <c r="Y328" s="232"/>
      <c r="Z328" s="232"/>
      <c r="AA328" s="232"/>
      <c r="AB328" s="232"/>
      <c r="AC328" s="232"/>
      <c r="AD328" s="266"/>
      <c r="AE328" s="235"/>
      <c r="AF328" s="266"/>
      <c r="AG328" s="235"/>
      <c r="AH328" s="266"/>
      <c r="AI328" s="235"/>
      <c r="AJ328" s="266"/>
      <c r="AK328" s="235"/>
      <c r="AL328" s="266"/>
      <c r="AM328" s="235"/>
      <c r="AN328" s="236" t="str">
        <f t="shared" ref="AN328:AN391" si="12">IF(AD328=0,"",IF(AND(AD328&gt;0,AF328+AH328+AJ328+AL328=P328),"J","N"))</f>
        <v/>
      </c>
      <c r="AO328" s="237" t="str">
        <f t="shared" si="11"/>
        <v/>
      </c>
      <c r="AP328" s="236" t="str">
        <f>IF(M328&gt;0,IF(ABS((VLOOKUP(aux!A319,aux!A:C,3,FALSE)-VLOOKUP(aux!A319,aux!E:F,2,FALSE))/VLOOKUP(aux!A319,aux!A:C,3,FALSE))&gt;'BG - Eckdaten'!#REF!,"N","J"),"")</f>
        <v/>
      </c>
      <c r="AR328" s="250"/>
    </row>
    <row r="329" spans="1:44" s="217" customFormat="1" ht="18.75" x14ac:dyDescent="0.3">
      <c r="A329" s="232"/>
      <c r="B329" s="232"/>
      <c r="C329" s="232"/>
      <c r="D329" s="232"/>
      <c r="E329" s="232"/>
      <c r="F329" s="232"/>
      <c r="G329" s="232"/>
      <c r="H329" s="232"/>
      <c r="I329" s="232"/>
      <c r="J329" s="232"/>
      <c r="K329" s="232"/>
      <c r="L329" s="232"/>
      <c r="M329" s="232"/>
      <c r="N329" s="232"/>
      <c r="O329" s="232"/>
      <c r="P329" s="232"/>
      <c r="Q329" s="232"/>
      <c r="R329" s="232"/>
      <c r="S329" s="232"/>
      <c r="T329" s="232"/>
      <c r="U329" s="232"/>
      <c r="V329" s="232"/>
      <c r="W329" s="232"/>
      <c r="X329" s="232"/>
      <c r="Y329" s="232"/>
      <c r="Z329" s="232"/>
      <c r="AA329" s="232"/>
      <c r="AB329" s="232"/>
      <c r="AC329" s="232"/>
      <c r="AD329" s="266"/>
      <c r="AE329" s="235"/>
      <c r="AF329" s="266"/>
      <c r="AG329" s="235"/>
      <c r="AH329" s="266"/>
      <c r="AI329" s="235"/>
      <c r="AJ329" s="266"/>
      <c r="AK329" s="235"/>
      <c r="AL329" s="266"/>
      <c r="AM329" s="235"/>
      <c r="AN329" s="236" t="str">
        <f t="shared" si="12"/>
        <v/>
      </c>
      <c r="AO329" s="237" t="str">
        <f t="shared" si="11"/>
        <v/>
      </c>
      <c r="AP329" s="236" t="str">
        <f>IF(M329&gt;0,IF(ABS((VLOOKUP(aux!A320,aux!A:C,3,FALSE)-VLOOKUP(aux!A320,aux!E:F,2,FALSE))/VLOOKUP(aux!A320,aux!A:C,3,FALSE))&gt;'BG - Eckdaten'!#REF!,"N","J"),"")</f>
        <v/>
      </c>
      <c r="AR329" s="250"/>
    </row>
    <row r="330" spans="1:44" s="217" customFormat="1" ht="18.75" x14ac:dyDescent="0.3">
      <c r="A330" s="232"/>
      <c r="B330" s="232"/>
      <c r="C330" s="232"/>
      <c r="D330" s="232"/>
      <c r="E330" s="232"/>
      <c r="F330" s="232"/>
      <c r="G330" s="232"/>
      <c r="H330" s="232"/>
      <c r="I330" s="232"/>
      <c r="J330" s="232"/>
      <c r="K330" s="232"/>
      <c r="L330" s="232"/>
      <c r="M330" s="232"/>
      <c r="N330" s="232"/>
      <c r="O330" s="232"/>
      <c r="P330" s="232"/>
      <c r="Q330" s="232"/>
      <c r="R330" s="232"/>
      <c r="S330" s="232"/>
      <c r="T330" s="232"/>
      <c r="U330" s="232"/>
      <c r="V330" s="232"/>
      <c r="W330" s="232"/>
      <c r="X330" s="232"/>
      <c r="Y330" s="232"/>
      <c r="Z330" s="232"/>
      <c r="AA330" s="232"/>
      <c r="AB330" s="232"/>
      <c r="AC330" s="232"/>
      <c r="AD330" s="266"/>
      <c r="AE330" s="235"/>
      <c r="AF330" s="266"/>
      <c r="AG330" s="235"/>
      <c r="AH330" s="266"/>
      <c r="AI330" s="235"/>
      <c r="AJ330" s="266"/>
      <c r="AK330" s="235"/>
      <c r="AL330" s="266"/>
      <c r="AM330" s="235"/>
      <c r="AN330" s="236" t="str">
        <f t="shared" si="12"/>
        <v/>
      </c>
      <c r="AO330" s="237" t="str">
        <f t="shared" si="11"/>
        <v/>
      </c>
      <c r="AP330" s="236" t="str">
        <f>IF(M330&gt;0,IF(ABS((VLOOKUP(aux!A321,aux!A:C,3,FALSE)-VLOOKUP(aux!A321,aux!E:F,2,FALSE))/VLOOKUP(aux!A321,aux!A:C,3,FALSE))&gt;'BG - Eckdaten'!#REF!,"N","J"),"")</f>
        <v/>
      </c>
      <c r="AR330" s="250"/>
    </row>
    <row r="331" spans="1:44" s="217" customFormat="1" ht="18.75" x14ac:dyDescent="0.3">
      <c r="A331" s="232"/>
      <c r="B331" s="232"/>
      <c r="C331" s="232"/>
      <c r="D331" s="232"/>
      <c r="E331" s="232"/>
      <c r="F331" s="232"/>
      <c r="G331" s="232"/>
      <c r="H331" s="232"/>
      <c r="I331" s="232"/>
      <c r="J331" s="232"/>
      <c r="K331" s="232"/>
      <c r="L331" s="232"/>
      <c r="M331" s="232"/>
      <c r="N331" s="232"/>
      <c r="O331" s="232"/>
      <c r="P331" s="232"/>
      <c r="Q331" s="232"/>
      <c r="R331" s="232"/>
      <c r="S331" s="232"/>
      <c r="T331" s="232"/>
      <c r="U331" s="232"/>
      <c r="V331" s="232"/>
      <c r="W331" s="232"/>
      <c r="X331" s="232"/>
      <c r="Y331" s="232"/>
      <c r="Z331" s="232"/>
      <c r="AA331" s="232"/>
      <c r="AB331" s="232"/>
      <c r="AC331" s="232"/>
      <c r="AD331" s="266"/>
      <c r="AE331" s="235"/>
      <c r="AF331" s="266"/>
      <c r="AG331" s="235"/>
      <c r="AH331" s="266"/>
      <c r="AI331" s="235"/>
      <c r="AJ331" s="266"/>
      <c r="AK331" s="235"/>
      <c r="AL331" s="266"/>
      <c r="AM331" s="235"/>
      <c r="AN331" s="236" t="str">
        <f t="shared" si="12"/>
        <v/>
      </c>
      <c r="AO331" s="237" t="str">
        <f t="shared" si="11"/>
        <v/>
      </c>
      <c r="AP331" s="236" t="str">
        <f>IF(M331&gt;0,IF(ABS((VLOOKUP(aux!A322,aux!A:C,3,FALSE)-VLOOKUP(aux!A322,aux!E:F,2,FALSE))/VLOOKUP(aux!A322,aux!A:C,3,FALSE))&gt;'BG - Eckdaten'!#REF!,"N","J"),"")</f>
        <v/>
      </c>
      <c r="AR331" s="250"/>
    </row>
    <row r="332" spans="1:44" s="217" customFormat="1" ht="18.75" x14ac:dyDescent="0.3">
      <c r="A332" s="232"/>
      <c r="B332" s="232"/>
      <c r="C332" s="232"/>
      <c r="D332" s="232"/>
      <c r="E332" s="232"/>
      <c r="F332" s="232"/>
      <c r="G332" s="232"/>
      <c r="H332" s="232"/>
      <c r="I332" s="232"/>
      <c r="J332" s="232"/>
      <c r="K332" s="232"/>
      <c r="L332" s="232"/>
      <c r="M332" s="232"/>
      <c r="N332" s="232"/>
      <c r="O332" s="232"/>
      <c r="P332" s="232"/>
      <c r="Q332" s="232"/>
      <c r="R332" s="232"/>
      <c r="S332" s="232"/>
      <c r="T332" s="232"/>
      <c r="U332" s="232"/>
      <c r="V332" s="232"/>
      <c r="W332" s="232"/>
      <c r="X332" s="232"/>
      <c r="Y332" s="232"/>
      <c r="Z332" s="232"/>
      <c r="AA332" s="232"/>
      <c r="AB332" s="232"/>
      <c r="AC332" s="232"/>
      <c r="AD332" s="266"/>
      <c r="AE332" s="235"/>
      <c r="AF332" s="266"/>
      <c r="AG332" s="235"/>
      <c r="AH332" s="266"/>
      <c r="AI332" s="235"/>
      <c r="AJ332" s="266"/>
      <c r="AK332" s="235"/>
      <c r="AL332" s="266"/>
      <c r="AM332" s="235"/>
      <c r="AN332" s="236" t="str">
        <f t="shared" si="12"/>
        <v/>
      </c>
      <c r="AO332" s="237" t="str">
        <f t="shared" si="11"/>
        <v/>
      </c>
      <c r="AP332" s="236" t="str">
        <f>IF(M332&gt;0,IF(ABS((VLOOKUP(aux!A323,aux!A:C,3,FALSE)-VLOOKUP(aux!A323,aux!E:F,2,FALSE))/VLOOKUP(aux!A323,aux!A:C,3,FALSE))&gt;'BG - Eckdaten'!#REF!,"N","J"),"")</f>
        <v/>
      </c>
      <c r="AR332" s="250"/>
    </row>
    <row r="333" spans="1:44" s="217" customFormat="1" ht="18.75" x14ac:dyDescent="0.3">
      <c r="A333" s="232"/>
      <c r="B333" s="232"/>
      <c r="C333" s="232"/>
      <c r="D333" s="232"/>
      <c r="E333" s="232"/>
      <c r="F333" s="232"/>
      <c r="G333" s="232"/>
      <c r="H333" s="232"/>
      <c r="I333" s="232"/>
      <c r="J333" s="232"/>
      <c r="K333" s="232"/>
      <c r="L333" s="232"/>
      <c r="M333" s="232"/>
      <c r="N333" s="232"/>
      <c r="O333" s="232"/>
      <c r="P333" s="232"/>
      <c r="Q333" s="232"/>
      <c r="R333" s="232"/>
      <c r="S333" s="232"/>
      <c r="T333" s="232"/>
      <c r="U333" s="232"/>
      <c r="V333" s="232"/>
      <c r="W333" s="232"/>
      <c r="X333" s="232"/>
      <c r="Y333" s="232"/>
      <c r="Z333" s="232"/>
      <c r="AA333" s="232"/>
      <c r="AB333" s="232"/>
      <c r="AC333" s="232"/>
      <c r="AD333" s="266"/>
      <c r="AE333" s="235"/>
      <c r="AF333" s="266"/>
      <c r="AG333" s="235"/>
      <c r="AH333" s="266"/>
      <c r="AI333" s="235"/>
      <c r="AJ333" s="266"/>
      <c r="AK333" s="235"/>
      <c r="AL333" s="266"/>
      <c r="AM333" s="235"/>
      <c r="AN333" s="236" t="str">
        <f t="shared" si="12"/>
        <v/>
      </c>
      <c r="AO333" s="237" t="str">
        <f t="shared" si="11"/>
        <v/>
      </c>
      <c r="AP333" s="236" t="str">
        <f>IF(M333&gt;0,IF(ABS((VLOOKUP(aux!A324,aux!A:C,3,FALSE)-VLOOKUP(aux!A324,aux!E:F,2,FALSE))/VLOOKUP(aux!A324,aux!A:C,3,FALSE))&gt;'BG - Eckdaten'!#REF!,"N","J"),"")</f>
        <v/>
      </c>
      <c r="AR333" s="250"/>
    </row>
    <row r="334" spans="1:44" s="217" customFormat="1" ht="18.75" x14ac:dyDescent="0.3">
      <c r="A334" s="232"/>
      <c r="B334" s="232"/>
      <c r="C334" s="232"/>
      <c r="D334" s="232"/>
      <c r="E334" s="232"/>
      <c r="F334" s="232"/>
      <c r="G334" s="232"/>
      <c r="H334" s="232"/>
      <c r="I334" s="232"/>
      <c r="J334" s="232"/>
      <c r="K334" s="232"/>
      <c r="L334" s="232"/>
      <c r="M334" s="232"/>
      <c r="N334" s="232"/>
      <c r="O334" s="232"/>
      <c r="P334" s="232"/>
      <c r="Q334" s="232"/>
      <c r="R334" s="232"/>
      <c r="S334" s="232"/>
      <c r="T334" s="232"/>
      <c r="U334" s="232"/>
      <c r="V334" s="232"/>
      <c r="W334" s="232"/>
      <c r="X334" s="232"/>
      <c r="Y334" s="232"/>
      <c r="Z334" s="232"/>
      <c r="AA334" s="232"/>
      <c r="AB334" s="232"/>
      <c r="AC334" s="232"/>
      <c r="AD334" s="266"/>
      <c r="AE334" s="235"/>
      <c r="AF334" s="266"/>
      <c r="AG334" s="235"/>
      <c r="AH334" s="266"/>
      <c r="AI334" s="235"/>
      <c r="AJ334" s="266"/>
      <c r="AK334" s="235"/>
      <c r="AL334" s="266"/>
      <c r="AM334" s="235"/>
      <c r="AN334" s="236" t="str">
        <f t="shared" si="12"/>
        <v/>
      </c>
      <c r="AO334" s="237" t="str">
        <f t="shared" si="11"/>
        <v/>
      </c>
      <c r="AP334" s="236" t="str">
        <f>IF(M334&gt;0,IF(ABS((VLOOKUP(aux!A325,aux!A:C,3,FALSE)-VLOOKUP(aux!A325,aux!E:F,2,FALSE))/VLOOKUP(aux!A325,aux!A:C,3,FALSE))&gt;'BG - Eckdaten'!#REF!,"N","J"),"")</f>
        <v/>
      </c>
      <c r="AR334" s="250"/>
    </row>
    <row r="335" spans="1:44" s="217" customFormat="1" ht="18.75" x14ac:dyDescent="0.3">
      <c r="A335" s="232"/>
      <c r="B335" s="232"/>
      <c r="C335" s="232"/>
      <c r="D335" s="232"/>
      <c r="E335" s="232"/>
      <c r="F335" s="232"/>
      <c r="G335" s="232"/>
      <c r="H335" s="232"/>
      <c r="I335" s="232"/>
      <c r="J335" s="232"/>
      <c r="K335" s="232"/>
      <c r="L335" s="232"/>
      <c r="M335" s="232"/>
      <c r="N335" s="232"/>
      <c r="O335" s="232"/>
      <c r="P335" s="232"/>
      <c r="Q335" s="232"/>
      <c r="R335" s="232"/>
      <c r="S335" s="232"/>
      <c r="T335" s="232"/>
      <c r="U335" s="232"/>
      <c r="V335" s="232"/>
      <c r="W335" s="232"/>
      <c r="X335" s="232"/>
      <c r="Y335" s="232"/>
      <c r="Z335" s="232"/>
      <c r="AA335" s="232"/>
      <c r="AB335" s="232"/>
      <c r="AC335" s="232"/>
      <c r="AD335" s="266"/>
      <c r="AE335" s="235"/>
      <c r="AF335" s="266"/>
      <c r="AG335" s="235"/>
      <c r="AH335" s="266"/>
      <c r="AI335" s="235"/>
      <c r="AJ335" s="266"/>
      <c r="AK335" s="235"/>
      <c r="AL335" s="266"/>
      <c r="AM335" s="235"/>
      <c r="AN335" s="236" t="str">
        <f t="shared" si="12"/>
        <v/>
      </c>
      <c r="AO335" s="237" t="str">
        <f t="shared" si="11"/>
        <v/>
      </c>
      <c r="AP335" s="236" t="str">
        <f>IF(M335&gt;0,IF(ABS((VLOOKUP(aux!A326,aux!A:C,3,FALSE)-VLOOKUP(aux!A326,aux!E:F,2,FALSE))/VLOOKUP(aux!A326,aux!A:C,3,FALSE))&gt;'BG - Eckdaten'!#REF!,"N","J"),"")</f>
        <v/>
      </c>
      <c r="AR335" s="250"/>
    </row>
    <row r="336" spans="1:44" s="217" customFormat="1" ht="18.75" x14ac:dyDescent="0.3">
      <c r="A336" s="232"/>
      <c r="B336" s="232"/>
      <c r="C336" s="232"/>
      <c r="D336" s="232"/>
      <c r="E336" s="232"/>
      <c r="F336" s="232"/>
      <c r="G336" s="232"/>
      <c r="H336" s="232"/>
      <c r="I336" s="232"/>
      <c r="J336" s="232"/>
      <c r="K336" s="232"/>
      <c r="L336" s="232"/>
      <c r="M336" s="232"/>
      <c r="N336" s="232"/>
      <c r="O336" s="232"/>
      <c r="P336" s="232"/>
      <c r="Q336" s="232"/>
      <c r="R336" s="232"/>
      <c r="S336" s="232"/>
      <c r="T336" s="232"/>
      <c r="U336" s="232"/>
      <c r="V336" s="232"/>
      <c r="W336" s="232"/>
      <c r="X336" s="232"/>
      <c r="Y336" s="232"/>
      <c r="Z336" s="232"/>
      <c r="AA336" s="232"/>
      <c r="AB336" s="232"/>
      <c r="AC336" s="232"/>
      <c r="AD336" s="266"/>
      <c r="AE336" s="235"/>
      <c r="AF336" s="266"/>
      <c r="AG336" s="235"/>
      <c r="AH336" s="266"/>
      <c r="AI336" s="235"/>
      <c r="AJ336" s="266"/>
      <c r="AK336" s="235"/>
      <c r="AL336" s="266"/>
      <c r="AM336" s="235"/>
      <c r="AN336" s="236" t="str">
        <f t="shared" si="12"/>
        <v/>
      </c>
      <c r="AO336" s="237" t="str">
        <f t="shared" si="11"/>
        <v/>
      </c>
      <c r="AP336" s="236" t="str">
        <f>IF(M336&gt;0,IF(ABS((VLOOKUP(aux!A327,aux!A:C,3,FALSE)-VLOOKUP(aux!A327,aux!E:F,2,FALSE))/VLOOKUP(aux!A327,aux!A:C,3,FALSE))&gt;'BG - Eckdaten'!#REF!,"N","J"),"")</f>
        <v/>
      </c>
      <c r="AR336" s="250"/>
    </row>
    <row r="337" spans="1:44" s="217" customFormat="1" ht="18.75" x14ac:dyDescent="0.3">
      <c r="A337" s="232"/>
      <c r="B337" s="232"/>
      <c r="C337" s="232"/>
      <c r="D337" s="232"/>
      <c r="E337" s="232"/>
      <c r="F337" s="232"/>
      <c r="G337" s="232"/>
      <c r="H337" s="232"/>
      <c r="I337" s="232"/>
      <c r="J337" s="232"/>
      <c r="K337" s="232"/>
      <c r="L337" s="232"/>
      <c r="M337" s="232"/>
      <c r="N337" s="232"/>
      <c r="O337" s="232"/>
      <c r="P337" s="232"/>
      <c r="Q337" s="232"/>
      <c r="R337" s="232"/>
      <c r="S337" s="232"/>
      <c r="T337" s="232"/>
      <c r="U337" s="232"/>
      <c r="V337" s="232"/>
      <c r="W337" s="232"/>
      <c r="X337" s="232"/>
      <c r="Y337" s="232"/>
      <c r="Z337" s="232"/>
      <c r="AA337" s="232"/>
      <c r="AB337" s="232"/>
      <c r="AC337" s="232"/>
      <c r="AD337" s="266"/>
      <c r="AE337" s="235"/>
      <c r="AF337" s="266"/>
      <c r="AG337" s="235"/>
      <c r="AH337" s="266"/>
      <c r="AI337" s="235"/>
      <c r="AJ337" s="266"/>
      <c r="AK337" s="235"/>
      <c r="AL337" s="266"/>
      <c r="AM337" s="235"/>
      <c r="AN337" s="236" t="str">
        <f t="shared" si="12"/>
        <v/>
      </c>
      <c r="AO337" s="237" t="str">
        <f t="shared" si="11"/>
        <v/>
      </c>
      <c r="AP337" s="236" t="str">
        <f>IF(M337&gt;0,IF(ABS((VLOOKUP(aux!A328,aux!A:C,3,FALSE)-VLOOKUP(aux!A328,aux!E:F,2,FALSE))/VLOOKUP(aux!A328,aux!A:C,3,FALSE))&gt;'BG - Eckdaten'!#REF!,"N","J"),"")</f>
        <v/>
      </c>
      <c r="AR337" s="250"/>
    </row>
    <row r="338" spans="1:44" s="217" customFormat="1" ht="18.75" x14ac:dyDescent="0.3">
      <c r="A338" s="232"/>
      <c r="B338" s="232"/>
      <c r="C338" s="232"/>
      <c r="D338" s="232"/>
      <c r="E338" s="232"/>
      <c r="F338" s="232"/>
      <c r="G338" s="232"/>
      <c r="H338" s="232"/>
      <c r="I338" s="232"/>
      <c r="J338" s="232"/>
      <c r="K338" s="232"/>
      <c r="L338" s="232"/>
      <c r="M338" s="232"/>
      <c r="N338" s="232"/>
      <c r="O338" s="232"/>
      <c r="P338" s="232"/>
      <c r="Q338" s="232"/>
      <c r="R338" s="232"/>
      <c r="S338" s="232"/>
      <c r="T338" s="232"/>
      <c r="U338" s="232"/>
      <c r="V338" s="232"/>
      <c r="W338" s="232"/>
      <c r="X338" s="232"/>
      <c r="Y338" s="232"/>
      <c r="Z338" s="232"/>
      <c r="AA338" s="232"/>
      <c r="AB338" s="232"/>
      <c r="AC338" s="232"/>
      <c r="AD338" s="266"/>
      <c r="AE338" s="235"/>
      <c r="AF338" s="266"/>
      <c r="AG338" s="235"/>
      <c r="AH338" s="266"/>
      <c r="AI338" s="235"/>
      <c r="AJ338" s="266"/>
      <c r="AK338" s="235"/>
      <c r="AL338" s="266"/>
      <c r="AM338" s="235"/>
      <c r="AN338" s="236" t="str">
        <f t="shared" si="12"/>
        <v/>
      </c>
      <c r="AO338" s="237" t="str">
        <f t="shared" si="11"/>
        <v/>
      </c>
      <c r="AP338" s="236" t="str">
        <f>IF(M338&gt;0,IF(ABS((VLOOKUP(aux!A329,aux!A:C,3,FALSE)-VLOOKUP(aux!A329,aux!E:F,2,FALSE))/VLOOKUP(aux!A329,aux!A:C,3,FALSE))&gt;'BG - Eckdaten'!#REF!,"N","J"),"")</f>
        <v/>
      </c>
      <c r="AR338" s="250"/>
    </row>
    <row r="339" spans="1:44" s="217" customFormat="1" ht="18.75" x14ac:dyDescent="0.3">
      <c r="A339" s="232"/>
      <c r="B339" s="232"/>
      <c r="C339" s="232"/>
      <c r="D339" s="232"/>
      <c r="E339" s="232"/>
      <c r="F339" s="232"/>
      <c r="G339" s="232"/>
      <c r="H339" s="232"/>
      <c r="I339" s="232"/>
      <c r="J339" s="232"/>
      <c r="K339" s="232"/>
      <c r="L339" s="232"/>
      <c r="M339" s="232"/>
      <c r="N339" s="232"/>
      <c r="O339" s="232"/>
      <c r="P339" s="232"/>
      <c r="Q339" s="232"/>
      <c r="R339" s="232"/>
      <c r="S339" s="232"/>
      <c r="T339" s="232"/>
      <c r="U339" s="232"/>
      <c r="V339" s="232"/>
      <c r="W339" s="232"/>
      <c r="X339" s="232"/>
      <c r="Y339" s="232"/>
      <c r="Z339" s="232"/>
      <c r="AA339" s="232"/>
      <c r="AB339" s="232"/>
      <c r="AC339" s="232"/>
      <c r="AD339" s="266"/>
      <c r="AE339" s="235"/>
      <c r="AF339" s="266"/>
      <c r="AG339" s="235"/>
      <c r="AH339" s="266"/>
      <c r="AI339" s="235"/>
      <c r="AJ339" s="266"/>
      <c r="AK339" s="235"/>
      <c r="AL339" s="266"/>
      <c r="AM339" s="235"/>
      <c r="AN339" s="236" t="str">
        <f t="shared" si="12"/>
        <v/>
      </c>
      <c r="AO339" s="237" t="str">
        <f t="shared" si="11"/>
        <v/>
      </c>
      <c r="AP339" s="236" t="str">
        <f>IF(M339&gt;0,IF(ABS((VLOOKUP(aux!A330,aux!A:C,3,FALSE)-VLOOKUP(aux!A330,aux!E:F,2,FALSE))/VLOOKUP(aux!A330,aux!A:C,3,FALSE))&gt;'BG - Eckdaten'!#REF!,"N","J"),"")</f>
        <v/>
      </c>
      <c r="AR339" s="250"/>
    </row>
    <row r="340" spans="1:44" s="217" customFormat="1" ht="18.75" x14ac:dyDescent="0.3">
      <c r="A340" s="232"/>
      <c r="B340" s="232"/>
      <c r="C340" s="232"/>
      <c r="D340" s="232"/>
      <c r="E340" s="232"/>
      <c r="F340" s="232"/>
      <c r="G340" s="232"/>
      <c r="H340" s="232"/>
      <c r="I340" s="232"/>
      <c r="J340" s="232"/>
      <c r="K340" s="232"/>
      <c r="L340" s="232"/>
      <c r="M340" s="232"/>
      <c r="N340" s="232"/>
      <c r="O340" s="232"/>
      <c r="P340" s="232"/>
      <c r="Q340" s="232"/>
      <c r="R340" s="232"/>
      <c r="S340" s="232"/>
      <c r="T340" s="232"/>
      <c r="U340" s="232"/>
      <c r="V340" s="232"/>
      <c r="W340" s="232"/>
      <c r="X340" s="232"/>
      <c r="Y340" s="232"/>
      <c r="Z340" s="232"/>
      <c r="AA340" s="232"/>
      <c r="AB340" s="232"/>
      <c r="AC340" s="232"/>
      <c r="AD340" s="266"/>
      <c r="AE340" s="235"/>
      <c r="AF340" s="266"/>
      <c r="AG340" s="235"/>
      <c r="AH340" s="266"/>
      <c r="AI340" s="235"/>
      <c r="AJ340" s="266"/>
      <c r="AK340" s="235"/>
      <c r="AL340" s="266"/>
      <c r="AM340" s="235"/>
      <c r="AN340" s="236" t="str">
        <f t="shared" si="12"/>
        <v/>
      </c>
      <c r="AO340" s="237" t="str">
        <f t="shared" si="11"/>
        <v/>
      </c>
      <c r="AP340" s="236" t="str">
        <f>IF(M340&gt;0,IF(ABS((VLOOKUP(aux!A331,aux!A:C,3,FALSE)-VLOOKUP(aux!A331,aux!E:F,2,FALSE))/VLOOKUP(aux!A331,aux!A:C,3,FALSE))&gt;'BG - Eckdaten'!#REF!,"N","J"),"")</f>
        <v/>
      </c>
      <c r="AR340" s="250"/>
    </row>
    <row r="341" spans="1:44" s="217" customFormat="1" ht="18.75" x14ac:dyDescent="0.3">
      <c r="A341" s="232"/>
      <c r="B341" s="232"/>
      <c r="C341" s="232"/>
      <c r="D341" s="232"/>
      <c r="E341" s="232"/>
      <c r="F341" s="232"/>
      <c r="G341" s="232"/>
      <c r="H341" s="232"/>
      <c r="I341" s="232"/>
      <c r="J341" s="232"/>
      <c r="K341" s="232"/>
      <c r="L341" s="232"/>
      <c r="M341" s="232"/>
      <c r="N341" s="232"/>
      <c r="O341" s="232"/>
      <c r="P341" s="232"/>
      <c r="Q341" s="232"/>
      <c r="R341" s="232"/>
      <c r="S341" s="232"/>
      <c r="T341" s="232"/>
      <c r="U341" s="232"/>
      <c r="V341" s="232"/>
      <c r="W341" s="232"/>
      <c r="X341" s="232"/>
      <c r="Y341" s="232"/>
      <c r="Z341" s="232"/>
      <c r="AA341" s="232"/>
      <c r="AB341" s="232"/>
      <c r="AC341" s="232"/>
      <c r="AD341" s="266"/>
      <c r="AE341" s="235"/>
      <c r="AF341" s="266"/>
      <c r="AG341" s="235"/>
      <c r="AH341" s="266"/>
      <c r="AI341" s="235"/>
      <c r="AJ341" s="266"/>
      <c r="AK341" s="235"/>
      <c r="AL341" s="266"/>
      <c r="AM341" s="235"/>
      <c r="AN341" s="236" t="str">
        <f t="shared" si="12"/>
        <v/>
      </c>
      <c r="AO341" s="237" t="str">
        <f t="shared" si="11"/>
        <v/>
      </c>
      <c r="AP341" s="236" t="str">
        <f>IF(M341&gt;0,IF(ABS((VLOOKUP(aux!A332,aux!A:C,3,FALSE)-VLOOKUP(aux!A332,aux!E:F,2,FALSE))/VLOOKUP(aux!A332,aux!A:C,3,FALSE))&gt;'BG - Eckdaten'!#REF!,"N","J"),"")</f>
        <v/>
      </c>
      <c r="AR341" s="250"/>
    </row>
    <row r="342" spans="1:44" s="217" customFormat="1" ht="18.75" x14ac:dyDescent="0.3">
      <c r="A342" s="232"/>
      <c r="B342" s="232"/>
      <c r="C342" s="232"/>
      <c r="D342" s="232"/>
      <c r="E342" s="232"/>
      <c r="F342" s="232"/>
      <c r="G342" s="232"/>
      <c r="H342" s="232"/>
      <c r="I342" s="232"/>
      <c r="J342" s="232"/>
      <c r="K342" s="232"/>
      <c r="L342" s="232"/>
      <c r="M342" s="232"/>
      <c r="N342" s="232"/>
      <c r="O342" s="232"/>
      <c r="P342" s="232"/>
      <c r="Q342" s="232"/>
      <c r="R342" s="232"/>
      <c r="S342" s="232"/>
      <c r="T342" s="232"/>
      <c r="U342" s="232"/>
      <c r="V342" s="232"/>
      <c r="W342" s="232"/>
      <c r="X342" s="232"/>
      <c r="Y342" s="232"/>
      <c r="Z342" s="232"/>
      <c r="AA342" s="232"/>
      <c r="AB342" s="232"/>
      <c r="AC342" s="232"/>
      <c r="AD342" s="266"/>
      <c r="AE342" s="235"/>
      <c r="AF342" s="266"/>
      <c r="AG342" s="235"/>
      <c r="AH342" s="266"/>
      <c r="AI342" s="235"/>
      <c r="AJ342" s="266"/>
      <c r="AK342" s="235"/>
      <c r="AL342" s="266"/>
      <c r="AM342" s="235"/>
      <c r="AN342" s="236" t="str">
        <f t="shared" si="12"/>
        <v/>
      </c>
      <c r="AO342" s="237" t="str">
        <f t="shared" si="11"/>
        <v/>
      </c>
      <c r="AP342" s="236" t="str">
        <f>IF(M342&gt;0,IF(ABS((VLOOKUP(aux!A333,aux!A:C,3,FALSE)-VLOOKUP(aux!A333,aux!E:F,2,FALSE))/VLOOKUP(aux!A333,aux!A:C,3,FALSE))&gt;'BG - Eckdaten'!#REF!,"N","J"),"")</f>
        <v/>
      </c>
      <c r="AR342" s="250"/>
    </row>
    <row r="343" spans="1:44" s="217" customFormat="1" ht="18.75" x14ac:dyDescent="0.3">
      <c r="A343" s="232"/>
      <c r="B343" s="232"/>
      <c r="C343" s="232"/>
      <c r="D343" s="232"/>
      <c r="E343" s="232"/>
      <c r="F343" s="232"/>
      <c r="G343" s="232"/>
      <c r="H343" s="232"/>
      <c r="I343" s="232"/>
      <c r="J343" s="232"/>
      <c r="K343" s="232"/>
      <c r="L343" s="232"/>
      <c r="M343" s="232"/>
      <c r="N343" s="232"/>
      <c r="O343" s="232"/>
      <c r="P343" s="232"/>
      <c r="Q343" s="232"/>
      <c r="R343" s="232"/>
      <c r="S343" s="232"/>
      <c r="T343" s="232"/>
      <c r="U343" s="232"/>
      <c r="V343" s="232"/>
      <c r="W343" s="232"/>
      <c r="X343" s="232"/>
      <c r="Y343" s="232"/>
      <c r="Z343" s="232"/>
      <c r="AA343" s="232"/>
      <c r="AB343" s="232"/>
      <c r="AC343" s="232"/>
      <c r="AD343" s="266"/>
      <c r="AE343" s="235"/>
      <c r="AF343" s="266"/>
      <c r="AG343" s="235"/>
      <c r="AH343" s="266"/>
      <c r="AI343" s="235"/>
      <c r="AJ343" s="266"/>
      <c r="AK343" s="235"/>
      <c r="AL343" s="266"/>
      <c r="AM343" s="235"/>
      <c r="AN343" s="236" t="str">
        <f t="shared" si="12"/>
        <v/>
      </c>
      <c r="AO343" s="237" t="str">
        <f t="shared" si="11"/>
        <v/>
      </c>
      <c r="AP343" s="236" t="str">
        <f>IF(M343&gt;0,IF(ABS((VLOOKUP(aux!A334,aux!A:C,3,FALSE)-VLOOKUP(aux!A334,aux!E:F,2,FALSE))/VLOOKUP(aux!A334,aux!A:C,3,FALSE))&gt;'BG - Eckdaten'!#REF!,"N","J"),"")</f>
        <v/>
      </c>
      <c r="AR343" s="250"/>
    </row>
    <row r="344" spans="1:44" s="217" customFormat="1" ht="18.75" x14ac:dyDescent="0.3">
      <c r="A344" s="232"/>
      <c r="B344" s="232"/>
      <c r="C344" s="232"/>
      <c r="D344" s="232"/>
      <c r="E344" s="232"/>
      <c r="F344" s="232"/>
      <c r="G344" s="232"/>
      <c r="H344" s="232"/>
      <c r="I344" s="232"/>
      <c r="J344" s="232"/>
      <c r="K344" s="232"/>
      <c r="L344" s="232"/>
      <c r="M344" s="232"/>
      <c r="N344" s="232"/>
      <c r="O344" s="232"/>
      <c r="P344" s="232"/>
      <c r="Q344" s="232"/>
      <c r="R344" s="232"/>
      <c r="S344" s="232"/>
      <c r="T344" s="232"/>
      <c r="U344" s="232"/>
      <c r="V344" s="232"/>
      <c r="W344" s="232"/>
      <c r="X344" s="232"/>
      <c r="Y344" s="232"/>
      <c r="Z344" s="232"/>
      <c r="AA344" s="232"/>
      <c r="AB344" s="232"/>
      <c r="AC344" s="232"/>
      <c r="AD344" s="266"/>
      <c r="AE344" s="235"/>
      <c r="AF344" s="266"/>
      <c r="AG344" s="235"/>
      <c r="AH344" s="266"/>
      <c r="AI344" s="235"/>
      <c r="AJ344" s="266"/>
      <c r="AK344" s="235"/>
      <c r="AL344" s="266"/>
      <c r="AM344" s="235"/>
      <c r="AN344" s="236" t="str">
        <f t="shared" si="12"/>
        <v/>
      </c>
      <c r="AO344" s="237" t="str">
        <f t="shared" si="11"/>
        <v/>
      </c>
      <c r="AP344" s="236" t="str">
        <f>IF(M344&gt;0,IF(ABS((VLOOKUP(aux!A335,aux!A:C,3,FALSE)-VLOOKUP(aux!A335,aux!E:F,2,FALSE))/VLOOKUP(aux!A335,aux!A:C,3,FALSE))&gt;'BG - Eckdaten'!#REF!,"N","J"),"")</f>
        <v/>
      </c>
      <c r="AR344" s="250"/>
    </row>
    <row r="345" spans="1:44" s="217" customFormat="1" ht="18.75" x14ac:dyDescent="0.3">
      <c r="A345" s="232"/>
      <c r="B345" s="232"/>
      <c r="C345" s="232"/>
      <c r="D345" s="232"/>
      <c r="E345" s="232"/>
      <c r="F345" s="232"/>
      <c r="G345" s="232"/>
      <c r="H345" s="232"/>
      <c r="I345" s="232"/>
      <c r="J345" s="232"/>
      <c r="K345" s="232"/>
      <c r="L345" s="232"/>
      <c r="M345" s="232"/>
      <c r="N345" s="232"/>
      <c r="O345" s="232"/>
      <c r="P345" s="232"/>
      <c r="Q345" s="232"/>
      <c r="R345" s="232"/>
      <c r="S345" s="232"/>
      <c r="T345" s="232"/>
      <c r="U345" s="232"/>
      <c r="V345" s="232"/>
      <c r="W345" s="232"/>
      <c r="X345" s="232"/>
      <c r="Y345" s="232"/>
      <c r="Z345" s="232"/>
      <c r="AA345" s="232"/>
      <c r="AB345" s="232"/>
      <c r="AC345" s="232"/>
      <c r="AD345" s="266"/>
      <c r="AE345" s="235"/>
      <c r="AF345" s="266"/>
      <c r="AG345" s="235"/>
      <c r="AH345" s="266"/>
      <c r="AI345" s="235"/>
      <c r="AJ345" s="266"/>
      <c r="AK345" s="235"/>
      <c r="AL345" s="266"/>
      <c r="AM345" s="235"/>
      <c r="AN345" s="236" t="str">
        <f t="shared" si="12"/>
        <v/>
      </c>
      <c r="AO345" s="237" t="str">
        <f t="shared" si="11"/>
        <v/>
      </c>
      <c r="AP345" s="236" t="str">
        <f>IF(M345&gt;0,IF(ABS((VLOOKUP(aux!A336,aux!A:C,3,FALSE)-VLOOKUP(aux!A336,aux!E:F,2,FALSE))/VLOOKUP(aux!A336,aux!A:C,3,FALSE))&gt;'BG - Eckdaten'!#REF!,"N","J"),"")</f>
        <v/>
      </c>
      <c r="AR345" s="250"/>
    </row>
    <row r="346" spans="1:44" s="217" customFormat="1" ht="18.75" x14ac:dyDescent="0.3">
      <c r="A346" s="232"/>
      <c r="B346" s="232"/>
      <c r="C346" s="232"/>
      <c r="D346" s="232"/>
      <c r="E346" s="232"/>
      <c r="F346" s="232"/>
      <c r="G346" s="232"/>
      <c r="H346" s="232"/>
      <c r="I346" s="232"/>
      <c r="J346" s="232"/>
      <c r="K346" s="232"/>
      <c r="L346" s="232"/>
      <c r="M346" s="232"/>
      <c r="N346" s="232"/>
      <c r="O346" s="232"/>
      <c r="P346" s="232"/>
      <c r="Q346" s="232"/>
      <c r="R346" s="232"/>
      <c r="S346" s="232"/>
      <c r="T346" s="232"/>
      <c r="U346" s="232"/>
      <c r="V346" s="232"/>
      <c r="W346" s="232"/>
      <c r="X346" s="232"/>
      <c r="Y346" s="232"/>
      <c r="Z346" s="232"/>
      <c r="AA346" s="232"/>
      <c r="AB346" s="232"/>
      <c r="AC346" s="232"/>
      <c r="AD346" s="266"/>
      <c r="AE346" s="235"/>
      <c r="AF346" s="266"/>
      <c r="AG346" s="235"/>
      <c r="AH346" s="266"/>
      <c r="AI346" s="235"/>
      <c r="AJ346" s="266"/>
      <c r="AK346" s="235"/>
      <c r="AL346" s="266"/>
      <c r="AM346" s="235"/>
      <c r="AN346" s="236" t="str">
        <f t="shared" si="12"/>
        <v/>
      </c>
      <c r="AO346" s="237" t="str">
        <f t="shared" si="11"/>
        <v/>
      </c>
      <c r="AP346" s="236" t="str">
        <f>IF(M346&gt;0,IF(ABS((VLOOKUP(aux!A337,aux!A:C,3,FALSE)-VLOOKUP(aux!A337,aux!E:F,2,FALSE))/VLOOKUP(aux!A337,aux!A:C,3,FALSE))&gt;'BG - Eckdaten'!#REF!,"N","J"),"")</f>
        <v/>
      </c>
      <c r="AR346" s="250"/>
    </row>
    <row r="347" spans="1:44" s="217" customFormat="1" ht="18.75" x14ac:dyDescent="0.3">
      <c r="A347" s="232"/>
      <c r="B347" s="232"/>
      <c r="C347" s="232"/>
      <c r="D347" s="232"/>
      <c r="E347" s="232"/>
      <c r="F347" s="232"/>
      <c r="G347" s="232"/>
      <c r="H347" s="232"/>
      <c r="I347" s="232"/>
      <c r="J347" s="232"/>
      <c r="K347" s="232"/>
      <c r="L347" s="232"/>
      <c r="M347" s="232"/>
      <c r="N347" s="232"/>
      <c r="O347" s="232"/>
      <c r="P347" s="232"/>
      <c r="Q347" s="232"/>
      <c r="R347" s="232"/>
      <c r="S347" s="232"/>
      <c r="T347" s="232"/>
      <c r="U347" s="232"/>
      <c r="V347" s="232"/>
      <c r="W347" s="232"/>
      <c r="X347" s="232"/>
      <c r="Y347" s="232"/>
      <c r="Z347" s="232"/>
      <c r="AA347" s="232"/>
      <c r="AB347" s="232"/>
      <c r="AC347" s="232"/>
      <c r="AD347" s="266"/>
      <c r="AE347" s="235"/>
      <c r="AF347" s="266"/>
      <c r="AG347" s="235"/>
      <c r="AH347" s="266"/>
      <c r="AI347" s="235"/>
      <c r="AJ347" s="266"/>
      <c r="AK347" s="235"/>
      <c r="AL347" s="266"/>
      <c r="AM347" s="235"/>
      <c r="AN347" s="236" t="str">
        <f t="shared" si="12"/>
        <v/>
      </c>
      <c r="AO347" s="237" t="str">
        <f t="shared" si="11"/>
        <v/>
      </c>
      <c r="AP347" s="236" t="str">
        <f>IF(M347&gt;0,IF(ABS((VLOOKUP(aux!A338,aux!A:C,3,FALSE)-VLOOKUP(aux!A338,aux!E:F,2,FALSE))/VLOOKUP(aux!A338,aux!A:C,3,FALSE))&gt;'BG - Eckdaten'!#REF!,"N","J"),"")</f>
        <v/>
      </c>
      <c r="AR347" s="250"/>
    </row>
    <row r="348" spans="1:44" s="217" customFormat="1" ht="18.75" x14ac:dyDescent="0.3">
      <c r="A348" s="232"/>
      <c r="B348" s="232"/>
      <c r="C348" s="232"/>
      <c r="D348" s="232"/>
      <c r="E348" s="232"/>
      <c r="F348" s="232"/>
      <c r="G348" s="232"/>
      <c r="H348" s="232"/>
      <c r="I348" s="232"/>
      <c r="J348" s="232"/>
      <c r="K348" s="232"/>
      <c r="L348" s="232"/>
      <c r="M348" s="232"/>
      <c r="N348" s="232"/>
      <c r="O348" s="232"/>
      <c r="P348" s="232"/>
      <c r="Q348" s="232"/>
      <c r="R348" s="232"/>
      <c r="S348" s="232"/>
      <c r="T348" s="232"/>
      <c r="U348" s="232"/>
      <c r="V348" s="232"/>
      <c r="W348" s="232"/>
      <c r="X348" s="232"/>
      <c r="Y348" s="232"/>
      <c r="Z348" s="232"/>
      <c r="AA348" s="232"/>
      <c r="AB348" s="232"/>
      <c r="AC348" s="232"/>
      <c r="AD348" s="266"/>
      <c r="AE348" s="235"/>
      <c r="AF348" s="266"/>
      <c r="AG348" s="235"/>
      <c r="AH348" s="266"/>
      <c r="AI348" s="235"/>
      <c r="AJ348" s="266"/>
      <c r="AK348" s="235"/>
      <c r="AL348" s="266"/>
      <c r="AM348" s="235"/>
      <c r="AN348" s="236" t="str">
        <f t="shared" si="12"/>
        <v/>
      </c>
      <c r="AO348" s="237" t="str">
        <f t="shared" si="11"/>
        <v/>
      </c>
      <c r="AP348" s="236" t="str">
        <f>IF(M348&gt;0,IF(ABS((VLOOKUP(aux!A339,aux!A:C,3,FALSE)-VLOOKUP(aux!A339,aux!E:F,2,FALSE))/VLOOKUP(aux!A339,aux!A:C,3,FALSE))&gt;'BG - Eckdaten'!#REF!,"N","J"),"")</f>
        <v/>
      </c>
      <c r="AR348" s="250"/>
    </row>
    <row r="349" spans="1:44" s="217" customFormat="1" ht="18.75" x14ac:dyDescent="0.3">
      <c r="A349" s="232"/>
      <c r="B349" s="232"/>
      <c r="C349" s="232"/>
      <c r="D349" s="232"/>
      <c r="E349" s="232"/>
      <c r="F349" s="232"/>
      <c r="G349" s="232"/>
      <c r="H349" s="232"/>
      <c r="I349" s="232"/>
      <c r="J349" s="232"/>
      <c r="K349" s="232"/>
      <c r="L349" s="232"/>
      <c r="M349" s="232"/>
      <c r="N349" s="232"/>
      <c r="O349" s="232"/>
      <c r="P349" s="232"/>
      <c r="Q349" s="232"/>
      <c r="R349" s="232"/>
      <c r="S349" s="232"/>
      <c r="T349" s="232"/>
      <c r="U349" s="232"/>
      <c r="V349" s="232"/>
      <c r="W349" s="232"/>
      <c r="X349" s="232"/>
      <c r="Y349" s="232"/>
      <c r="Z349" s="232"/>
      <c r="AA349" s="232"/>
      <c r="AB349" s="232"/>
      <c r="AC349" s="232"/>
      <c r="AD349" s="266"/>
      <c r="AE349" s="235"/>
      <c r="AF349" s="266"/>
      <c r="AG349" s="235"/>
      <c r="AH349" s="266"/>
      <c r="AI349" s="235"/>
      <c r="AJ349" s="266"/>
      <c r="AK349" s="235"/>
      <c r="AL349" s="266"/>
      <c r="AM349" s="235"/>
      <c r="AN349" s="236" t="str">
        <f t="shared" si="12"/>
        <v/>
      </c>
      <c r="AO349" s="237" t="str">
        <f t="shared" si="11"/>
        <v/>
      </c>
      <c r="AP349" s="236" t="str">
        <f>IF(M349&gt;0,IF(ABS((VLOOKUP(aux!A340,aux!A:C,3,FALSE)-VLOOKUP(aux!A340,aux!E:F,2,FALSE))/VLOOKUP(aux!A340,aux!A:C,3,FALSE))&gt;'BG - Eckdaten'!#REF!,"N","J"),"")</f>
        <v/>
      </c>
      <c r="AR349" s="250"/>
    </row>
    <row r="350" spans="1:44" s="217" customFormat="1" ht="18.75" x14ac:dyDescent="0.3">
      <c r="A350" s="232"/>
      <c r="B350" s="232"/>
      <c r="C350" s="232"/>
      <c r="D350" s="232"/>
      <c r="E350" s="232"/>
      <c r="F350" s="232"/>
      <c r="G350" s="232"/>
      <c r="H350" s="232"/>
      <c r="I350" s="232"/>
      <c r="J350" s="232"/>
      <c r="K350" s="232"/>
      <c r="L350" s="232"/>
      <c r="M350" s="232"/>
      <c r="N350" s="232"/>
      <c r="O350" s="232"/>
      <c r="P350" s="232"/>
      <c r="Q350" s="232"/>
      <c r="R350" s="232"/>
      <c r="S350" s="232"/>
      <c r="T350" s="232"/>
      <c r="U350" s="232"/>
      <c r="V350" s="232"/>
      <c r="W350" s="232"/>
      <c r="X350" s="232"/>
      <c r="Y350" s="232"/>
      <c r="Z350" s="232"/>
      <c r="AA350" s="232"/>
      <c r="AB350" s="232"/>
      <c r="AC350" s="232"/>
      <c r="AD350" s="266"/>
      <c r="AE350" s="235"/>
      <c r="AF350" s="266"/>
      <c r="AG350" s="235"/>
      <c r="AH350" s="266"/>
      <c r="AI350" s="235"/>
      <c r="AJ350" s="266"/>
      <c r="AK350" s="235"/>
      <c r="AL350" s="266"/>
      <c r="AM350" s="235"/>
      <c r="AN350" s="236" t="str">
        <f t="shared" si="12"/>
        <v/>
      </c>
      <c r="AO350" s="237" t="str">
        <f t="shared" si="11"/>
        <v/>
      </c>
      <c r="AP350" s="236" t="str">
        <f>IF(M350&gt;0,IF(ABS((VLOOKUP(aux!A341,aux!A:C,3,FALSE)-VLOOKUP(aux!A341,aux!E:F,2,FALSE))/VLOOKUP(aux!A341,aux!A:C,3,FALSE))&gt;'BG - Eckdaten'!#REF!,"N","J"),"")</f>
        <v/>
      </c>
      <c r="AR350" s="250"/>
    </row>
    <row r="351" spans="1:44" s="217" customFormat="1" ht="18.75" x14ac:dyDescent="0.3">
      <c r="A351" s="232"/>
      <c r="B351" s="232"/>
      <c r="C351" s="232"/>
      <c r="D351" s="232"/>
      <c r="E351" s="232"/>
      <c r="F351" s="232"/>
      <c r="G351" s="232"/>
      <c r="H351" s="232"/>
      <c r="I351" s="232"/>
      <c r="J351" s="232"/>
      <c r="K351" s="232"/>
      <c r="L351" s="232"/>
      <c r="M351" s="232"/>
      <c r="N351" s="232"/>
      <c r="O351" s="232"/>
      <c r="P351" s="232"/>
      <c r="Q351" s="232"/>
      <c r="R351" s="232"/>
      <c r="S351" s="232"/>
      <c r="T351" s="232"/>
      <c r="U351" s="232"/>
      <c r="V351" s="232"/>
      <c r="W351" s="232"/>
      <c r="X351" s="232"/>
      <c r="Y351" s="232"/>
      <c r="Z351" s="232"/>
      <c r="AA351" s="232"/>
      <c r="AB351" s="232"/>
      <c r="AC351" s="232"/>
      <c r="AD351" s="266"/>
      <c r="AE351" s="235"/>
      <c r="AF351" s="266"/>
      <c r="AG351" s="235"/>
      <c r="AH351" s="266"/>
      <c r="AI351" s="235"/>
      <c r="AJ351" s="266"/>
      <c r="AK351" s="235"/>
      <c r="AL351" s="266"/>
      <c r="AM351" s="235"/>
      <c r="AN351" s="236" t="str">
        <f t="shared" si="12"/>
        <v/>
      </c>
      <c r="AO351" s="237" t="str">
        <f t="shared" si="11"/>
        <v/>
      </c>
      <c r="AP351" s="236" t="str">
        <f>IF(M351&gt;0,IF(ABS((VLOOKUP(aux!A342,aux!A:C,3,FALSE)-VLOOKUP(aux!A342,aux!E:F,2,FALSE))/VLOOKUP(aux!A342,aux!A:C,3,FALSE))&gt;'BG - Eckdaten'!#REF!,"N","J"),"")</f>
        <v/>
      </c>
      <c r="AR351" s="250"/>
    </row>
    <row r="352" spans="1:44" s="217" customFormat="1" ht="18.75" x14ac:dyDescent="0.3">
      <c r="A352" s="232"/>
      <c r="B352" s="232"/>
      <c r="C352" s="232"/>
      <c r="D352" s="232"/>
      <c r="E352" s="232"/>
      <c r="F352" s="232"/>
      <c r="G352" s="232"/>
      <c r="H352" s="232"/>
      <c r="I352" s="232"/>
      <c r="J352" s="232"/>
      <c r="K352" s="232"/>
      <c r="L352" s="232"/>
      <c r="M352" s="232"/>
      <c r="N352" s="232"/>
      <c r="O352" s="232"/>
      <c r="P352" s="232"/>
      <c r="Q352" s="232"/>
      <c r="R352" s="232"/>
      <c r="S352" s="232"/>
      <c r="T352" s="232"/>
      <c r="U352" s="232"/>
      <c r="V352" s="232"/>
      <c r="W352" s="232"/>
      <c r="X352" s="232"/>
      <c r="Y352" s="232"/>
      <c r="Z352" s="232"/>
      <c r="AA352" s="232"/>
      <c r="AB352" s="232"/>
      <c r="AC352" s="232"/>
      <c r="AD352" s="266"/>
      <c r="AE352" s="235"/>
      <c r="AF352" s="266"/>
      <c r="AG352" s="235"/>
      <c r="AH352" s="266"/>
      <c r="AI352" s="235"/>
      <c r="AJ352" s="266"/>
      <c r="AK352" s="235"/>
      <c r="AL352" s="266"/>
      <c r="AM352" s="235"/>
      <c r="AN352" s="236" t="str">
        <f t="shared" si="12"/>
        <v/>
      </c>
      <c r="AO352" s="237" t="str">
        <f t="shared" si="11"/>
        <v/>
      </c>
      <c r="AP352" s="236" t="str">
        <f>IF(M352&gt;0,IF(ABS((VLOOKUP(aux!A343,aux!A:C,3,FALSE)-VLOOKUP(aux!A343,aux!E:F,2,FALSE))/VLOOKUP(aux!A343,aux!A:C,3,FALSE))&gt;'BG - Eckdaten'!#REF!,"N","J"),"")</f>
        <v/>
      </c>
      <c r="AR352" s="250"/>
    </row>
    <row r="353" spans="1:44" s="217" customFormat="1" ht="18.75" x14ac:dyDescent="0.3">
      <c r="A353" s="232"/>
      <c r="B353" s="232"/>
      <c r="C353" s="232"/>
      <c r="D353" s="232"/>
      <c r="E353" s="232"/>
      <c r="F353" s="232"/>
      <c r="G353" s="232"/>
      <c r="H353" s="232"/>
      <c r="I353" s="232"/>
      <c r="J353" s="232"/>
      <c r="K353" s="232"/>
      <c r="L353" s="232"/>
      <c r="M353" s="232"/>
      <c r="N353" s="232"/>
      <c r="O353" s="232"/>
      <c r="P353" s="232"/>
      <c r="Q353" s="232"/>
      <c r="R353" s="232"/>
      <c r="S353" s="232"/>
      <c r="T353" s="232"/>
      <c r="U353" s="232"/>
      <c r="V353" s="232"/>
      <c r="W353" s="232"/>
      <c r="X353" s="232"/>
      <c r="Y353" s="232"/>
      <c r="Z353" s="232"/>
      <c r="AA353" s="232"/>
      <c r="AB353" s="232"/>
      <c r="AC353" s="232"/>
      <c r="AD353" s="266"/>
      <c r="AE353" s="235"/>
      <c r="AF353" s="266"/>
      <c r="AG353" s="235"/>
      <c r="AH353" s="266"/>
      <c r="AI353" s="235"/>
      <c r="AJ353" s="266"/>
      <c r="AK353" s="235"/>
      <c r="AL353" s="266"/>
      <c r="AM353" s="235"/>
      <c r="AN353" s="236" t="str">
        <f t="shared" si="12"/>
        <v/>
      </c>
      <c r="AO353" s="237" t="str">
        <f t="shared" si="11"/>
        <v/>
      </c>
      <c r="AP353" s="236" t="str">
        <f>IF(M353&gt;0,IF(ABS((VLOOKUP(aux!A344,aux!A:C,3,FALSE)-VLOOKUP(aux!A344,aux!E:F,2,FALSE))/VLOOKUP(aux!A344,aux!A:C,3,FALSE))&gt;'BG - Eckdaten'!#REF!,"N","J"),"")</f>
        <v/>
      </c>
      <c r="AR353" s="250"/>
    </row>
    <row r="354" spans="1:44" s="217" customFormat="1" ht="18.75" x14ac:dyDescent="0.3">
      <c r="A354" s="232"/>
      <c r="B354" s="232"/>
      <c r="C354" s="232"/>
      <c r="D354" s="232"/>
      <c r="E354" s="232"/>
      <c r="F354" s="232"/>
      <c r="G354" s="232"/>
      <c r="H354" s="232"/>
      <c r="I354" s="232"/>
      <c r="J354" s="232"/>
      <c r="K354" s="232"/>
      <c r="L354" s="232"/>
      <c r="M354" s="232"/>
      <c r="N354" s="232"/>
      <c r="O354" s="232"/>
      <c r="P354" s="232"/>
      <c r="Q354" s="232"/>
      <c r="R354" s="232"/>
      <c r="S354" s="232"/>
      <c r="T354" s="232"/>
      <c r="U354" s="232"/>
      <c r="V354" s="232"/>
      <c r="W354" s="232"/>
      <c r="X354" s="232"/>
      <c r="Y354" s="232"/>
      <c r="Z354" s="232"/>
      <c r="AA354" s="232"/>
      <c r="AB354" s="232"/>
      <c r="AC354" s="232"/>
      <c r="AD354" s="266"/>
      <c r="AE354" s="235"/>
      <c r="AF354" s="266"/>
      <c r="AG354" s="235"/>
      <c r="AH354" s="266"/>
      <c r="AI354" s="235"/>
      <c r="AJ354" s="266"/>
      <c r="AK354" s="235"/>
      <c r="AL354" s="266"/>
      <c r="AM354" s="235"/>
      <c r="AN354" s="236" t="str">
        <f t="shared" si="12"/>
        <v/>
      </c>
      <c r="AO354" s="237" t="str">
        <f t="shared" si="11"/>
        <v/>
      </c>
      <c r="AP354" s="236" t="str">
        <f>IF(M354&gt;0,IF(ABS((VLOOKUP(aux!A345,aux!A:C,3,FALSE)-VLOOKUP(aux!A345,aux!E:F,2,FALSE))/VLOOKUP(aux!A345,aux!A:C,3,FALSE))&gt;'BG - Eckdaten'!#REF!,"N","J"),"")</f>
        <v/>
      </c>
      <c r="AR354" s="250"/>
    </row>
    <row r="355" spans="1:44" s="217" customFormat="1" ht="18.75" x14ac:dyDescent="0.3">
      <c r="A355" s="232"/>
      <c r="B355" s="232"/>
      <c r="C355" s="232"/>
      <c r="D355" s="232"/>
      <c r="E355" s="232"/>
      <c r="F355" s="232"/>
      <c r="G355" s="232"/>
      <c r="H355" s="232"/>
      <c r="I355" s="232"/>
      <c r="J355" s="232"/>
      <c r="K355" s="232"/>
      <c r="L355" s="232"/>
      <c r="M355" s="232"/>
      <c r="N355" s="232"/>
      <c r="O355" s="232"/>
      <c r="P355" s="232"/>
      <c r="Q355" s="232"/>
      <c r="R355" s="232"/>
      <c r="S355" s="232"/>
      <c r="T355" s="232"/>
      <c r="U355" s="232"/>
      <c r="V355" s="232"/>
      <c r="W355" s="232"/>
      <c r="X355" s="232"/>
      <c r="Y355" s="232"/>
      <c r="Z355" s="232"/>
      <c r="AA355" s="232"/>
      <c r="AB355" s="232"/>
      <c r="AC355" s="232"/>
      <c r="AD355" s="266"/>
      <c r="AE355" s="235"/>
      <c r="AF355" s="266"/>
      <c r="AG355" s="235"/>
      <c r="AH355" s="266"/>
      <c r="AI355" s="235"/>
      <c r="AJ355" s="266"/>
      <c r="AK355" s="235"/>
      <c r="AL355" s="266"/>
      <c r="AM355" s="235"/>
      <c r="AN355" s="236" t="str">
        <f t="shared" si="12"/>
        <v/>
      </c>
      <c r="AO355" s="237" t="str">
        <f t="shared" si="11"/>
        <v/>
      </c>
      <c r="AP355" s="236" t="str">
        <f>IF(M355&gt;0,IF(ABS((VLOOKUP(aux!A346,aux!A:C,3,FALSE)-VLOOKUP(aux!A346,aux!E:F,2,FALSE))/VLOOKUP(aux!A346,aux!A:C,3,FALSE))&gt;'BG - Eckdaten'!#REF!,"N","J"),"")</f>
        <v/>
      </c>
      <c r="AR355" s="250"/>
    </row>
    <row r="356" spans="1:44" s="217" customFormat="1" ht="18.75" x14ac:dyDescent="0.3">
      <c r="A356" s="232"/>
      <c r="B356" s="232"/>
      <c r="C356" s="232"/>
      <c r="D356" s="232"/>
      <c r="E356" s="232"/>
      <c r="F356" s="232"/>
      <c r="G356" s="232"/>
      <c r="H356" s="232"/>
      <c r="I356" s="232"/>
      <c r="J356" s="232"/>
      <c r="K356" s="232"/>
      <c r="L356" s="232"/>
      <c r="M356" s="232"/>
      <c r="N356" s="232"/>
      <c r="O356" s="232"/>
      <c r="P356" s="232"/>
      <c r="Q356" s="232"/>
      <c r="R356" s="232"/>
      <c r="S356" s="232"/>
      <c r="T356" s="232"/>
      <c r="U356" s="232"/>
      <c r="V356" s="232"/>
      <c r="W356" s="232"/>
      <c r="X356" s="232"/>
      <c r="Y356" s="232"/>
      <c r="Z356" s="232"/>
      <c r="AA356" s="232"/>
      <c r="AB356" s="232"/>
      <c r="AC356" s="232"/>
      <c r="AD356" s="266"/>
      <c r="AE356" s="235"/>
      <c r="AF356" s="266"/>
      <c r="AG356" s="235"/>
      <c r="AH356" s="266"/>
      <c r="AI356" s="235"/>
      <c r="AJ356" s="266"/>
      <c r="AK356" s="235"/>
      <c r="AL356" s="266"/>
      <c r="AM356" s="235"/>
      <c r="AN356" s="236" t="str">
        <f t="shared" si="12"/>
        <v/>
      </c>
      <c r="AO356" s="237" t="str">
        <f t="shared" si="11"/>
        <v/>
      </c>
      <c r="AP356" s="236" t="str">
        <f>IF(M356&gt;0,IF(ABS((VLOOKUP(aux!A347,aux!A:C,3,FALSE)-VLOOKUP(aux!A347,aux!E:F,2,FALSE))/VLOOKUP(aux!A347,aux!A:C,3,FALSE))&gt;'BG - Eckdaten'!#REF!,"N","J"),"")</f>
        <v/>
      </c>
      <c r="AR356" s="250"/>
    </row>
    <row r="357" spans="1:44" s="217" customFormat="1" ht="18.75" x14ac:dyDescent="0.3">
      <c r="A357" s="232"/>
      <c r="B357" s="232"/>
      <c r="C357" s="232"/>
      <c r="D357" s="232"/>
      <c r="E357" s="232"/>
      <c r="F357" s="232"/>
      <c r="G357" s="232"/>
      <c r="H357" s="232"/>
      <c r="I357" s="232"/>
      <c r="J357" s="232"/>
      <c r="K357" s="232"/>
      <c r="L357" s="232"/>
      <c r="M357" s="232"/>
      <c r="N357" s="232"/>
      <c r="O357" s="232"/>
      <c r="P357" s="232"/>
      <c r="Q357" s="232"/>
      <c r="R357" s="232"/>
      <c r="S357" s="232"/>
      <c r="T357" s="232"/>
      <c r="U357" s="232"/>
      <c r="V357" s="232"/>
      <c r="W357" s="232"/>
      <c r="X357" s="232"/>
      <c r="Y357" s="232"/>
      <c r="Z357" s="232"/>
      <c r="AA357" s="232"/>
      <c r="AB357" s="232"/>
      <c r="AC357" s="232"/>
      <c r="AD357" s="266"/>
      <c r="AE357" s="235"/>
      <c r="AF357" s="266"/>
      <c r="AG357" s="235"/>
      <c r="AH357" s="266"/>
      <c r="AI357" s="235"/>
      <c r="AJ357" s="266"/>
      <c r="AK357" s="235"/>
      <c r="AL357" s="266"/>
      <c r="AM357" s="235"/>
      <c r="AN357" s="236" t="str">
        <f t="shared" si="12"/>
        <v/>
      </c>
      <c r="AO357" s="237" t="str">
        <f t="shared" si="11"/>
        <v/>
      </c>
      <c r="AP357" s="236" t="str">
        <f>IF(M357&gt;0,IF(ABS((VLOOKUP(aux!A348,aux!A:C,3,FALSE)-VLOOKUP(aux!A348,aux!E:F,2,FALSE))/VLOOKUP(aux!A348,aux!A:C,3,FALSE))&gt;'BG - Eckdaten'!#REF!,"N","J"),"")</f>
        <v/>
      </c>
      <c r="AR357" s="250"/>
    </row>
    <row r="358" spans="1:44" s="217" customFormat="1" ht="18.75" x14ac:dyDescent="0.3">
      <c r="A358" s="232"/>
      <c r="B358" s="232"/>
      <c r="C358" s="232"/>
      <c r="D358" s="232"/>
      <c r="E358" s="232"/>
      <c r="F358" s="232"/>
      <c r="G358" s="232"/>
      <c r="H358" s="232"/>
      <c r="I358" s="232"/>
      <c r="J358" s="232"/>
      <c r="K358" s="232"/>
      <c r="L358" s="232"/>
      <c r="M358" s="232"/>
      <c r="N358" s="232"/>
      <c r="O358" s="232"/>
      <c r="P358" s="232"/>
      <c r="Q358" s="232"/>
      <c r="R358" s="232"/>
      <c r="S358" s="232"/>
      <c r="T358" s="232"/>
      <c r="U358" s="232"/>
      <c r="V358" s="232"/>
      <c r="W358" s="232"/>
      <c r="X358" s="232"/>
      <c r="Y358" s="232"/>
      <c r="Z358" s="232"/>
      <c r="AA358" s="232"/>
      <c r="AB358" s="232"/>
      <c r="AC358" s="232"/>
      <c r="AD358" s="266"/>
      <c r="AE358" s="235"/>
      <c r="AF358" s="266"/>
      <c r="AG358" s="235"/>
      <c r="AH358" s="266"/>
      <c r="AI358" s="235"/>
      <c r="AJ358" s="266"/>
      <c r="AK358" s="235"/>
      <c r="AL358" s="266"/>
      <c r="AM358" s="235"/>
      <c r="AN358" s="236" t="str">
        <f t="shared" si="12"/>
        <v/>
      </c>
      <c r="AO358" s="237" t="str">
        <f t="shared" si="11"/>
        <v/>
      </c>
      <c r="AP358" s="236" t="str">
        <f>IF(M358&gt;0,IF(ABS((VLOOKUP(aux!A349,aux!A:C,3,FALSE)-VLOOKUP(aux!A349,aux!E:F,2,FALSE))/VLOOKUP(aux!A349,aux!A:C,3,FALSE))&gt;'BG - Eckdaten'!#REF!,"N","J"),"")</f>
        <v/>
      </c>
      <c r="AR358" s="250"/>
    </row>
    <row r="359" spans="1:44" s="217" customFormat="1" ht="18.75" x14ac:dyDescent="0.3">
      <c r="A359" s="232"/>
      <c r="B359" s="232"/>
      <c r="C359" s="232"/>
      <c r="D359" s="232"/>
      <c r="E359" s="232"/>
      <c r="F359" s="232"/>
      <c r="G359" s="232"/>
      <c r="H359" s="232"/>
      <c r="I359" s="232"/>
      <c r="J359" s="232"/>
      <c r="K359" s="232"/>
      <c r="L359" s="232"/>
      <c r="M359" s="232"/>
      <c r="N359" s="232"/>
      <c r="O359" s="232"/>
      <c r="P359" s="232"/>
      <c r="Q359" s="232"/>
      <c r="R359" s="232"/>
      <c r="S359" s="232"/>
      <c r="T359" s="232"/>
      <c r="U359" s="232"/>
      <c r="V359" s="232"/>
      <c r="W359" s="232"/>
      <c r="X359" s="232"/>
      <c r="Y359" s="232"/>
      <c r="Z359" s="232"/>
      <c r="AA359" s="232"/>
      <c r="AB359" s="232"/>
      <c r="AC359" s="232"/>
      <c r="AD359" s="266"/>
      <c r="AE359" s="235"/>
      <c r="AF359" s="266"/>
      <c r="AG359" s="235"/>
      <c r="AH359" s="266"/>
      <c r="AI359" s="235"/>
      <c r="AJ359" s="266"/>
      <c r="AK359" s="235"/>
      <c r="AL359" s="266"/>
      <c r="AM359" s="235"/>
      <c r="AN359" s="236" t="str">
        <f t="shared" si="12"/>
        <v/>
      </c>
      <c r="AO359" s="237" t="str">
        <f t="shared" si="11"/>
        <v/>
      </c>
      <c r="AP359" s="236" t="str">
        <f>IF(M359&gt;0,IF(ABS((VLOOKUP(aux!A350,aux!A:C,3,FALSE)-VLOOKUP(aux!A350,aux!E:F,2,FALSE))/VLOOKUP(aux!A350,aux!A:C,3,FALSE))&gt;'BG - Eckdaten'!#REF!,"N","J"),"")</f>
        <v/>
      </c>
      <c r="AR359" s="250"/>
    </row>
    <row r="360" spans="1:44" s="217" customFormat="1" ht="18.75" x14ac:dyDescent="0.3">
      <c r="A360" s="232"/>
      <c r="B360" s="232"/>
      <c r="C360" s="232"/>
      <c r="D360" s="232"/>
      <c r="E360" s="232"/>
      <c r="F360" s="232"/>
      <c r="G360" s="232"/>
      <c r="H360" s="232"/>
      <c r="I360" s="232"/>
      <c r="J360" s="232"/>
      <c r="K360" s="232"/>
      <c r="L360" s="232"/>
      <c r="M360" s="232"/>
      <c r="N360" s="232"/>
      <c r="O360" s="232"/>
      <c r="P360" s="232"/>
      <c r="Q360" s="232"/>
      <c r="R360" s="232"/>
      <c r="S360" s="232"/>
      <c r="T360" s="232"/>
      <c r="U360" s="232"/>
      <c r="V360" s="232"/>
      <c r="W360" s="232"/>
      <c r="X360" s="232"/>
      <c r="Y360" s="232"/>
      <c r="Z360" s="232"/>
      <c r="AA360" s="232"/>
      <c r="AB360" s="232"/>
      <c r="AC360" s="232"/>
      <c r="AD360" s="266"/>
      <c r="AE360" s="235"/>
      <c r="AF360" s="266"/>
      <c r="AG360" s="235"/>
      <c r="AH360" s="266"/>
      <c r="AI360" s="235"/>
      <c r="AJ360" s="266"/>
      <c r="AK360" s="235"/>
      <c r="AL360" s="266"/>
      <c r="AM360" s="235"/>
      <c r="AN360" s="236" t="str">
        <f t="shared" si="12"/>
        <v/>
      </c>
      <c r="AO360" s="237" t="str">
        <f t="shared" si="11"/>
        <v/>
      </c>
      <c r="AP360" s="236" t="str">
        <f>IF(M360&gt;0,IF(ABS((VLOOKUP(aux!A351,aux!A:C,3,FALSE)-VLOOKUP(aux!A351,aux!E:F,2,FALSE))/VLOOKUP(aux!A351,aux!A:C,3,FALSE))&gt;'BG - Eckdaten'!#REF!,"N","J"),"")</f>
        <v/>
      </c>
      <c r="AR360" s="250"/>
    </row>
    <row r="361" spans="1:44" s="217" customFormat="1" ht="18.75" x14ac:dyDescent="0.3">
      <c r="A361" s="232"/>
      <c r="B361" s="232"/>
      <c r="C361" s="232"/>
      <c r="D361" s="232"/>
      <c r="E361" s="232"/>
      <c r="F361" s="232"/>
      <c r="G361" s="232"/>
      <c r="H361" s="232"/>
      <c r="I361" s="232"/>
      <c r="J361" s="232"/>
      <c r="K361" s="232"/>
      <c r="L361" s="232"/>
      <c r="M361" s="232"/>
      <c r="N361" s="232"/>
      <c r="O361" s="232"/>
      <c r="P361" s="232"/>
      <c r="Q361" s="232"/>
      <c r="R361" s="232"/>
      <c r="S361" s="232"/>
      <c r="T361" s="232"/>
      <c r="U361" s="232"/>
      <c r="V361" s="232"/>
      <c r="W361" s="232"/>
      <c r="X361" s="232"/>
      <c r="Y361" s="232"/>
      <c r="Z361" s="232"/>
      <c r="AA361" s="232"/>
      <c r="AB361" s="232"/>
      <c r="AC361" s="232"/>
      <c r="AD361" s="266"/>
      <c r="AE361" s="235"/>
      <c r="AF361" s="266"/>
      <c r="AG361" s="235"/>
      <c r="AH361" s="266"/>
      <c r="AI361" s="235"/>
      <c r="AJ361" s="266"/>
      <c r="AK361" s="235"/>
      <c r="AL361" s="266"/>
      <c r="AM361" s="235"/>
      <c r="AN361" s="236" t="str">
        <f t="shared" si="12"/>
        <v/>
      </c>
      <c r="AO361" s="237" t="str">
        <f t="shared" si="11"/>
        <v/>
      </c>
      <c r="AP361" s="236" t="str">
        <f>IF(M361&gt;0,IF(ABS((VLOOKUP(aux!A352,aux!A:C,3,FALSE)-VLOOKUP(aux!A352,aux!E:F,2,FALSE))/VLOOKUP(aux!A352,aux!A:C,3,FALSE))&gt;'BG - Eckdaten'!#REF!,"N","J"),"")</f>
        <v/>
      </c>
      <c r="AR361" s="250"/>
    </row>
    <row r="362" spans="1:44" s="217" customFormat="1" ht="18.75" x14ac:dyDescent="0.3">
      <c r="A362" s="232"/>
      <c r="B362" s="232"/>
      <c r="C362" s="232"/>
      <c r="D362" s="232"/>
      <c r="E362" s="232"/>
      <c r="F362" s="232"/>
      <c r="G362" s="232"/>
      <c r="H362" s="232"/>
      <c r="I362" s="232"/>
      <c r="J362" s="232"/>
      <c r="K362" s="232"/>
      <c r="L362" s="232"/>
      <c r="M362" s="232"/>
      <c r="N362" s="232"/>
      <c r="O362" s="232"/>
      <c r="P362" s="232"/>
      <c r="Q362" s="232"/>
      <c r="R362" s="232"/>
      <c r="S362" s="232"/>
      <c r="T362" s="232"/>
      <c r="U362" s="232"/>
      <c r="V362" s="232"/>
      <c r="W362" s="232"/>
      <c r="X362" s="232"/>
      <c r="Y362" s="232"/>
      <c r="Z362" s="232"/>
      <c r="AA362" s="232"/>
      <c r="AB362" s="232"/>
      <c r="AC362" s="232"/>
      <c r="AD362" s="266"/>
      <c r="AE362" s="235"/>
      <c r="AF362" s="266"/>
      <c r="AG362" s="235"/>
      <c r="AH362" s="266"/>
      <c r="AI362" s="235"/>
      <c r="AJ362" s="266"/>
      <c r="AK362" s="235"/>
      <c r="AL362" s="266"/>
      <c r="AM362" s="235"/>
      <c r="AN362" s="236" t="str">
        <f t="shared" si="12"/>
        <v/>
      </c>
      <c r="AO362" s="237" t="str">
        <f t="shared" si="11"/>
        <v/>
      </c>
      <c r="AP362" s="236" t="str">
        <f>IF(M362&gt;0,IF(ABS((VLOOKUP(aux!A353,aux!A:C,3,FALSE)-VLOOKUP(aux!A353,aux!E:F,2,FALSE))/VLOOKUP(aux!A353,aux!A:C,3,FALSE))&gt;'BG - Eckdaten'!#REF!,"N","J"),"")</f>
        <v/>
      </c>
      <c r="AR362" s="250"/>
    </row>
    <row r="363" spans="1:44" s="217" customFormat="1" ht="18.75" x14ac:dyDescent="0.3">
      <c r="A363" s="232"/>
      <c r="B363" s="232"/>
      <c r="C363" s="232"/>
      <c r="D363" s="232"/>
      <c r="E363" s="232"/>
      <c r="F363" s="232"/>
      <c r="G363" s="232"/>
      <c r="H363" s="232"/>
      <c r="I363" s="232"/>
      <c r="J363" s="232"/>
      <c r="K363" s="232"/>
      <c r="L363" s="232"/>
      <c r="M363" s="232"/>
      <c r="N363" s="232"/>
      <c r="O363" s="232"/>
      <c r="P363" s="232"/>
      <c r="Q363" s="232"/>
      <c r="R363" s="232"/>
      <c r="S363" s="232"/>
      <c r="T363" s="232"/>
      <c r="U363" s="232"/>
      <c r="V363" s="232"/>
      <c r="W363" s="232"/>
      <c r="X363" s="232"/>
      <c r="Y363" s="232"/>
      <c r="Z363" s="232"/>
      <c r="AA363" s="232"/>
      <c r="AB363" s="232"/>
      <c r="AC363" s="232"/>
      <c r="AD363" s="266"/>
      <c r="AE363" s="235"/>
      <c r="AF363" s="266"/>
      <c r="AG363" s="235"/>
      <c r="AH363" s="266"/>
      <c r="AI363" s="235"/>
      <c r="AJ363" s="266"/>
      <c r="AK363" s="235"/>
      <c r="AL363" s="266"/>
      <c r="AM363" s="235"/>
      <c r="AN363" s="236" t="str">
        <f t="shared" si="12"/>
        <v/>
      </c>
      <c r="AO363" s="237" t="str">
        <f t="shared" si="11"/>
        <v/>
      </c>
      <c r="AP363" s="236" t="str">
        <f>IF(M363&gt;0,IF(ABS((VLOOKUP(aux!A354,aux!A:C,3,FALSE)-VLOOKUP(aux!A354,aux!E:F,2,FALSE))/VLOOKUP(aux!A354,aux!A:C,3,FALSE))&gt;'BG - Eckdaten'!#REF!,"N","J"),"")</f>
        <v/>
      </c>
      <c r="AR363" s="250"/>
    </row>
    <row r="364" spans="1:44" s="217" customFormat="1" ht="18.75" x14ac:dyDescent="0.3">
      <c r="A364" s="232"/>
      <c r="B364" s="232"/>
      <c r="C364" s="232"/>
      <c r="D364" s="232"/>
      <c r="E364" s="232"/>
      <c r="F364" s="232"/>
      <c r="G364" s="232"/>
      <c r="H364" s="232"/>
      <c r="I364" s="232"/>
      <c r="J364" s="232"/>
      <c r="K364" s="232"/>
      <c r="L364" s="232"/>
      <c r="M364" s="232"/>
      <c r="N364" s="232"/>
      <c r="O364" s="232"/>
      <c r="P364" s="232"/>
      <c r="Q364" s="232"/>
      <c r="R364" s="232"/>
      <c r="S364" s="232"/>
      <c r="T364" s="232"/>
      <c r="U364" s="232"/>
      <c r="V364" s="232"/>
      <c r="W364" s="232"/>
      <c r="X364" s="232"/>
      <c r="Y364" s="232"/>
      <c r="Z364" s="232"/>
      <c r="AA364" s="232"/>
      <c r="AB364" s="232"/>
      <c r="AC364" s="232"/>
      <c r="AD364" s="266"/>
      <c r="AE364" s="235"/>
      <c r="AF364" s="266"/>
      <c r="AG364" s="235"/>
      <c r="AH364" s="266"/>
      <c r="AI364" s="235"/>
      <c r="AJ364" s="266"/>
      <c r="AK364" s="235"/>
      <c r="AL364" s="266"/>
      <c r="AM364" s="235"/>
      <c r="AN364" s="236" t="str">
        <f t="shared" si="12"/>
        <v/>
      </c>
      <c r="AO364" s="237" t="str">
        <f t="shared" si="11"/>
        <v/>
      </c>
      <c r="AP364" s="236" t="str">
        <f>IF(M364&gt;0,IF(ABS((VLOOKUP(aux!A355,aux!A:C,3,FALSE)-VLOOKUP(aux!A355,aux!E:F,2,FALSE))/VLOOKUP(aux!A355,aux!A:C,3,FALSE))&gt;'BG - Eckdaten'!#REF!,"N","J"),"")</f>
        <v/>
      </c>
      <c r="AR364" s="250"/>
    </row>
    <row r="365" spans="1:44" s="217" customFormat="1" ht="18.75" x14ac:dyDescent="0.3">
      <c r="A365" s="232"/>
      <c r="B365" s="232"/>
      <c r="C365" s="232"/>
      <c r="D365" s="232"/>
      <c r="E365" s="232"/>
      <c r="F365" s="232"/>
      <c r="G365" s="232"/>
      <c r="H365" s="232"/>
      <c r="I365" s="232"/>
      <c r="J365" s="232"/>
      <c r="K365" s="232"/>
      <c r="L365" s="232"/>
      <c r="M365" s="232"/>
      <c r="N365" s="232"/>
      <c r="O365" s="232"/>
      <c r="P365" s="232"/>
      <c r="Q365" s="232"/>
      <c r="R365" s="232"/>
      <c r="S365" s="232"/>
      <c r="T365" s="232"/>
      <c r="U365" s="232"/>
      <c r="V365" s="232"/>
      <c r="W365" s="232"/>
      <c r="X365" s="232"/>
      <c r="Y365" s="232"/>
      <c r="Z365" s="232"/>
      <c r="AA365" s="232"/>
      <c r="AB365" s="232"/>
      <c r="AC365" s="232"/>
      <c r="AD365" s="266"/>
      <c r="AE365" s="235"/>
      <c r="AF365" s="266"/>
      <c r="AG365" s="235"/>
      <c r="AH365" s="266"/>
      <c r="AI365" s="235"/>
      <c r="AJ365" s="266"/>
      <c r="AK365" s="235"/>
      <c r="AL365" s="266"/>
      <c r="AM365" s="235"/>
      <c r="AN365" s="236" t="str">
        <f t="shared" si="12"/>
        <v/>
      </c>
      <c r="AO365" s="237" t="str">
        <f t="shared" si="11"/>
        <v/>
      </c>
      <c r="AP365" s="236" t="str">
        <f>IF(M365&gt;0,IF(ABS((VLOOKUP(aux!A356,aux!A:C,3,FALSE)-VLOOKUP(aux!A356,aux!E:F,2,FALSE))/VLOOKUP(aux!A356,aux!A:C,3,FALSE))&gt;'BG - Eckdaten'!#REF!,"N","J"),"")</f>
        <v/>
      </c>
      <c r="AR365" s="250"/>
    </row>
    <row r="366" spans="1:44" s="217" customFormat="1" ht="18.75" x14ac:dyDescent="0.3">
      <c r="A366" s="232"/>
      <c r="B366" s="232"/>
      <c r="C366" s="232"/>
      <c r="D366" s="232"/>
      <c r="E366" s="232"/>
      <c r="F366" s="232"/>
      <c r="G366" s="232"/>
      <c r="H366" s="232"/>
      <c r="I366" s="232"/>
      <c r="J366" s="232"/>
      <c r="K366" s="232"/>
      <c r="L366" s="232"/>
      <c r="M366" s="232"/>
      <c r="N366" s="232"/>
      <c r="O366" s="232"/>
      <c r="P366" s="232"/>
      <c r="Q366" s="232"/>
      <c r="R366" s="232"/>
      <c r="S366" s="232"/>
      <c r="T366" s="232"/>
      <c r="U366" s="232"/>
      <c r="V366" s="232"/>
      <c r="W366" s="232"/>
      <c r="X366" s="232"/>
      <c r="Y366" s="232"/>
      <c r="Z366" s="232"/>
      <c r="AA366" s="232"/>
      <c r="AB366" s="232"/>
      <c r="AC366" s="232"/>
      <c r="AD366" s="266"/>
      <c r="AE366" s="235"/>
      <c r="AF366" s="266"/>
      <c r="AG366" s="235"/>
      <c r="AH366" s="266"/>
      <c r="AI366" s="235"/>
      <c r="AJ366" s="266"/>
      <c r="AK366" s="235"/>
      <c r="AL366" s="266"/>
      <c r="AM366" s="235"/>
      <c r="AN366" s="236" t="str">
        <f t="shared" si="12"/>
        <v/>
      </c>
      <c r="AO366" s="237" t="str">
        <f t="shared" si="11"/>
        <v/>
      </c>
      <c r="AP366" s="236" t="str">
        <f>IF(M366&gt;0,IF(ABS((VLOOKUP(aux!A357,aux!A:C,3,FALSE)-VLOOKUP(aux!A357,aux!E:F,2,FALSE))/VLOOKUP(aux!A357,aux!A:C,3,FALSE))&gt;'BG - Eckdaten'!#REF!,"N","J"),"")</f>
        <v/>
      </c>
      <c r="AR366" s="250"/>
    </row>
    <row r="367" spans="1:44" s="217" customFormat="1" ht="18.75" x14ac:dyDescent="0.3">
      <c r="A367" s="232"/>
      <c r="B367" s="232"/>
      <c r="C367" s="232"/>
      <c r="D367" s="232"/>
      <c r="E367" s="232"/>
      <c r="F367" s="232"/>
      <c r="G367" s="232"/>
      <c r="H367" s="232"/>
      <c r="I367" s="232"/>
      <c r="J367" s="232"/>
      <c r="K367" s="232"/>
      <c r="L367" s="232"/>
      <c r="M367" s="232"/>
      <c r="N367" s="232"/>
      <c r="O367" s="232"/>
      <c r="P367" s="232"/>
      <c r="Q367" s="232"/>
      <c r="R367" s="232"/>
      <c r="S367" s="232"/>
      <c r="T367" s="232"/>
      <c r="U367" s="232"/>
      <c r="V367" s="232"/>
      <c r="W367" s="232"/>
      <c r="X367" s="232"/>
      <c r="Y367" s="232"/>
      <c r="Z367" s="232"/>
      <c r="AA367" s="232"/>
      <c r="AB367" s="232"/>
      <c r="AC367" s="232"/>
      <c r="AD367" s="266"/>
      <c r="AE367" s="235"/>
      <c r="AF367" s="266"/>
      <c r="AG367" s="235"/>
      <c r="AH367" s="266"/>
      <c r="AI367" s="235"/>
      <c r="AJ367" s="266"/>
      <c r="AK367" s="235"/>
      <c r="AL367" s="266"/>
      <c r="AM367" s="235"/>
      <c r="AN367" s="236" t="str">
        <f t="shared" si="12"/>
        <v/>
      </c>
      <c r="AO367" s="237" t="str">
        <f t="shared" si="11"/>
        <v/>
      </c>
      <c r="AP367" s="236" t="str">
        <f>IF(M367&gt;0,IF(ABS((VLOOKUP(aux!A358,aux!A:C,3,FALSE)-VLOOKUP(aux!A358,aux!E:F,2,FALSE))/VLOOKUP(aux!A358,aux!A:C,3,FALSE))&gt;'BG - Eckdaten'!#REF!,"N","J"),"")</f>
        <v/>
      </c>
      <c r="AR367" s="250"/>
    </row>
    <row r="368" spans="1:44" s="217" customFormat="1" ht="18.75" x14ac:dyDescent="0.3">
      <c r="A368" s="232"/>
      <c r="B368" s="232"/>
      <c r="C368" s="232"/>
      <c r="D368" s="232"/>
      <c r="E368" s="232"/>
      <c r="F368" s="232"/>
      <c r="G368" s="232"/>
      <c r="H368" s="232"/>
      <c r="I368" s="232"/>
      <c r="J368" s="232"/>
      <c r="K368" s="232"/>
      <c r="L368" s="232"/>
      <c r="M368" s="232"/>
      <c r="N368" s="232"/>
      <c r="O368" s="232"/>
      <c r="P368" s="232"/>
      <c r="Q368" s="232"/>
      <c r="R368" s="232"/>
      <c r="S368" s="232"/>
      <c r="T368" s="232"/>
      <c r="U368" s="232"/>
      <c r="V368" s="232"/>
      <c r="W368" s="232"/>
      <c r="X368" s="232"/>
      <c r="Y368" s="232"/>
      <c r="Z368" s="232"/>
      <c r="AA368" s="232"/>
      <c r="AB368" s="232"/>
      <c r="AC368" s="232"/>
      <c r="AD368" s="266"/>
      <c r="AE368" s="235"/>
      <c r="AF368" s="266"/>
      <c r="AG368" s="235"/>
      <c r="AH368" s="266"/>
      <c r="AI368" s="235"/>
      <c r="AJ368" s="266"/>
      <c r="AK368" s="235"/>
      <c r="AL368" s="266"/>
      <c r="AM368" s="235"/>
      <c r="AN368" s="236" t="str">
        <f t="shared" si="12"/>
        <v/>
      </c>
      <c r="AO368" s="237" t="str">
        <f t="shared" si="11"/>
        <v/>
      </c>
      <c r="AP368" s="236" t="str">
        <f>IF(M368&gt;0,IF(ABS((VLOOKUP(aux!A359,aux!A:C,3,FALSE)-VLOOKUP(aux!A359,aux!E:F,2,FALSE))/VLOOKUP(aux!A359,aux!A:C,3,FALSE))&gt;'BG - Eckdaten'!#REF!,"N","J"),"")</f>
        <v/>
      </c>
      <c r="AR368" s="250"/>
    </row>
    <row r="369" spans="1:44" s="217" customFormat="1" ht="18.75" x14ac:dyDescent="0.3">
      <c r="A369" s="232"/>
      <c r="B369" s="232"/>
      <c r="C369" s="232"/>
      <c r="D369" s="232"/>
      <c r="E369" s="232"/>
      <c r="F369" s="232"/>
      <c r="G369" s="232"/>
      <c r="H369" s="232"/>
      <c r="I369" s="232"/>
      <c r="J369" s="232"/>
      <c r="K369" s="232"/>
      <c r="L369" s="232"/>
      <c r="M369" s="232"/>
      <c r="N369" s="232"/>
      <c r="O369" s="232"/>
      <c r="P369" s="232"/>
      <c r="Q369" s="232"/>
      <c r="R369" s="232"/>
      <c r="S369" s="232"/>
      <c r="T369" s="232"/>
      <c r="U369" s="232"/>
      <c r="V369" s="232"/>
      <c r="W369" s="232"/>
      <c r="X369" s="232"/>
      <c r="Y369" s="232"/>
      <c r="Z369" s="232"/>
      <c r="AA369" s="232"/>
      <c r="AB369" s="232"/>
      <c r="AC369" s="232"/>
      <c r="AD369" s="266"/>
      <c r="AE369" s="235"/>
      <c r="AF369" s="266"/>
      <c r="AG369" s="235"/>
      <c r="AH369" s="266"/>
      <c r="AI369" s="235"/>
      <c r="AJ369" s="266"/>
      <c r="AK369" s="235"/>
      <c r="AL369" s="266"/>
      <c r="AM369" s="235"/>
      <c r="AN369" s="236" t="str">
        <f t="shared" si="12"/>
        <v/>
      </c>
      <c r="AO369" s="237" t="str">
        <f t="shared" si="11"/>
        <v/>
      </c>
      <c r="AP369" s="236" t="str">
        <f>IF(M369&gt;0,IF(ABS((VLOOKUP(aux!A360,aux!A:C,3,FALSE)-VLOOKUP(aux!A360,aux!E:F,2,FALSE))/VLOOKUP(aux!A360,aux!A:C,3,FALSE))&gt;'BG - Eckdaten'!#REF!,"N","J"),"")</f>
        <v/>
      </c>
      <c r="AR369" s="250"/>
    </row>
    <row r="370" spans="1:44" s="217" customFormat="1" ht="18.75" x14ac:dyDescent="0.3">
      <c r="A370" s="232"/>
      <c r="B370" s="232"/>
      <c r="C370" s="232"/>
      <c r="D370" s="232"/>
      <c r="E370" s="232"/>
      <c r="F370" s="232"/>
      <c r="G370" s="232"/>
      <c r="H370" s="232"/>
      <c r="I370" s="232"/>
      <c r="J370" s="232"/>
      <c r="K370" s="232"/>
      <c r="L370" s="232"/>
      <c r="M370" s="232"/>
      <c r="N370" s="232"/>
      <c r="O370" s="232"/>
      <c r="P370" s="232"/>
      <c r="Q370" s="232"/>
      <c r="R370" s="232"/>
      <c r="S370" s="232"/>
      <c r="T370" s="232"/>
      <c r="U370" s="232"/>
      <c r="V370" s="232"/>
      <c r="W370" s="232"/>
      <c r="X370" s="232"/>
      <c r="Y370" s="232"/>
      <c r="Z370" s="232"/>
      <c r="AA370" s="232"/>
      <c r="AB370" s="232"/>
      <c r="AC370" s="232"/>
      <c r="AD370" s="266"/>
      <c r="AE370" s="235"/>
      <c r="AF370" s="266"/>
      <c r="AG370" s="235"/>
      <c r="AH370" s="266"/>
      <c r="AI370" s="235"/>
      <c r="AJ370" s="266"/>
      <c r="AK370" s="235"/>
      <c r="AL370" s="266"/>
      <c r="AM370" s="235"/>
      <c r="AN370" s="236" t="str">
        <f t="shared" si="12"/>
        <v/>
      </c>
      <c r="AO370" s="237" t="str">
        <f t="shared" si="11"/>
        <v/>
      </c>
      <c r="AP370" s="236" t="str">
        <f>IF(M370&gt;0,IF(ABS((VLOOKUP(aux!A361,aux!A:C,3,FALSE)-VLOOKUP(aux!A361,aux!E:F,2,FALSE))/VLOOKUP(aux!A361,aux!A:C,3,FALSE))&gt;'BG - Eckdaten'!#REF!,"N","J"),"")</f>
        <v/>
      </c>
      <c r="AR370" s="250"/>
    </row>
    <row r="371" spans="1:44" s="217" customFormat="1" ht="18.75" x14ac:dyDescent="0.3">
      <c r="A371" s="232"/>
      <c r="B371" s="232"/>
      <c r="C371" s="232"/>
      <c r="D371" s="232"/>
      <c r="E371" s="232"/>
      <c r="F371" s="232"/>
      <c r="G371" s="232"/>
      <c r="H371" s="232"/>
      <c r="I371" s="232"/>
      <c r="J371" s="232"/>
      <c r="K371" s="232"/>
      <c r="L371" s="232"/>
      <c r="M371" s="232"/>
      <c r="N371" s="232"/>
      <c r="O371" s="232"/>
      <c r="P371" s="232"/>
      <c r="Q371" s="232"/>
      <c r="R371" s="232"/>
      <c r="S371" s="232"/>
      <c r="T371" s="232"/>
      <c r="U371" s="232"/>
      <c r="V371" s="232"/>
      <c r="W371" s="232"/>
      <c r="X371" s="232"/>
      <c r="Y371" s="232"/>
      <c r="Z371" s="232"/>
      <c r="AA371" s="232"/>
      <c r="AB371" s="232"/>
      <c r="AC371" s="232"/>
      <c r="AD371" s="266"/>
      <c r="AE371" s="235"/>
      <c r="AF371" s="266"/>
      <c r="AG371" s="235"/>
      <c r="AH371" s="266"/>
      <c r="AI371" s="235"/>
      <c r="AJ371" s="266"/>
      <c r="AK371" s="235"/>
      <c r="AL371" s="266"/>
      <c r="AM371" s="235"/>
      <c r="AN371" s="236" t="str">
        <f t="shared" si="12"/>
        <v/>
      </c>
      <c r="AO371" s="237" t="str">
        <f t="shared" si="11"/>
        <v/>
      </c>
      <c r="AP371" s="236" t="str">
        <f>IF(M371&gt;0,IF(ABS((VLOOKUP(aux!A362,aux!A:C,3,FALSE)-VLOOKUP(aux!A362,aux!E:F,2,FALSE))/VLOOKUP(aux!A362,aux!A:C,3,FALSE))&gt;'BG - Eckdaten'!#REF!,"N","J"),"")</f>
        <v/>
      </c>
      <c r="AR371" s="250"/>
    </row>
    <row r="372" spans="1:44" s="217" customFormat="1" ht="18.75" x14ac:dyDescent="0.3">
      <c r="A372" s="232"/>
      <c r="B372" s="232"/>
      <c r="C372" s="232"/>
      <c r="D372" s="232"/>
      <c r="E372" s="232"/>
      <c r="F372" s="232"/>
      <c r="G372" s="232"/>
      <c r="H372" s="232"/>
      <c r="I372" s="232"/>
      <c r="J372" s="232"/>
      <c r="K372" s="232"/>
      <c r="L372" s="232"/>
      <c r="M372" s="232"/>
      <c r="N372" s="232"/>
      <c r="O372" s="232"/>
      <c r="P372" s="232"/>
      <c r="Q372" s="232"/>
      <c r="R372" s="232"/>
      <c r="S372" s="232"/>
      <c r="T372" s="232"/>
      <c r="U372" s="232"/>
      <c r="V372" s="232"/>
      <c r="W372" s="232"/>
      <c r="X372" s="232"/>
      <c r="Y372" s="232"/>
      <c r="Z372" s="232"/>
      <c r="AA372" s="232"/>
      <c r="AB372" s="232"/>
      <c r="AC372" s="232"/>
      <c r="AD372" s="266"/>
      <c r="AE372" s="235"/>
      <c r="AF372" s="266"/>
      <c r="AG372" s="235"/>
      <c r="AH372" s="266"/>
      <c r="AI372" s="235"/>
      <c r="AJ372" s="266"/>
      <c r="AK372" s="235"/>
      <c r="AL372" s="266"/>
      <c r="AM372" s="235"/>
      <c r="AN372" s="236" t="str">
        <f t="shared" si="12"/>
        <v/>
      </c>
      <c r="AO372" s="237" t="str">
        <f t="shared" si="11"/>
        <v/>
      </c>
      <c r="AP372" s="236" t="str">
        <f>IF(M372&gt;0,IF(ABS((VLOOKUP(aux!A363,aux!A:C,3,FALSE)-VLOOKUP(aux!A363,aux!E:F,2,FALSE))/VLOOKUP(aux!A363,aux!A:C,3,FALSE))&gt;'BG - Eckdaten'!#REF!,"N","J"),"")</f>
        <v/>
      </c>
      <c r="AR372" s="250"/>
    </row>
    <row r="373" spans="1:44" s="217" customFormat="1" ht="18.75" x14ac:dyDescent="0.3">
      <c r="A373" s="232"/>
      <c r="B373" s="232"/>
      <c r="C373" s="232"/>
      <c r="D373" s="232"/>
      <c r="E373" s="232"/>
      <c r="F373" s="232"/>
      <c r="G373" s="232"/>
      <c r="H373" s="232"/>
      <c r="I373" s="232"/>
      <c r="J373" s="232"/>
      <c r="K373" s="232"/>
      <c r="L373" s="232"/>
      <c r="M373" s="232"/>
      <c r="N373" s="232"/>
      <c r="O373" s="232"/>
      <c r="P373" s="232"/>
      <c r="Q373" s="232"/>
      <c r="R373" s="232"/>
      <c r="S373" s="232"/>
      <c r="T373" s="232"/>
      <c r="U373" s="232"/>
      <c r="V373" s="232"/>
      <c r="W373" s="232"/>
      <c r="X373" s="232"/>
      <c r="Y373" s="232"/>
      <c r="Z373" s="232"/>
      <c r="AA373" s="232"/>
      <c r="AB373" s="232"/>
      <c r="AC373" s="232"/>
      <c r="AD373" s="266"/>
      <c r="AE373" s="235"/>
      <c r="AF373" s="266"/>
      <c r="AG373" s="235"/>
      <c r="AH373" s="266"/>
      <c r="AI373" s="235"/>
      <c r="AJ373" s="266"/>
      <c r="AK373" s="235"/>
      <c r="AL373" s="266"/>
      <c r="AM373" s="235"/>
      <c r="AN373" s="236" t="str">
        <f t="shared" si="12"/>
        <v/>
      </c>
      <c r="AO373" s="237" t="str">
        <f t="shared" si="11"/>
        <v/>
      </c>
      <c r="AP373" s="236" t="str">
        <f>IF(M373&gt;0,IF(ABS((VLOOKUP(aux!A364,aux!A:C,3,FALSE)-VLOOKUP(aux!A364,aux!E:F,2,FALSE))/VLOOKUP(aux!A364,aux!A:C,3,FALSE))&gt;'BG - Eckdaten'!#REF!,"N","J"),"")</f>
        <v/>
      </c>
      <c r="AR373" s="250"/>
    </row>
    <row r="374" spans="1:44" s="217" customFormat="1" ht="18.75" x14ac:dyDescent="0.3">
      <c r="A374" s="232"/>
      <c r="B374" s="232"/>
      <c r="C374" s="232"/>
      <c r="D374" s="232"/>
      <c r="E374" s="232"/>
      <c r="F374" s="232"/>
      <c r="G374" s="232"/>
      <c r="H374" s="232"/>
      <c r="I374" s="232"/>
      <c r="J374" s="232"/>
      <c r="K374" s="232"/>
      <c r="L374" s="232"/>
      <c r="M374" s="232"/>
      <c r="N374" s="232"/>
      <c r="O374" s="232"/>
      <c r="P374" s="232"/>
      <c r="Q374" s="232"/>
      <c r="R374" s="232"/>
      <c r="S374" s="232"/>
      <c r="T374" s="232"/>
      <c r="U374" s="232"/>
      <c r="V374" s="232"/>
      <c r="W374" s="232"/>
      <c r="X374" s="232"/>
      <c r="Y374" s="232"/>
      <c r="Z374" s="232"/>
      <c r="AA374" s="232"/>
      <c r="AB374" s="232"/>
      <c r="AC374" s="232"/>
      <c r="AD374" s="266"/>
      <c r="AE374" s="235"/>
      <c r="AF374" s="266"/>
      <c r="AG374" s="235"/>
      <c r="AH374" s="266"/>
      <c r="AI374" s="235"/>
      <c r="AJ374" s="266"/>
      <c r="AK374" s="235"/>
      <c r="AL374" s="266"/>
      <c r="AM374" s="235"/>
      <c r="AN374" s="236" t="str">
        <f t="shared" si="12"/>
        <v/>
      </c>
      <c r="AO374" s="237" t="str">
        <f t="shared" si="11"/>
        <v/>
      </c>
      <c r="AP374" s="236" t="str">
        <f>IF(M374&gt;0,IF(ABS((VLOOKUP(aux!A365,aux!A:C,3,FALSE)-VLOOKUP(aux!A365,aux!E:F,2,FALSE))/VLOOKUP(aux!A365,aux!A:C,3,FALSE))&gt;'BG - Eckdaten'!#REF!,"N","J"),"")</f>
        <v/>
      </c>
      <c r="AR374" s="250"/>
    </row>
    <row r="375" spans="1:44" s="217" customFormat="1" ht="18.75" x14ac:dyDescent="0.3">
      <c r="A375" s="232"/>
      <c r="B375" s="232"/>
      <c r="C375" s="232"/>
      <c r="D375" s="232"/>
      <c r="E375" s="232"/>
      <c r="F375" s="232"/>
      <c r="G375" s="232"/>
      <c r="H375" s="232"/>
      <c r="I375" s="232"/>
      <c r="J375" s="232"/>
      <c r="K375" s="232"/>
      <c r="L375" s="232"/>
      <c r="M375" s="232"/>
      <c r="N375" s="232"/>
      <c r="O375" s="232"/>
      <c r="P375" s="232"/>
      <c r="Q375" s="232"/>
      <c r="R375" s="232"/>
      <c r="S375" s="232"/>
      <c r="T375" s="232"/>
      <c r="U375" s="232"/>
      <c r="V375" s="232"/>
      <c r="W375" s="232"/>
      <c r="X375" s="232"/>
      <c r="Y375" s="232"/>
      <c r="Z375" s="232"/>
      <c r="AA375" s="232"/>
      <c r="AB375" s="232"/>
      <c r="AC375" s="232"/>
      <c r="AD375" s="266"/>
      <c r="AE375" s="235"/>
      <c r="AF375" s="266"/>
      <c r="AG375" s="235"/>
      <c r="AH375" s="266"/>
      <c r="AI375" s="235"/>
      <c r="AJ375" s="266"/>
      <c r="AK375" s="235"/>
      <c r="AL375" s="266"/>
      <c r="AM375" s="235"/>
      <c r="AN375" s="236" t="str">
        <f t="shared" si="12"/>
        <v/>
      </c>
      <c r="AO375" s="237" t="str">
        <f t="shared" si="11"/>
        <v/>
      </c>
      <c r="AP375" s="236" t="str">
        <f>IF(M375&gt;0,IF(ABS((VLOOKUP(aux!A366,aux!A:C,3,FALSE)-VLOOKUP(aux!A366,aux!E:F,2,FALSE))/VLOOKUP(aux!A366,aux!A:C,3,FALSE))&gt;'BG - Eckdaten'!#REF!,"N","J"),"")</f>
        <v/>
      </c>
      <c r="AR375" s="250"/>
    </row>
    <row r="376" spans="1:44" s="217" customFormat="1" ht="18.75" x14ac:dyDescent="0.3">
      <c r="A376" s="232"/>
      <c r="B376" s="232"/>
      <c r="C376" s="232"/>
      <c r="D376" s="232"/>
      <c r="E376" s="232"/>
      <c r="F376" s="232"/>
      <c r="G376" s="232"/>
      <c r="H376" s="232"/>
      <c r="I376" s="232"/>
      <c r="J376" s="232"/>
      <c r="K376" s="232"/>
      <c r="L376" s="232"/>
      <c r="M376" s="232"/>
      <c r="N376" s="232"/>
      <c r="O376" s="232"/>
      <c r="P376" s="232"/>
      <c r="Q376" s="232"/>
      <c r="R376" s="232"/>
      <c r="S376" s="232"/>
      <c r="T376" s="232"/>
      <c r="U376" s="232"/>
      <c r="V376" s="232"/>
      <c r="W376" s="232"/>
      <c r="X376" s="232"/>
      <c r="Y376" s="232"/>
      <c r="Z376" s="232"/>
      <c r="AA376" s="232"/>
      <c r="AB376" s="232"/>
      <c r="AC376" s="232"/>
      <c r="AD376" s="266"/>
      <c r="AE376" s="235"/>
      <c r="AF376" s="266"/>
      <c r="AG376" s="235"/>
      <c r="AH376" s="266"/>
      <c r="AI376" s="235"/>
      <c r="AJ376" s="266"/>
      <c r="AK376" s="235"/>
      <c r="AL376" s="266"/>
      <c r="AM376" s="235"/>
      <c r="AN376" s="236" t="str">
        <f t="shared" si="12"/>
        <v/>
      </c>
      <c r="AO376" s="237" t="str">
        <f t="shared" si="11"/>
        <v/>
      </c>
      <c r="AP376" s="236" t="str">
        <f>IF(M376&gt;0,IF(ABS((VLOOKUP(aux!A367,aux!A:C,3,FALSE)-VLOOKUP(aux!A367,aux!E:F,2,FALSE))/VLOOKUP(aux!A367,aux!A:C,3,FALSE))&gt;'BG - Eckdaten'!#REF!,"N","J"),"")</f>
        <v/>
      </c>
      <c r="AR376" s="250"/>
    </row>
    <row r="377" spans="1:44" s="217" customFormat="1" ht="18.75" x14ac:dyDescent="0.3">
      <c r="A377" s="232"/>
      <c r="B377" s="232"/>
      <c r="C377" s="232"/>
      <c r="D377" s="232"/>
      <c r="E377" s="232"/>
      <c r="F377" s="232"/>
      <c r="G377" s="232"/>
      <c r="H377" s="232"/>
      <c r="I377" s="232"/>
      <c r="J377" s="232"/>
      <c r="K377" s="232"/>
      <c r="L377" s="232"/>
      <c r="M377" s="232"/>
      <c r="N377" s="232"/>
      <c r="O377" s="232"/>
      <c r="P377" s="232"/>
      <c r="Q377" s="232"/>
      <c r="R377" s="232"/>
      <c r="S377" s="232"/>
      <c r="T377" s="232"/>
      <c r="U377" s="232"/>
      <c r="V377" s="232"/>
      <c r="W377" s="232"/>
      <c r="X377" s="232"/>
      <c r="Y377" s="232"/>
      <c r="Z377" s="232"/>
      <c r="AA377" s="232"/>
      <c r="AB377" s="232"/>
      <c r="AC377" s="232"/>
      <c r="AD377" s="266"/>
      <c r="AE377" s="235"/>
      <c r="AF377" s="266"/>
      <c r="AG377" s="235"/>
      <c r="AH377" s="266"/>
      <c r="AI377" s="235"/>
      <c r="AJ377" s="266"/>
      <c r="AK377" s="235"/>
      <c r="AL377" s="266"/>
      <c r="AM377" s="235"/>
      <c r="AN377" s="236" t="str">
        <f t="shared" si="12"/>
        <v/>
      </c>
      <c r="AO377" s="237" t="str">
        <f t="shared" si="11"/>
        <v/>
      </c>
      <c r="AP377" s="236" t="str">
        <f>IF(M377&gt;0,IF(ABS((VLOOKUP(aux!A368,aux!A:C,3,FALSE)-VLOOKUP(aux!A368,aux!E:F,2,FALSE))/VLOOKUP(aux!A368,aux!A:C,3,FALSE))&gt;'BG - Eckdaten'!#REF!,"N","J"),"")</f>
        <v/>
      </c>
      <c r="AR377" s="250"/>
    </row>
    <row r="378" spans="1:44" s="217" customFormat="1" ht="18.75" x14ac:dyDescent="0.3">
      <c r="A378" s="232"/>
      <c r="B378" s="232"/>
      <c r="C378" s="232"/>
      <c r="D378" s="232"/>
      <c r="E378" s="232"/>
      <c r="F378" s="232"/>
      <c r="G378" s="232"/>
      <c r="H378" s="232"/>
      <c r="I378" s="232"/>
      <c r="J378" s="232"/>
      <c r="K378" s="232"/>
      <c r="L378" s="232"/>
      <c r="M378" s="232"/>
      <c r="N378" s="232"/>
      <c r="O378" s="232"/>
      <c r="P378" s="232"/>
      <c r="Q378" s="232"/>
      <c r="R378" s="232"/>
      <c r="S378" s="232"/>
      <c r="T378" s="232"/>
      <c r="U378" s="232"/>
      <c r="V378" s="232"/>
      <c r="W378" s="232"/>
      <c r="X378" s="232"/>
      <c r="Y378" s="232"/>
      <c r="Z378" s="232"/>
      <c r="AA378" s="232"/>
      <c r="AB378" s="232"/>
      <c r="AC378" s="232"/>
      <c r="AD378" s="266"/>
      <c r="AE378" s="235"/>
      <c r="AF378" s="266"/>
      <c r="AG378" s="235"/>
      <c r="AH378" s="266"/>
      <c r="AI378" s="235"/>
      <c r="AJ378" s="266"/>
      <c r="AK378" s="235"/>
      <c r="AL378" s="266"/>
      <c r="AM378" s="235"/>
      <c r="AN378" s="236" t="str">
        <f t="shared" si="12"/>
        <v/>
      </c>
      <c r="AO378" s="237" t="str">
        <f t="shared" si="11"/>
        <v/>
      </c>
      <c r="AP378" s="236" t="str">
        <f>IF(M378&gt;0,IF(ABS((VLOOKUP(aux!A369,aux!A:C,3,FALSE)-VLOOKUP(aux!A369,aux!E:F,2,FALSE))/VLOOKUP(aux!A369,aux!A:C,3,FALSE))&gt;'BG - Eckdaten'!#REF!,"N","J"),"")</f>
        <v/>
      </c>
      <c r="AR378" s="250"/>
    </row>
    <row r="379" spans="1:44" s="217" customFormat="1" ht="18.75" x14ac:dyDescent="0.3">
      <c r="A379" s="232"/>
      <c r="B379" s="232"/>
      <c r="C379" s="232"/>
      <c r="D379" s="232"/>
      <c r="E379" s="232"/>
      <c r="F379" s="232"/>
      <c r="G379" s="232"/>
      <c r="H379" s="232"/>
      <c r="I379" s="232"/>
      <c r="J379" s="232"/>
      <c r="K379" s="232"/>
      <c r="L379" s="232"/>
      <c r="M379" s="232"/>
      <c r="N379" s="232"/>
      <c r="O379" s="232"/>
      <c r="P379" s="232"/>
      <c r="Q379" s="232"/>
      <c r="R379" s="232"/>
      <c r="S379" s="232"/>
      <c r="T379" s="232"/>
      <c r="U379" s="232"/>
      <c r="V379" s="232"/>
      <c r="W379" s="232"/>
      <c r="X379" s="232"/>
      <c r="Y379" s="232"/>
      <c r="Z379" s="232"/>
      <c r="AA379" s="232"/>
      <c r="AB379" s="232"/>
      <c r="AC379" s="232"/>
      <c r="AD379" s="266"/>
      <c r="AE379" s="235"/>
      <c r="AF379" s="266"/>
      <c r="AG379" s="235"/>
      <c r="AH379" s="266"/>
      <c r="AI379" s="235"/>
      <c r="AJ379" s="266"/>
      <c r="AK379" s="235"/>
      <c r="AL379" s="266"/>
      <c r="AM379" s="235"/>
      <c r="AN379" s="236" t="str">
        <f t="shared" si="12"/>
        <v/>
      </c>
      <c r="AO379" s="237" t="str">
        <f t="shared" si="11"/>
        <v/>
      </c>
      <c r="AP379" s="236" t="str">
        <f>IF(M379&gt;0,IF(ABS((VLOOKUP(aux!A370,aux!A:C,3,FALSE)-VLOOKUP(aux!A370,aux!E:F,2,FALSE))/VLOOKUP(aux!A370,aux!A:C,3,FALSE))&gt;'BG - Eckdaten'!#REF!,"N","J"),"")</f>
        <v/>
      </c>
      <c r="AR379" s="250"/>
    </row>
    <row r="380" spans="1:44" s="217" customFormat="1" ht="18.75" x14ac:dyDescent="0.3">
      <c r="A380" s="232"/>
      <c r="B380" s="232"/>
      <c r="C380" s="232"/>
      <c r="D380" s="232"/>
      <c r="E380" s="232"/>
      <c r="F380" s="232"/>
      <c r="G380" s="232"/>
      <c r="H380" s="232"/>
      <c r="I380" s="232"/>
      <c r="J380" s="232"/>
      <c r="K380" s="232"/>
      <c r="L380" s="232"/>
      <c r="M380" s="232"/>
      <c r="N380" s="232"/>
      <c r="O380" s="232"/>
      <c r="P380" s="232"/>
      <c r="Q380" s="232"/>
      <c r="R380" s="232"/>
      <c r="S380" s="232"/>
      <c r="T380" s="232"/>
      <c r="U380" s="232"/>
      <c r="V380" s="232"/>
      <c r="W380" s="232"/>
      <c r="X380" s="232"/>
      <c r="Y380" s="232"/>
      <c r="Z380" s="232"/>
      <c r="AA380" s="232"/>
      <c r="AB380" s="232"/>
      <c r="AC380" s="232"/>
      <c r="AD380" s="266"/>
      <c r="AE380" s="235"/>
      <c r="AF380" s="266"/>
      <c r="AG380" s="235"/>
      <c r="AH380" s="266"/>
      <c r="AI380" s="235"/>
      <c r="AJ380" s="266"/>
      <c r="AK380" s="235"/>
      <c r="AL380" s="266"/>
      <c r="AM380" s="235"/>
      <c r="AN380" s="236" t="str">
        <f t="shared" si="12"/>
        <v/>
      </c>
      <c r="AO380" s="237" t="str">
        <f t="shared" si="11"/>
        <v/>
      </c>
      <c r="AP380" s="236" t="str">
        <f>IF(M380&gt;0,IF(ABS((VLOOKUP(aux!A371,aux!A:C,3,FALSE)-VLOOKUP(aux!A371,aux!E:F,2,FALSE))/VLOOKUP(aux!A371,aux!A:C,3,FALSE))&gt;'BG - Eckdaten'!#REF!,"N","J"),"")</f>
        <v/>
      </c>
      <c r="AR380" s="250"/>
    </row>
    <row r="381" spans="1:44" s="217" customFormat="1" ht="18.75" x14ac:dyDescent="0.3">
      <c r="A381" s="232"/>
      <c r="B381" s="232"/>
      <c r="C381" s="232"/>
      <c r="D381" s="232"/>
      <c r="E381" s="232"/>
      <c r="F381" s="232"/>
      <c r="G381" s="232"/>
      <c r="H381" s="232"/>
      <c r="I381" s="232"/>
      <c r="J381" s="232"/>
      <c r="K381" s="232"/>
      <c r="L381" s="232"/>
      <c r="M381" s="232"/>
      <c r="N381" s="232"/>
      <c r="O381" s="232"/>
      <c r="P381" s="232"/>
      <c r="Q381" s="232"/>
      <c r="R381" s="232"/>
      <c r="S381" s="232"/>
      <c r="T381" s="232"/>
      <c r="U381" s="232"/>
      <c r="V381" s="232"/>
      <c r="W381" s="232"/>
      <c r="X381" s="232"/>
      <c r="Y381" s="232"/>
      <c r="Z381" s="232"/>
      <c r="AA381" s="232"/>
      <c r="AB381" s="232"/>
      <c r="AC381" s="232"/>
      <c r="AD381" s="266"/>
      <c r="AE381" s="235"/>
      <c r="AF381" s="266"/>
      <c r="AG381" s="235"/>
      <c r="AH381" s="266"/>
      <c r="AI381" s="235"/>
      <c r="AJ381" s="266"/>
      <c r="AK381" s="235"/>
      <c r="AL381" s="266"/>
      <c r="AM381" s="235"/>
      <c r="AN381" s="236" t="str">
        <f t="shared" si="12"/>
        <v/>
      </c>
      <c r="AO381" s="237" t="str">
        <f t="shared" si="11"/>
        <v/>
      </c>
      <c r="AP381" s="236" t="str">
        <f>IF(M381&gt;0,IF(ABS((VLOOKUP(aux!A372,aux!A:C,3,FALSE)-VLOOKUP(aux!A372,aux!E:F,2,FALSE))/VLOOKUP(aux!A372,aux!A:C,3,FALSE))&gt;'BG - Eckdaten'!#REF!,"N","J"),"")</f>
        <v/>
      </c>
      <c r="AR381" s="250"/>
    </row>
    <row r="382" spans="1:44" s="217" customFormat="1" ht="18.75" x14ac:dyDescent="0.3">
      <c r="A382" s="232"/>
      <c r="B382" s="232"/>
      <c r="C382" s="232"/>
      <c r="D382" s="232"/>
      <c r="E382" s="232"/>
      <c r="F382" s="232"/>
      <c r="G382" s="232"/>
      <c r="H382" s="232"/>
      <c r="I382" s="232"/>
      <c r="J382" s="232"/>
      <c r="K382" s="232"/>
      <c r="L382" s="232"/>
      <c r="M382" s="232"/>
      <c r="N382" s="232"/>
      <c r="O382" s="232"/>
      <c r="P382" s="232"/>
      <c r="Q382" s="232"/>
      <c r="R382" s="232"/>
      <c r="S382" s="232"/>
      <c r="T382" s="232"/>
      <c r="U382" s="232"/>
      <c r="V382" s="232"/>
      <c r="W382" s="232"/>
      <c r="X382" s="232"/>
      <c r="Y382" s="232"/>
      <c r="Z382" s="232"/>
      <c r="AA382" s="232"/>
      <c r="AB382" s="232"/>
      <c r="AC382" s="232"/>
      <c r="AD382" s="266"/>
      <c r="AE382" s="235"/>
      <c r="AF382" s="266"/>
      <c r="AG382" s="235"/>
      <c r="AH382" s="266"/>
      <c r="AI382" s="235"/>
      <c r="AJ382" s="266"/>
      <c r="AK382" s="235"/>
      <c r="AL382" s="266"/>
      <c r="AM382" s="235"/>
      <c r="AN382" s="236" t="str">
        <f t="shared" si="12"/>
        <v/>
      </c>
      <c r="AO382" s="237" t="str">
        <f t="shared" si="11"/>
        <v/>
      </c>
      <c r="AP382" s="236" t="str">
        <f>IF(M382&gt;0,IF(ABS((VLOOKUP(aux!A373,aux!A:C,3,FALSE)-VLOOKUP(aux!A373,aux!E:F,2,FALSE))/VLOOKUP(aux!A373,aux!A:C,3,FALSE))&gt;'BG - Eckdaten'!#REF!,"N","J"),"")</f>
        <v/>
      </c>
      <c r="AR382" s="250"/>
    </row>
    <row r="383" spans="1:44" s="217" customFormat="1" ht="18.75" x14ac:dyDescent="0.3">
      <c r="A383" s="232"/>
      <c r="B383" s="232"/>
      <c r="C383" s="232"/>
      <c r="D383" s="232"/>
      <c r="E383" s="232"/>
      <c r="F383" s="232"/>
      <c r="G383" s="232"/>
      <c r="H383" s="232"/>
      <c r="I383" s="232"/>
      <c r="J383" s="232"/>
      <c r="K383" s="232"/>
      <c r="L383" s="232"/>
      <c r="M383" s="232"/>
      <c r="N383" s="232"/>
      <c r="O383" s="232"/>
      <c r="P383" s="232"/>
      <c r="Q383" s="232"/>
      <c r="R383" s="232"/>
      <c r="S383" s="232"/>
      <c r="T383" s="232"/>
      <c r="U383" s="232"/>
      <c r="V383" s="232"/>
      <c r="W383" s="232"/>
      <c r="X383" s="232"/>
      <c r="Y383" s="232"/>
      <c r="Z383" s="232"/>
      <c r="AA383" s="232"/>
      <c r="AB383" s="232"/>
      <c r="AC383" s="232"/>
      <c r="AD383" s="266"/>
      <c r="AE383" s="235"/>
      <c r="AF383" s="266"/>
      <c r="AG383" s="235"/>
      <c r="AH383" s="266"/>
      <c r="AI383" s="235"/>
      <c r="AJ383" s="266"/>
      <c r="AK383" s="235"/>
      <c r="AL383" s="266"/>
      <c r="AM383" s="235"/>
      <c r="AN383" s="236" t="str">
        <f t="shared" si="12"/>
        <v/>
      </c>
      <c r="AO383" s="237" t="str">
        <f t="shared" si="11"/>
        <v/>
      </c>
      <c r="AP383" s="236" t="str">
        <f>IF(M383&gt;0,IF(ABS((VLOOKUP(aux!A374,aux!A:C,3,FALSE)-VLOOKUP(aux!A374,aux!E:F,2,FALSE))/VLOOKUP(aux!A374,aux!A:C,3,FALSE))&gt;'BG - Eckdaten'!#REF!,"N","J"),"")</f>
        <v/>
      </c>
      <c r="AR383" s="250"/>
    </row>
    <row r="384" spans="1:44" s="217" customFormat="1" ht="18.75" x14ac:dyDescent="0.3">
      <c r="A384" s="232"/>
      <c r="B384" s="232"/>
      <c r="C384" s="232"/>
      <c r="D384" s="232"/>
      <c r="E384" s="232"/>
      <c r="F384" s="232"/>
      <c r="G384" s="232"/>
      <c r="H384" s="232"/>
      <c r="I384" s="232"/>
      <c r="J384" s="232"/>
      <c r="K384" s="232"/>
      <c r="L384" s="232"/>
      <c r="M384" s="232"/>
      <c r="N384" s="232"/>
      <c r="O384" s="232"/>
      <c r="P384" s="232"/>
      <c r="Q384" s="232"/>
      <c r="R384" s="232"/>
      <c r="S384" s="232"/>
      <c r="T384" s="232"/>
      <c r="U384" s="232"/>
      <c r="V384" s="232"/>
      <c r="W384" s="232"/>
      <c r="X384" s="232"/>
      <c r="Y384" s="232"/>
      <c r="Z384" s="232"/>
      <c r="AA384" s="232"/>
      <c r="AB384" s="232"/>
      <c r="AC384" s="232"/>
      <c r="AD384" s="266"/>
      <c r="AE384" s="235"/>
      <c r="AF384" s="266"/>
      <c r="AG384" s="235"/>
      <c r="AH384" s="266"/>
      <c r="AI384" s="235"/>
      <c r="AJ384" s="266"/>
      <c r="AK384" s="235"/>
      <c r="AL384" s="266"/>
      <c r="AM384" s="235"/>
      <c r="AN384" s="236" t="str">
        <f t="shared" si="12"/>
        <v/>
      </c>
      <c r="AO384" s="237" t="str">
        <f t="shared" si="11"/>
        <v/>
      </c>
      <c r="AP384" s="236" t="str">
        <f>IF(M384&gt;0,IF(ABS((VLOOKUP(aux!A375,aux!A:C,3,FALSE)-VLOOKUP(aux!A375,aux!E:F,2,FALSE))/VLOOKUP(aux!A375,aux!A:C,3,FALSE))&gt;'BG - Eckdaten'!#REF!,"N","J"),"")</f>
        <v/>
      </c>
      <c r="AR384" s="250"/>
    </row>
    <row r="385" spans="1:44" s="217" customFormat="1" ht="18.75" x14ac:dyDescent="0.3">
      <c r="A385" s="232"/>
      <c r="B385" s="232"/>
      <c r="C385" s="232"/>
      <c r="D385" s="232"/>
      <c r="E385" s="232"/>
      <c r="F385" s="232"/>
      <c r="G385" s="232"/>
      <c r="H385" s="232"/>
      <c r="I385" s="232"/>
      <c r="J385" s="232"/>
      <c r="K385" s="232"/>
      <c r="L385" s="232"/>
      <c r="M385" s="232"/>
      <c r="N385" s="232"/>
      <c r="O385" s="232"/>
      <c r="P385" s="232"/>
      <c r="Q385" s="232"/>
      <c r="R385" s="232"/>
      <c r="S385" s="232"/>
      <c r="T385" s="232"/>
      <c r="U385" s="232"/>
      <c r="V385" s="232"/>
      <c r="W385" s="232"/>
      <c r="X385" s="232"/>
      <c r="Y385" s="232"/>
      <c r="Z385" s="232"/>
      <c r="AA385" s="232"/>
      <c r="AB385" s="232"/>
      <c r="AC385" s="232"/>
      <c r="AD385" s="266"/>
      <c r="AE385" s="235"/>
      <c r="AF385" s="266"/>
      <c r="AG385" s="235"/>
      <c r="AH385" s="266"/>
      <c r="AI385" s="235"/>
      <c r="AJ385" s="266"/>
      <c r="AK385" s="235"/>
      <c r="AL385" s="266"/>
      <c r="AM385" s="235"/>
      <c r="AN385" s="236" t="str">
        <f t="shared" si="12"/>
        <v/>
      </c>
      <c r="AO385" s="237" t="str">
        <f t="shared" si="11"/>
        <v/>
      </c>
      <c r="AP385" s="236" t="str">
        <f>IF(M385&gt;0,IF(ABS((VLOOKUP(aux!A376,aux!A:C,3,FALSE)-VLOOKUP(aux!A376,aux!E:F,2,FALSE))/VLOOKUP(aux!A376,aux!A:C,3,FALSE))&gt;'BG - Eckdaten'!#REF!,"N","J"),"")</f>
        <v/>
      </c>
      <c r="AR385" s="250"/>
    </row>
    <row r="386" spans="1:44" s="217" customFormat="1" ht="18.75" x14ac:dyDescent="0.3">
      <c r="A386" s="232"/>
      <c r="B386" s="232"/>
      <c r="C386" s="232"/>
      <c r="D386" s="232"/>
      <c r="E386" s="232"/>
      <c r="F386" s="232"/>
      <c r="G386" s="232"/>
      <c r="H386" s="232"/>
      <c r="I386" s="232"/>
      <c r="J386" s="232"/>
      <c r="K386" s="232"/>
      <c r="L386" s="232"/>
      <c r="M386" s="232"/>
      <c r="N386" s="232"/>
      <c r="O386" s="232"/>
      <c r="P386" s="232"/>
      <c r="Q386" s="232"/>
      <c r="R386" s="232"/>
      <c r="S386" s="232"/>
      <c r="T386" s="232"/>
      <c r="U386" s="232"/>
      <c r="V386" s="232"/>
      <c r="W386" s="232"/>
      <c r="X386" s="232"/>
      <c r="Y386" s="232"/>
      <c r="Z386" s="232"/>
      <c r="AA386" s="232"/>
      <c r="AB386" s="232"/>
      <c r="AC386" s="232"/>
      <c r="AD386" s="266"/>
      <c r="AE386" s="235"/>
      <c r="AF386" s="266"/>
      <c r="AG386" s="235"/>
      <c r="AH386" s="266"/>
      <c r="AI386" s="235"/>
      <c r="AJ386" s="266"/>
      <c r="AK386" s="235"/>
      <c r="AL386" s="266"/>
      <c r="AM386" s="235"/>
      <c r="AN386" s="236" t="str">
        <f t="shared" si="12"/>
        <v/>
      </c>
      <c r="AO386" s="237" t="str">
        <f t="shared" si="11"/>
        <v/>
      </c>
      <c r="AP386" s="236" t="str">
        <f>IF(M386&gt;0,IF(ABS((VLOOKUP(aux!A377,aux!A:C,3,FALSE)-VLOOKUP(aux!A377,aux!E:F,2,FALSE))/VLOOKUP(aux!A377,aux!A:C,3,FALSE))&gt;'BG - Eckdaten'!#REF!,"N","J"),"")</f>
        <v/>
      </c>
      <c r="AR386" s="250"/>
    </row>
    <row r="387" spans="1:44" s="217" customFormat="1" ht="18.75" x14ac:dyDescent="0.3">
      <c r="A387" s="232"/>
      <c r="B387" s="232"/>
      <c r="C387" s="232"/>
      <c r="D387" s="232"/>
      <c r="E387" s="232"/>
      <c r="F387" s="232"/>
      <c r="G387" s="232"/>
      <c r="H387" s="232"/>
      <c r="I387" s="232"/>
      <c r="J387" s="232"/>
      <c r="K387" s="232"/>
      <c r="L387" s="232"/>
      <c r="M387" s="232"/>
      <c r="N387" s="232"/>
      <c r="O387" s="232"/>
      <c r="P387" s="232"/>
      <c r="Q387" s="232"/>
      <c r="R387" s="232"/>
      <c r="S387" s="232"/>
      <c r="T387" s="232"/>
      <c r="U387" s="232"/>
      <c r="V387" s="232"/>
      <c r="W387" s="232"/>
      <c r="X387" s="232"/>
      <c r="Y387" s="232"/>
      <c r="Z387" s="232"/>
      <c r="AA387" s="232"/>
      <c r="AB387" s="232"/>
      <c r="AC387" s="232"/>
      <c r="AD387" s="266"/>
      <c r="AE387" s="235"/>
      <c r="AF387" s="266"/>
      <c r="AG387" s="235"/>
      <c r="AH387" s="266"/>
      <c r="AI387" s="235"/>
      <c r="AJ387" s="266"/>
      <c r="AK387" s="235"/>
      <c r="AL387" s="266"/>
      <c r="AM387" s="235"/>
      <c r="AN387" s="236" t="str">
        <f t="shared" si="12"/>
        <v/>
      </c>
      <c r="AO387" s="237" t="str">
        <f t="shared" si="11"/>
        <v/>
      </c>
      <c r="AP387" s="236" t="str">
        <f>IF(M387&gt;0,IF(ABS((VLOOKUP(aux!A378,aux!A:C,3,FALSE)-VLOOKUP(aux!A378,aux!E:F,2,FALSE))/VLOOKUP(aux!A378,aux!A:C,3,FALSE))&gt;'BG - Eckdaten'!#REF!,"N","J"),"")</f>
        <v/>
      </c>
      <c r="AR387" s="250"/>
    </row>
    <row r="388" spans="1:44" s="217" customFormat="1" ht="18.75" x14ac:dyDescent="0.3">
      <c r="A388" s="232"/>
      <c r="B388" s="232"/>
      <c r="C388" s="232"/>
      <c r="D388" s="232"/>
      <c r="E388" s="232"/>
      <c r="F388" s="232"/>
      <c r="G388" s="232"/>
      <c r="H388" s="232"/>
      <c r="I388" s="232"/>
      <c r="J388" s="232"/>
      <c r="K388" s="232"/>
      <c r="L388" s="232"/>
      <c r="M388" s="232"/>
      <c r="N388" s="232"/>
      <c r="O388" s="232"/>
      <c r="P388" s="232"/>
      <c r="Q388" s="232"/>
      <c r="R388" s="232"/>
      <c r="S388" s="232"/>
      <c r="T388" s="232"/>
      <c r="U388" s="232"/>
      <c r="V388" s="232"/>
      <c r="W388" s="232"/>
      <c r="X388" s="232"/>
      <c r="Y388" s="232"/>
      <c r="Z388" s="232"/>
      <c r="AA388" s="232"/>
      <c r="AB388" s="232"/>
      <c r="AC388" s="232"/>
      <c r="AD388" s="266"/>
      <c r="AE388" s="235"/>
      <c r="AF388" s="266"/>
      <c r="AG388" s="235"/>
      <c r="AH388" s="266"/>
      <c r="AI388" s="235"/>
      <c r="AJ388" s="266"/>
      <c r="AK388" s="235"/>
      <c r="AL388" s="266"/>
      <c r="AM388" s="235"/>
      <c r="AN388" s="236" t="str">
        <f t="shared" si="12"/>
        <v/>
      </c>
      <c r="AO388" s="237" t="str">
        <f t="shared" si="11"/>
        <v/>
      </c>
      <c r="AP388" s="236" t="str">
        <f>IF(M388&gt;0,IF(ABS((VLOOKUP(aux!A379,aux!A:C,3,FALSE)-VLOOKUP(aux!A379,aux!E:F,2,FALSE))/VLOOKUP(aux!A379,aux!A:C,3,FALSE))&gt;'BG - Eckdaten'!#REF!,"N","J"),"")</f>
        <v/>
      </c>
      <c r="AR388" s="250"/>
    </row>
    <row r="389" spans="1:44" s="217" customFormat="1" ht="18.75" x14ac:dyDescent="0.3">
      <c r="A389" s="232"/>
      <c r="B389" s="232"/>
      <c r="C389" s="232"/>
      <c r="D389" s="232"/>
      <c r="E389" s="232"/>
      <c r="F389" s="232"/>
      <c r="G389" s="232"/>
      <c r="H389" s="232"/>
      <c r="I389" s="232"/>
      <c r="J389" s="232"/>
      <c r="K389" s="232"/>
      <c r="L389" s="232"/>
      <c r="M389" s="232"/>
      <c r="N389" s="232"/>
      <c r="O389" s="232"/>
      <c r="P389" s="232"/>
      <c r="Q389" s="232"/>
      <c r="R389" s="232"/>
      <c r="S389" s="232"/>
      <c r="T389" s="232"/>
      <c r="U389" s="232"/>
      <c r="V389" s="232"/>
      <c r="W389" s="232"/>
      <c r="X389" s="232"/>
      <c r="Y389" s="232"/>
      <c r="Z389" s="232"/>
      <c r="AA389" s="232"/>
      <c r="AB389" s="232"/>
      <c r="AC389" s="232"/>
      <c r="AD389" s="266"/>
      <c r="AE389" s="235"/>
      <c r="AF389" s="266"/>
      <c r="AG389" s="235"/>
      <c r="AH389" s="266"/>
      <c r="AI389" s="235"/>
      <c r="AJ389" s="266"/>
      <c r="AK389" s="235"/>
      <c r="AL389" s="266"/>
      <c r="AM389" s="235"/>
      <c r="AN389" s="236" t="str">
        <f t="shared" si="12"/>
        <v/>
      </c>
      <c r="AO389" s="237" t="str">
        <f t="shared" si="11"/>
        <v/>
      </c>
      <c r="AP389" s="236" t="str">
        <f>IF(M389&gt;0,IF(ABS((VLOOKUP(aux!A380,aux!A:C,3,FALSE)-VLOOKUP(aux!A380,aux!E:F,2,FALSE))/VLOOKUP(aux!A380,aux!A:C,3,FALSE))&gt;'BG - Eckdaten'!#REF!,"N","J"),"")</f>
        <v/>
      </c>
      <c r="AR389" s="250"/>
    </row>
    <row r="390" spans="1:44" s="217" customFormat="1" ht="18.75" x14ac:dyDescent="0.3">
      <c r="A390" s="232"/>
      <c r="B390" s="232"/>
      <c r="C390" s="232"/>
      <c r="D390" s="232"/>
      <c r="E390" s="232"/>
      <c r="F390" s="232"/>
      <c r="G390" s="232"/>
      <c r="H390" s="232"/>
      <c r="I390" s="232"/>
      <c r="J390" s="232"/>
      <c r="K390" s="232"/>
      <c r="L390" s="232"/>
      <c r="M390" s="232"/>
      <c r="N390" s="232"/>
      <c r="O390" s="232"/>
      <c r="P390" s="232"/>
      <c r="Q390" s="232"/>
      <c r="R390" s="232"/>
      <c r="S390" s="232"/>
      <c r="T390" s="232"/>
      <c r="U390" s="232"/>
      <c r="V390" s="232"/>
      <c r="W390" s="232"/>
      <c r="X390" s="232"/>
      <c r="Y390" s="232"/>
      <c r="Z390" s="232"/>
      <c r="AA390" s="232"/>
      <c r="AB390" s="232"/>
      <c r="AC390" s="232"/>
      <c r="AD390" s="266"/>
      <c r="AE390" s="235"/>
      <c r="AF390" s="266"/>
      <c r="AG390" s="235"/>
      <c r="AH390" s="266"/>
      <c r="AI390" s="235"/>
      <c r="AJ390" s="266"/>
      <c r="AK390" s="235"/>
      <c r="AL390" s="266"/>
      <c r="AM390" s="235"/>
      <c r="AN390" s="236" t="str">
        <f t="shared" si="12"/>
        <v/>
      </c>
      <c r="AO390" s="237" t="str">
        <f t="shared" si="11"/>
        <v/>
      </c>
      <c r="AP390" s="236" t="str">
        <f>IF(M390&gt;0,IF(ABS((VLOOKUP(aux!A381,aux!A:C,3,FALSE)-VLOOKUP(aux!A381,aux!E:F,2,FALSE))/VLOOKUP(aux!A381,aux!A:C,3,FALSE))&gt;'BG - Eckdaten'!#REF!,"N","J"),"")</f>
        <v/>
      </c>
      <c r="AR390" s="250"/>
    </row>
    <row r="391" spans="1:44" s="217" customFormat="1" ht="18.75" x14ac:dyDescent="0.3">
      <c r="A391" s="232"/>
      <c r="B391" s="232"/>
      <c r="C391" s="232"/>
      <c r="D391" s="232"/>
      <c r="E391" s="232"/>
      <c r="F391" s="232"/>
      <c r="G391" s="232"/>
      <c r="H391" s="232"/>
      <c r="I391" s="232"/>
      <c r="J391" s="232"/>
      <c r="K391" s="232"/>
      <c r="L391" s="232"/>
      <c r="M391" s="232"/>
      <c r="N391" s="232"/>
      <c r="O391" s="232"/>
      <c r="P391" s="232"/>
      <c r="Q391" s="232"/>
      <c r="R391" s="232"/>
      <c r="S391" s="232"/>
      <c r="T391" s="232"/>
      <c r="U391" s="232"/>
      <c r="V391" s="232"/>
      <c r="W391" s="232"/>
      <c r="X391" s="232"/>
      <c r="Y391" s="232"/>
      <c r="Z391" s="232"/>
      <c r="AA391" s="232"/>
      <c r="AB391" s="232"/>
      <c r="AC391" s="232"/>
      <c r="AD391" s="266"/>
      <c r="AE391" s="235"/>
      <c r="AF391" s="266"/>
      <c r="AG391" s="235"/>
      <c r="AH391" s="266"/>
      <c r="AI391" s="235"/>
      <c r="AJ391" s="266"/>
      <c r="AK391" s="235"/>
      <c r="AL391" s="266"/>
      <c r="AM391" s="235"/>
      <c r="AN391" s="236" t="str">
        <f t="shared" si="12"/>
        <v/>
      </c>
      <c r="AO391" s="237" t="str">
        <f t="shared" ref="AO391:AO454" si="13">IF(AE391=0,"",IF(AE391+AG391+AI391+AK391+AM391=1,"J","N"))</f>
        <v/>
      </c>
      <c r="AP391" s="236" t="str">
        <f>IF(M391&gt;0,IF(ABS((VLOOKUP(aux!A382,aux!A:C,3,FALSE)-VLOOKUP(aux!A382,aux!E:F,2,FALSE))/VLOOKUP(aux!A382,aux!A:C,3,FALSE))&gt;'BG - Eckdaten'!#REF!,"N","J"),"")</f>
        <v/>
      </c>
      <c r="AR391" s="250"/>
    </row>
    <row r="392" spans="1:44" s="217" customFormat="1" ht="18.75" x14ac:dyDescent="0.3">
      <c r="A392" s="232"/>
      <c r="B392" s="232"/>
      <c r="C392" s="232"/>
      <c r="D392" s="232"/>
      <c r="E392" s="232"/>
      <c r="F392" s="232"/>
      <c r="G392" s="232"/>
      <c r="H392" s="232"/>
      <c r="I392" s="232"/>
      <c r="J392" s="232"/>
      <c r="K392" s="232"/>
      <c r="L392" s="232"/>
      <c r="M392" s="232"/>
      <c r="N392" s="232"/>
      <c r="O392" s="232"/>
      <c r="P392" s="232"/>
      <c r="Q392" s="232"/>
      <c r="R392" s="232"/>
      <c r="S392" s="232"/>
      <c r="T392" s="232"/>
      <c r="U392" s="232"/>
      <c r="V392" s="232"/>
      <c r="W392" s="232"/>
      <c r="X392" s="232"/>
      <c r="Y392" s="232"/>
      <c r="Z392" s="232"/>
      <c r="AA392" s="232"/>
      <c r="AB392" s="232"/>
      <c r="AC392" s="232"/>
      <c r="AD392" s="266"/>
      <c r="AE392" s="235"/>
      <c r="AF392" s="266"/>
      <c r="AG392" s="235"/>
      <c r="AH392" s="266"/>
      <c r="AI392" s="235"/>
      <c r="AJ392" s="266"/>
      <c r="AK392" s="235"/>
      <c r="AL392" s="266"/>
      <c r="AM392" s="235"/>
      <c r="AN392" s="236" t="str">
        <f t="shared" ref="AN392:AN455" si="14">IF(AD392=0,"",IF(AND(AD392&gt;0,AF392+AH392+AJ392+AL392=P392),"J","N"))</f>
        <v/>
      </c>
      <c r="AO392" s="237" t="str">
        <f t="shared" si="13"/>
        <v/>
      </c>
      <c r="AP392" s="236" t="str">
        <f>IF(M392&gt;0,IF(ABS((VLOOKUP(aux!A383,aux!A:C,3,FALSE)-VLOOKUP(aux!A383,aux!E:F,2,FALSE))/VLOOKUP(aux!A383,aux!A:C,3,FALSE))&gt;'BG - Eckdaten'!#REF!,"N","J"),"")</f>
        <v/>
      </c>
      <c r="AR392" s="250"/>
    </row>
    <row r="393" spans="1:44" s="217" customFormat="1" ht="18.75" x14ac:dyDescent="0.3">
      <c r="A393" s="232"/>
      <c r="B393" s="232"/>
      <c r="C393" s="232"/>
      <c r="D393" s="232"/>
      <c r="E393" s="232"/>
      <c r="F393" s="232"/>
      <c r="G393" s="232"/>
      <c r="H393" s="232"/>
      <c r="I393" s="232"/>
      <c r="J393" s="232"/>
      <c r="K393" s="232"/>
      <c r="L393" s="232"/>
      <c r="M393" s="232"/>
      <c r="N393" s="232"/>
      <c r="O393" s="232"/>
      <c r="P393" s="232"/>
      <c r="Q393" s="232"/>
      <c r="R393" s="232"/>
      <c r="S393" s="232"/>
      <c r="T393" s="232"/>
      <c r="U393" s="232"/>
      <c r="V393" s="232"/>
      <c r="W393" s="232"/>
      <c r="X393" s="232"/>
      <c r="Y393" s="232"/>
      <c r="Z393" s="232"/>
      <c r="AA393" s="232"/>
      <c r="AB393" s="232"/>
      <c r="AC393" s="232"/>
      <c r="AD393" s="266"/>
      <c r="AE393" s="235"/>
      <c r="AF393" s="266"/>
      <c r="AG393" s="235"/>
      <c r="AH393" s="266"/>
      <c r="AI393" s="235"/>
      <c r="AJ393" s="266"/>
      <c r="AK393" s="235"/>
      <c r="AL393" s="266"/>
      <c r="AM393" s="235"/>
      <c r="AN393" s="236" t="str">
        <f t="shared" si="14"/>
        <v/>
      </c>
      <c r="AO393" s="237" t="str">
        <f t="shared" si="13"/>
        <v/>
      </c>
      <c r="AP393" s="236" t="str">
        <f>IF(M393&gt;0,IF(ABS((VLOOKUP(aux!A384,aux!A:C,3,FALSE)-VLOOKUP(aux!A384,aux!E:F,2,FALSE))/VLOOKUP(aux!A384,aux!A:C,3,FALSE))&gt;'BG - Eckdaten'!#REF!,"N","J"),"")</f>
        <v/>
      </c>
      <c r="AR393" s="250"/>
    </row>
    <row r="394" spans="1:44" s="217" customFormat="1" ht="18.75" x14ac:dyDescent="0.3">
      <c r="A394" s="232"/>
      <c r="B394" s="232"/>
      <c r="C394" s="232"/>
      <c r="D394" s="232"/>
      <c r="E394" s="232"/>
      <c r="F394" s="232"/>
      <c r="G394" s="232"/>
      <c r="H394" s="232"/>
      <c r="I394" s="232"/>
      <c r="J394" s="232"/>
      <c r="K394" s="232"/>
      <c r="L394" s="232"/>
      <c r="M394" s="232"/>
      <c r="N394" s="232"/>
      <c r="O394" s="232"/>
      <c r="P394" s="232"/>
      <c r="Q394" s="232"/>
      <c r="R394" s="232"/>
      <c r="S394" s="232"/>
      <c r="T394" s="232"/>
      <c r="U394" s="232"/>
      <c r="V394" s="232"/>
      <c r="W394" s="232"/>
      <c r="X394" s="232"/>
      <c r="Y394" s="232"/>
      <c r="Z394" s="232"/>
      <c r="AA394" s="232"/>
      <c r="AB394" s="232"/>
      <c r="AC394" s="232"/>
      <c r="AD394" s="266"/>
      <c r="AE394" s="235"/>
      <c r="AF394" s="266"/>
      <c r="AG394" s="235"/>
      <c r="AH394" s="266"/>
      <c r="AI394" s="235"/>
      <c r="AJ394" s="266"/>
      <c r="AK394" s="235"/>
      <c r="AL394" s="266"/>
      <c r="AM394" s="235"/>
      <c r="AN394" s="236" t="str">
        <f t="shared" si="14"/>
        <v/>
      </c>
      <c r="AO394" s="237" t="str">
        <f t="shared" si="13"/>
        <v/>
      </c>
      <c r="AP394" s="236" t="str">
        <f>IF(M394&gt;0,IF(ABS((VLOOKUP(aux!A385,aux!A:C,3,FALSE)-VLOOKUP(aux!A385,aux!E:F,2,FALSE))/VLOOKUP(aux!A385,aux!A:C,3,FALSE))&gt;'BG - Eckdaten'!#REF!,"N","J"),"")</f>
        <v/>
      </c>
      <c r="AR394" s="250"/>
    </row>
    <row r="395" spans="1:44" s="217" customFormat="1" ht="18.75" x14ac:dyDescent="0.3">
      <c r="A395" s="232"/>
      <c r="B395" s="232"/>
      <c r="C395" s="232"/>
      <c r="D395" s="232"/>
      <c r="E395" s="232"/>
      <c r="F395" s="232"/>
      <c r="G395" s="232"/>
      <c r="H395" s="232"/>
      <c r="I395" s="232"/>
      <c r="J395" s="232"/>
      <c r="K395" s="232"/>
      <c r="L395" s="232"/>
      <c r="M395" s="232"/>
      <c r="N395" s="232"/>
      <c r="O395" s="232"/>
      <c r="P395" s="232"/>
      <c r="Q395" s="232"/>
      <c r="R395" s="232"/>
      <c r="S395" s="232"/>
      <c r="T395" s="232"/>
      <c r="U395" s="232"/>
      <c r="V395" s="232"/>
      <c r="W395" s="232"/>
      <c r="X395" s="232"/>
      <c r="Y395" s="232"/>
      <c r="Z395" s="232"/>
      <c r="AA395" s="232"/>
      <c r="AB395" s="232"/>
      <c r="AC395" s="232"/>
      <c r="AD395" s="266"/>
      <c r="AE395" s="235"/>
      <c r="AF395" s="266"/>
      <c r="AG395" s="235"/>
      <c r="AH395" s="266"/>
      <c r="AI395" s="235"/>
      <c r="AJ395" s="266"/>
      <c r="AK395" s="235"/>
      <c r="AL395" s="266"/>
      <c r="AM395" s="235"/>
      <c r="AN395" s="236" t="str">
        <f t="shared" si="14"/>
        <v/>
      </c>
      <c r="AO395" s="237" t="str">
        <f t="shared" si="13"/>
        <v/>
      </c>
      <c r="AP395" s="236" t="str">
        <f>IF(M395&gt;0,IF(ABS((VLOOKUP(aux!A386,aux!A:C,3,FALSE)-VLOOKUP(aux!A386,aux!E:F,2,FALSE))/VLOOKUP(aux!A386,aux!A:C,3,FALSE))&gt;'BG - Eckdaten'!#REF!,"N","J"),"")</f>
        <v/>
      </c>
      <c r="AR395" s="250"/>
    </row>
    <row r="396" spans="1:44" s="217" customFormat="1" ht="18.75" x14ac:dyDescent="0.3">
      <c r="A396" s="232"/>
      <c r="B396" s="232"/>
      <c r="C396" s="232"/>
      <c r="D396" s="232"/>
      <c r="E396" s="232"/>
      <c r="F396" s="232"/>
      <c r="G396" s="232"/>
      <c r="H396" s="232"/>
      <c r="I396" s="232"/>
      <c r="J396" s="232"/>
      <c r="K396" s="232"/>
      <c r="L396" s="232"/>
      <c r="M396" s="232"/>
      <c r="N396" s="232"/>
      <c r="O396" s="232"/>
      <c r="P396" s="232"/>
      <c r="Q396" s="232"/>
      <c r="R396" s="232"/>
      <c r="S396" s="232"/>
      <c r="T396" s="232"/>
      <c r="U396" s="232"/>
      <c r="V396" s="232"/>
      <c r="W396" s="232"/>
      <c r="X396" s="232"/>
      <c r="Y396" s="232"/>
      <c r="Z396" s="232"/>
      <c r="AA396" s="232"/>
      <c r="AB396" s="232"/>
      <c r="AC396" s="232"/>
      <c r="AD396" s="266"/>
      <c r="AE396" s="235"/>
      <c r="AF396" s="266"/>
      <c r="AG396" s="235"/>
      <c r="AH396" s="266"/>
      <c r="AI396" s="235"/>
      <c r="AJ396" s="266"/>
      <c r="AK396" s="235"/>
      <c r="AL396" s="266"/>
      <c r="AM396" s="235"/>
      <c r="AN396" s="236" t="str">
        <f t="shared" si="14"/>
        <v/>
      </c>
      <c r="AO396" s="237" t="str">
        <f t="shared" si="13"/>
        <v/>
      </c>
      <c r="AP396" s="236" t="str">
        <f>IF(M396&gt;0,IF(ABS((VLOOKUP(aux!A387,aux!A:C,3,FALSE)-VLOOKUP(aux!A387,aux!E:F,2,FALSE))/VLOOKUP(aux!A387,aux!A:C,3,FALSE))&gt;'BG - Eckdaten'!#REF!,"N","J"),"")</f>
        <v/>
      </c>
      <c r="AR396" s="250"/>
    </row>
    <row r="397" spans="1:44" s="217" customFormat="1" ht="18.75" x14ac:dyDescent="0.3">
      <c r="A397" s="232"/>
      <c r="B397" s="232"/>
      <c r="C397" s="232"/>
      <c r="D397" s="232"/>
      <c r="E397" s="232"/>
      <c r="F397" s="232"/>
      <c r="G397" s="232"/>
      <c r="H397" s="232"/>
      <c r="I397" s="232"/>
      <c r="J397" s="232"/>
      <c r="K397" s="232"/>
      <c r="L397" s="232"/>
      <c r="M397" s="232"/>
      <c r="N397" s="232"/>
      <c r="O397" s="232"/>
      <c r="P397" s="232"/>
      <c r="Q397" s="232"/>
      <c r="R397" s="232"/>
      <c r="S397" s="232"/>
      <c r="T397" s="232"/>
      <c r="U397" s="232"/>
      <c r="V397" s="232"/>
      <c r="W397" s="232"/>
      <c r="X397" s="232"/>
      <c r="Y397" s="232"/>
      <c r="Z397" s="232"/>
      <c r="AA397" s="232"/>
      <c r="AB397" s="232"/>
      <c r="AC397" s="232"/>
      <c r="AD397" s="266"/>
      <c r="AE397" s="235"/>
      <c r="AF397" s="266"/>
      <c r="AG397" s="235"/>
      <c r="AH397" s="266"/>
      <c r="AI397" s="235"/>
      <c r="AJ397" s="266"/>
      <c r="AK397" s="235"/>
      <c r="AL397" s="266"/>
      <c r="AM397" s="235"/>
      <c r="AN397" s="236" t="str">
        <f t="shared" si="14"/>
        <v/>
      </c>
      <c r="AO397" s="237" t="str">
        <f t="shared" si="13"/>
        <v/>
      </c>
      <c r="AP397" s="236" t="str">
        <f>IF(M397&gt;0,IF(ABS((VLOOKUP(aux!A388,aux!A:C,3,FALSE)-VLOOKUP(aux!A388,aux!E:F,2,FALSE))/VLOOKUP(aux!A388,aux!A:C,3,FALSE))&gt;'BG - Eckdaten'!#REF!,"N","J"),"")</f>
        <v/>
      </c>
      <c r="AR397" s="250"/>
    </row>
    <row r="398" spans="1:44" s="217" customFormat="1" ht="18.75" x14ac:dyDescent="0.3">
      <c r="A398" s="232"/>
      <c r="B398" s="232"/>
      <c r="C398" s="232"/>
      <c r="D398" s="232"/>
      <c r="E398" s="232"/>
      <c r="F398" s="232"/>
      <c r="G398" s="232"/>
      <c r="H398" s="232"/>
      <c r="I398" s="232"/>
      <c r="J398" s="232"/>
      <c r="K398" s="232"/>
      <c r="L398" s="232"/>
      <c r="M398" s="232"/>
      <c r="N398" s="232"/>
      <c r="O398" s="232"/>
      <c r="P398" s="232"/>
      <c r="Q398" s="232"/>
      <c r="R398" s="232"/>
      <c r="S398" s="232"/>
      <c r="T398" s="232"/>
      <c r="U398" s="232"/>
      <c r="V398" s="232"/>
      <c r="W398" s="232"/>
      <c r="X398" s="232"/>
      <c r="Y398" s="232"/>
      <c r="Z398" s="232"/>
      <c r="AA398" s="232"/>
      <c r="AB398" s="232"/>
      <c r="AC398" s="232"/>
      <c r="AD398" s="266"/>
      <c r="AE398" s="235"/>
      <c r="AF398" s="266"/>
      <c r="AG398" s="235"/>
      <c r="AH398" s="266"/>
      <c r="AI398" s="235"/>
      <c r="AJ398" s="266"/>
      <c r="AK398" s="235"/>
      <c r="AL398" s="266"/>
      <c r="AM398" s="235"/>
      <c r="AN398" s="236" t="str">
        <f t="shared" si="14"/>
        <v/>
      </c>
      <c r="AO398" s="237" t="str">
        <f t="shared" si="13"/>
        <v/>
      </c>
      <c r="AP398" s="236" t="str">
        <f>IF(M398&gt;0,IF(ABS((VLOOKUP(aux!A389,aux!A:C,3,FALSE)-VLOOKUP(aux!A389,aux!E:F,2,FALSE))/VLOOKUP(aux!A389,aux!A:C,3,FALSE))&gt;'BG - Eckdaten'!#REF!,"N","J"),"")</f>
        <v/>
      </c>
      <c r="AR398" s="250"/>
    </row>
    <row r="399" spans="1:44" s="217" customFormat="1" ht="18.75" x14ac:dyDescent="0.3">
      <c r="A399" s="232"/>
      <c r="B399" s="232"/>
      <c r="C399" s="232"/>
      <c r="D399" s="232"/>
      <c r="E399" s="232"/>
      <c r="F399" s="232"/>
      <c r="G399" s="232"/>
      <c r="H399" s="232"/>
      <c r="I399" s="232"/>
      <c r="J399" s="232"/>
      <c r="K399" s="232"/>
      <c r="L399" s="232"/>
      <c r="M399" s="232"/>
      <c r="N399" s="232"/>
      <c r="O399" s="232"/>
      <c r="P399" s="232"/>
      <c r="Q399" s="232"/>
      <c r="R399" s="232"/>
      <c r="S399" s="232"/>
      <c r="T399" s="232"/>
      <c r="U399" s="232"/>
      <c r="V399" s="232"/>
      <c r="W399" s="232"/>
      <c r="X399" s="232"/>
      <c r="Y399" s="232"/>
      <c r="Z399" s="232"/>
      <c r="AA399" s="232"/>
      <c r="AB399" s="232"/>
      <c r="AC399" s="232"/>
      <c r="AD399" s="266"/>
      <c r="AE399" s="235"/>
      <c r="AF399" s="266"/>
      <c r="AG399" s="235"/>
      <c r="AH399" s="266"/>
      <c r="AI399" s="235"/>
      <c r="AJ399" s="266"/>
      <c r="AK399" s="235"/>
      <c r="AL399" s="266"/>
      <c r="AM399" s="235"/>
      <c r="AN399" s="236" t="str">
        <f t="shared" si="14"/>
        <v/>
      </c>
      <c r="AO399" s="237" t="str">
        <f t="shared" si="13"/>
        <v/>
      </c>
      <c r="AP399" s="236" t="str">
        <f>IF(M399&gt;0,IF(ABS((VLOOKUP(aux!A390,aux!A:C,3,FALSE)-VLOOKUP(aux!A390,aux!E:F,2,FALSE))/VLOOKUP(aux!A390,aux!A:C,3,FALSE))&gt;'BG - Eckdaten'!#REF!,"N","J"),"")</f>
        <v/>
      </c>
      <c r="AR399" s="250"/>
    </row>
    <row r="400" spans="1:44" s="217" customFormat="1" ht="18.75" x14ac:dyDescent="0.3">
      <c r="A400" s="232"/>
      <c r="B400" s="232"/>
      <c r="C400" s="232"/>
      <c r="D400" s="232"/>
      <c r="E400" s="232"/>
      <c r="F400" s="232"/>
      <c r="G400" s="232"/>
      <c r="H400" s="232"/>
      <c r="I400" s="232"/>
      <c r="J400" s="232"/>
      <c r="K400" s="232"/>
      <c r="L400" s="232"/>
      <c r="M400" s="232"/>
      <c r="N400" s="232"/>
      <c r="O400" s="232"/>
      <c r="P400" s="232"/>
      <c r="Q400" s="232"/>
      <c r="R400" s="232"/>
      <c r="S400" s="232"/>
      <c r="T400" s="232"/>
      <c r="U400" s="232"/>
      <c r="V400" s="232"/>
      <c r="W400" s="232"/>
      <c r="X400" s="232"/>
      <c r="Y400" s="232"/>
      <c r="Z400" s="232"/>
      <c r="AA400" s="232"/>
      <c r="AB400" s="232"/>
      <c r="AC400" s="232"/>
      <c r="AD400" s="266"/>
      <c r="AE400" s="235"/>
      <c r="AF400" s="266"/>
      <c r="AG400" s="235"/>
      <c r="AH400" s="266"/>
      <c r="AI400" s="235"/>
      <c r="AJ400" s="266"/>
      <c r="AK400" s="235"/>
      <c r="AL400" s="266"/>
      <c r="AM400" s="235"/>
      <c r="AN400" s="236" t="str">
        <f t="shared" si="14"/>
        <v/>
      </c>
      <c r="AO400" s="237" t="str">
        <f t="shared" si="13"/>
        <v/>
      </c>
      <c r="AP400" s="236" t="str">
        <f>IF(M400&gt;0,IF(ABS((VLOOKUP(aux!A391,aux!A:C,3,FALSE)-VLOOKUP(aux!A391,aux!E:F,2,FALSE))/VLOOKUP(aux!A391,aux!A:C,3,FALSE))&gt;'BG - Eckdaten'!#REF!,"N","J"),"")</f>
        <v/>
      </c>
      <c r="AR400" s="250"/>
    </row>
    <row r="401" spans="1:44" s="217" customFormat="1" ht="18.75" x14ac:dyDescent="0.3">
      <c r="A401" s="232"/>
      <c r="B401" s="232"/>
      <c r="C401" s="232"/>
      <c r="D401" s="232"/>
      <c r="E401" s="232"/>
      <c r="F401" s="232"/>
      <c r="G401" s="232"/>
      <c r="H401" s="232"/>
      <c r="I401" s="232"/>
      <c r="J401" s="232"/>
      <c r="K401" s="232"/>
      <c r="L401" s="232"/>
      <c r="M401" s="232"/>
      <c r="N401" s="232"/>
      <c r="O401" s="232"/>
      <c r="P401" s="232"/>
      <c r="Q401" s="232"/>
      <c r="R401" s="232"/>
      <c r="S401" s="232"/>
      <c r="T401" s="232"/>
      <c r="U401" s="232"/>
      <c r="V401" s="232"/>
      <c r="W401" s="232"/>
      <c r="X401" s="232"/>
      <c r="Y401" s="232"/>
      <c r="Z401" s="232"/>
      <c r="AA401" s="232"/>
      <c r="AB401" s="232"/>
      <c r="AC401" s="232"/>
      <c r="AD401" s="266"/>
      <c r="AE401" s="235"/>
      <c r="AF401" s="266"/>
      <c r="AG401" s="235"/>
      <c r="AH401" s="266"/>
      <c r="AI401" s="235"/>
      <c r="AJ401" s="266"/>
      <c r="AK401" s="235"/>
      <c r="AL401" s="266"/>
      <c r="AM401" s="235"/>
      <c r="AN401" s="236" t="str">
        <f t="shared" si="14"/>
        <v/>
      </c>
      <c r="AO401" s="237" t="str">
        <f t="shared" si="13"/>
        <v/>
      </c>
      <c r="AP401" s="236" t="str">
        <f>IF(M401&gt;0,IF(ABS((VLOOKUP(aux!A392,aux!A:C,3,FALSE)-VLOOKUP(aux!A392,aux!E:F,2,FALSE))/VLOOKUP(aux!A392,aux!A:C,3,FALSE))&gt;'BG - Eckdaten'!#REF!,"N","J"),"")</f>
        <v/>
      </c>
      <c r="AR401" s="250"/>
    </row>
    <row r="402" spans="1:44" s="217" customFormat="1" ht="18.75" x14ac:dyDescent="0.3">
      <c r="A402" s="232"/>
      <c r="B402" s="232"/>
      <c r="C402" s="232"/>
      <c r="D402" s="232"/>
      <c r="E402" s="232"/>
      <c r="F402" s="232"/>
      <c r="G402" s="232"/>
      <c r="H402" s="232"/>
      <c r="I402" s="232"/>
      <c r="J402" s="232"/>
      <c r="K402" s="232"/>
      <c r="L402" s="232"/>
      <c r="M402" s="232"/>
      <c r="N402" s="232"/>
      <c r="O402" s="232"/>
      <c r="P402" s="232"/>
      <c r="Q402" s="232"/>
      <c r="R402" s="232"/>
      <c r="S402" s="232"/>
      <c r="T402" s="232"/>
      <c r="U402" s="232"/>
      <c r="V402" s="232"/>
      <c r="W402" s="232"/>
      <c r="X402" s="232"/>
      <c r="Y402" s="232"/>
      <c r="Z402" s="232"/>
      <c r="AA402" s="232"/>
      <c r="AB402" s="232"/>
      <c r="AC402" s="232"/>
      <c r="AD402" s="266"/>
      <c r="AE402" s="235"/>
      <c r="AF402" s="266"/>
      <c r="AG402" s="235"/>
      <c r="AH402" s="266"/>
      <c r="AI402" s="235"/>
      <c r="AJ402" s="266"/>
      <c r="AK402" s="235"/>
      <c r="AL402" s="266"/>
      <c r="AM402" s="235"/>
      <c r="AN402" s="236" t="str">
        <f t="shared" si="14"/>
        <v/>
      </c>
      <c r="AO402" s="237" t="str">
        <f t="shared" si="13"/>
        <v/>
      </c>
      <c r="AP402" s="236" t="str">
        <f>IF(M402&gt;0,IF(ABS((VLOOKUP(aux!A393,aux!A:C,3,FALSE)-VLOOKUP(aux!A393,aux!E:F,2,FALSE))/VLOOKUP(aux!A393,aux!A:C,3,FALSE))&gt;'BG - Eckdaten'!#REF!,"N","J"),"")</f>
        <v/>
      </c>
      <c r="AR402" s="250"/>
    </row>
    <row r="403" spans="1:44" s="217" customFormat="1" ht="18.75" x14ac:dyDescent="0.3">
      <c r="A403" s="232"/>
      <c r="B403" s="232"/>
      <c r="C403" s="232"/>
      <c r="D403" s="232"/>
      <c r="E403" s="232"/>
      <c r="F403" s="232"/>
      <c r="G403" s="232"/>
      <c r="H403" s="232"/>
      <c r="I403" s="232"/>
      <c r="J403" s="232"/>
      <c r="K403" s="232"/>
      <c r="L403" s="232"/>
      <c r="M403" s="232"/>
      <c r="N403" s="232"/>
      <c r="O403" s="232"/>
      <c r="P403" s="232"/>
      <c r="Q403" s="232"/>
      <c r="R403" s="232"/>
      <c r="S403" s="232"/>
      <c r="T403" s="232"/>
      <c r="U403" s="232"/>
      <c r="V403" s="232"/>
      <c r="W403" s="232"/>
      <c r="X403" s="232"/>
      <c r="Y403" s="232"/>
      <c r="Z403" s="232"/>
      <c r="AA403" s="232"/>
      <c r="AB403" s="232"/>
      <c r="AC403" s="232"/>
      <c r="AD403" s="266"/>
      <c r="AE403" s="235"/>
      <c r="AF403" s="266"/>
      <c r="AG403" s="235"/>
      <c r="AH403" s="266"/>
      <c r="AI403" s="235"/>
      <c r="AJ403" s="266"/>
      <c r="AK403" s="235"/>
      <c r="AL403" s="266"/>
      <c r="AM403" s="235"/>
      <c r="AN403" s="236" t="str">
        <f t="shared" si="14"/>
        <v/>
      </c>
      <c r="AO403" s="237" t="str">
        <f t="shared" si="13"/>
        <v/>
      </c>
      <c r="AP403" s="236" t="str">
        <f>IF(M403&gt;0,IF(ABS((VLOOKUP(aux!A394,aux!A:C,3,FALSE)-VLOOKUP(aux!A394,aux!E:F,2,FALSE))/VLOOKUP(aux!A394,aux!A:C,3,FALSE))&gt;'BG - Eckdaten'!#REF!,"N","J"),"")</f>
        <v/>
      </c>
      <c r="AR403" s="250"/>
    </row>
    <row r="404" spans="1:44" s="217" customFormat="1" ht="18.75" x14ac:dyDescent="0.3">
      <c r="A404" s="232"/>
      <c r="B404" s="232"/>
      <c r="C404" s="232"/>
      <c r="D404" s="232"/>
      <c r="E404" s="232"/>
      <c r="F404" s="232"/>
      <c r="G404" s="232"/>
      <c r="H404" s="232"/>
      <c r="I404" s="232"/>
      <c r="J404" s="232"/>
      <c r="K404" s="232"/>
      <c r="L404" s="232"/>
      <c r="M404" s="232"/>
      <c r="N404" s="232"/>
      <c r="O404" s="232"/>
      <c r="P404" s="232"/>
      <c r="Q404" s="232"/>
      <c r="R404" s="232"/>
      <c r="S404" s="232"/>
      <c r="T404" s="232"/>
      <c r="U404" s="232"/>
      <c r="V404" s="232"/>
      <c r="W404" s="232"/>
      <c r="X404" s="232"/>
      <c r="Y404" s="232"/>
      <c r="Z404" s="232"/>
      <c r="AA404" s="232"/>
      <c r="AB404" s="232"/>
      <c r="AC404" s="232"/>
      <c r="AD404" s="266"/>
      <c r="AE404" s="235"/>
      <c r="AF404" s="266"/>
      <c r="AG404" s="235"/>
      <c r="AH404" s="266"/>
      <c r="AI404" s="235"/>
      <c r="AJ404" s="266"/>
      <c r="AK404" s="235"/>
      <c r="AL404" s="266"/>
      <c r="AM404" s="235"/>
      <c r="AN404" s="236" t="str">
        <f t="shared" si="14"/>
        <v/>
      </c>
      <c r="AO404" s="237" t="str">
        <f t="shared" si="13"/>
        <v/>
      </c>
      <c r="AP404" s="236" t="str">
        <f>IF(M404&gt;0,IF(ABS((VLOOKUP(aux!A395,aux!A:C,3,FALSE)-VLOOKUP(aux!A395,aux!E:F,2,FALSE))/VLOOKUP(aux!A395,aux!A:C,3,FALSE))&gt;'BG - Eckdaten'!#REF!,"N","J"),"")</f>
        <v/>
      </c>
      <c r="AR404" s="250"/>
    </row>
    <row r="405" spans="1:44" s="217" customFormat="1" ht="18.75" x14ac:dyDescent="0.3">
      <c r="A405" s="232"/>
      <c r="B405" s="232"/>
      <c r="C405" s="232"/>
      <c r="D405" s="232"/>
      <c r="E405" s="232"/>
      <c r="F405" s="232"/>
      <c r="G405" s="232"/>
      <c r="H405" s="232"/>
      <c r="I405" s="232"/>
      <c r="J405" s="232"/>
      <c r="K405" s="232"/>
      <c r="L405" s="232"/>
      <c r="M405" s="232"/>
      <c r="N405" s="232"/>
      <c r="O405" s="232"/>
      <c r="P405" s="232"/>
      <c r="Q405" s="232"/>
      <c r="R405" s="232"/>
      <c r="S405" s="232"/>
      <c r="T405" s="232"/>
      <c r="U405" s="232"/>
      <c r="V405" s="232"/>
      <c r="W405" s="232"/>
      <c r="X405" s="232"/>
      <c r="Y405" s="232"/>
      <c r="Z405" s="232"/>
      <c r="AA405" s="232"/>
      <c r="AB405" s="232"/>
      <c r="AC405" s="232"/>
      <c r="AD405" s="266"/>
      <c r="AE405" s="235"/>
      <c r="AF405" s="266"/>
      <c r="AG405" s="235"/>
      <c r="AH405" s="266"/>
      <c r="AI405" s="235"/>
      <c r="AJ405" s="266"/>
      <c r="AK405" s="235"/>
      <c r="AL405" s="266"/>
      <c r="AM405" s="235"/>
      <c r="AN405" s="236" t="str">
        <f t="shared" si="14"/>
        <v/>
      </c>
      <c r="AO405" s="237" t="str">
        <f t="shared" si="13"/>
        <v/>
      </c>
      <c r="AP405" s="236" t="str">
        <f>IF(M405&gt;0,IF(ABS((VLOOKUP(aux!A396,aux!A:C,3,FALSE)-VLOOKUP(aux!A396,aux!E:F,2,FALSE))/VLOOKUP(aux!A396,aux!A:C,3,FALSE))&gt;'BG - Eckdaten'!#REF!,"N","J"),"")</f>
        <v/>
      </c>
      <c r="AR405" s="250"/>
    </row>
    <row r="406" spans="1:44" s="217" customFormat="1" ht="18.75" x14ac:dyDescent="0.3">
      <c r="A406" s="232"/>
      <c r="B406" s="232"/>
      <c r="C406" s="232"/>
      <c r="D406" s="232"/>
      <c r="E406" s="232"/>
      <c r="F406" s="232"/>
      <c r="G406" s="232"/>
      <c r="H406" s="232"/>
      <c r="I406" s="232"/>
      <c r="J406" s="232"/>
      <c r="K406" s="232"/>
      <c r="L406" s="232"/>
      <c r="M406" s="232"/>
      <c r="N406" s="232"/>
      <c r="O406" s="232"/>
      <c r="P406" s="232"/>
      <c r="Q406" s="232"/>
      <c r="R406" s="232"/>
      <c r="S406" s="232"/>
      <c r="T406" s="232"/>
      <c r="U406" s="232"/>
      <c r="V406" s="232"/>
      <c r="W406" s="232"/>
      <c r="X406" s="232"/>
      <c r="Y406" s="232"/>
      <c r="Z406" s="232"/>
      <c r="AA406" s="232"/>
      <c r="AB406" s="232"/>
      <c r="AC406" s="232"/>
      <c r="AD406" s="266"/>
      <c r="AE406" s="235"/>
      <c r="AF406" s="266"/>
      <c r="AG406" s="235"/>
      <c r="AH406" s="266"/>
      <c r="AI406" s="235"/>
      <c r="AJ406" s="266"/>
      <c r="AK406" s="235"/>
      <c r="AL406" s="266"/>
      <c r="AM406" s="235"/>
      <c r="AN406" s="236" t="str">
        <f t="shared" si="14"/>
        <v/>
      </c>
      <c r="AO406" s="237" t="str">
        <f t="shared" si="13"/>
        <v/>
      </c>
      <c r="AP406" s="236" t="str">
        <f>IF(M406&gt;0,IF(ABS((VLOOKUP(aux!A397,aux!A:C,3,FALSE)-VLOOKUP(aux!A397,aux!E:F,2,FALSE))/VLOOKUP(aux!A397,aux!A:C,3,FALSE))&gt;'BG - Eckdaten'!#REF!,"N","J"),"")</f>
        <v/>
      </c>
      <c r="AR406" s="250"/>
    </row>
    <row r="407" spans="1:44" s="217" customFormat="1" ht="18.75" x14ac:dyDescent="0.3">
      <c r="A407" s="232"/>
      <c r="B407" s="232"/>
      <c r="C407" s="232"/>
      <c r="D407" s="232"/>
      <c r="E407" s="232"/>
      <c r="F407" s="232"/>
      <c r="G407" s="232"/>
      <c r="H407" s="232"/>
      <c r="I407" s="232"/>
      <c r="J407" s="232"/>
      <c r="K407" s="232"/>
      <c r="L407" s="232"/>
      <c r="M407" s="232"/>
      <c r="N407" s="232"/>
      <c r="O407" s="232"/>
      <c r="P407" s="232"/>
      <c r="Q407" s="232"/>
      <c r="R407" s="232"/>
      <c r="S407" s="232"/>
      <c r="T407" s="232"/>
      <c r="U407" s="232"/>
      <c r="V407" s="232"/>
      <c r="W407" s="232"/>
      <c r="X407" s="232"/>
      <c r="Y407" s="232"/>
      <c r="Z407" s="232"/>
      <c r="AA407" s="232"/>
      <c r="AB407" s="232"/>
      <c r="AC407" s="232"/>
      <c r="AD407" s="266"/>
      <c r="AE407" s="235"/>
      <c r="AF407" s="266"/>
      <c r="AG407" s="235"/>
      <c r="AH407" s="266"/>
      <c r="AI407" s="235"/>
      <c r="AJ407" s="266"/>
      <c r="AK407" s="235"/>
      <c r="AL407" s="266"/>
      <c r="AM407" s="235"/>
      <c r="AN407" s="236" t="str">
        <f t="shared" si="14"/>
        <v/>
      </c>
      <c r="AO407" s="237" t="str">
        <f t="shared" si="13"/>
        <v/>
      </c>
      <c r="AP407" s="236" t="str">
        <f>IF(M407&gt;0,IF(ABS((VLOOKUP(aux!A398,aux!A:C,3,FALSE)-VLOOKUP(aux!A398,aux!E:F,2,FALSE))/VLOOKUP(aux!A398,aux!A:C,3,FALSE))&gt;'BG - Eckdaten'!#REF!,"N","J"),"")</f>
        <v/>
      </c>
      <c r="AR407" s="250"/>
    </row>
    <row r="408" spans="1:44" s="217" customFormat="1" ht="18.75" x14ac:dyDescent="0.3">
      <c r="A408" s="232"/>
      <c r="B408" s="232"/>
      <c r="C408" s="232"/>
      <c r="D408" s="232"/>
      <c r="E408" s="232"/>
      <c r="F408" s="232"/>
      <c r="G408" s="232"/>
      <c r="H408" s="232"/>
      <c r="I408" s="232"/>
      <c r="J408" s="232"/>
      <c r="K408" s="232"/>
      <c r="L408" s="232"/>
      <c r="M408" s="232"/>
      <c r="N408" s="232"/>
      <c r="O408" s="232"/>
      <c r="P408" s="232"/>
      <c r="Q408" s="232"/>
      <c r="R408" s="232"/>
      <c r="S408" s="232"/>
      <c r="T408" s="232"/>
      <c r="U408" s="232"/>
      <c r="V408" s="232"/>
      <c r="W408" s="232"/>
      <c r="X408" s="232"/>
      <c r="Y408" s="232"/>
      <c r="Z408" s="232"/>
      <c r="AA408" s="232"/>
      <c r="AB408" s="232"/>
      <c r="AC408" s="232"/>
      <c r="AD408" s="266"/>
      <c r="AE408" s="235"/>
      <c r="AF408" s="266"/>
      <c r="AG408" s="235"/>
      <c r="AH408" s="266"/>
      <c r="AI408" s="235"/>
      <c r="AJ408" s="266"/>
      <c r="AK408" s="235"/>
      <c r="AL408" s="266"/>
      <c r="AM408" s="235"/>
      <c r="AN408" s="236" t="str">
        <f t="shared" si="14"/>
        <v/>
      </c>
      <c r="AO408" s="237" t="str">
        <f t="shared" si="13"/>
        <v/>
      </c>
      <c r="AP408" s="236" t="str">
        <f>IF(M408&gt;0,IF(ABS((VLOOKUP(aux!A399,aux!A:C,3,FALSE)-VLOOKUP(aux!A399,aux!E:F,2,FALSE))/VLOOKUP(aux!A399,aux!A:C,3,FALSE))&gt;'BG - Eckdaten'!#REF!,"N","J"),"")</f>
        <v/>
      </c>
      <c r="AR408" s="250"/>
    </row>
    <row r="409" spans="1:44" s="217" customFormat="1" ht="18.75" x14ac:dyDescent="0.3">
      <c r="A409" s="232"/>
      <c r="B409" s="232"/>
      <c r="C409" s="232"/>
      <c r="D409" s="232"/>
      <c r="E409" s="232"/>
      <c r="F409" s="232"/>
      <c r="G409" s="232"/>
      <c r="H409" s="232"/>
      <c r="I409" s="232"/>
      <c r="J409" s="232"/>
      <c r="K409" s="232"/>
      <c r="L409" s="232"/>
      <c r="M409" s="232"/>
      <c r="N409" s="232"/>
      <c r="O409" s="232"/>
      <c r="P409" s="232"/>
      <c r="Q409" s="232"/>
      <c r="R409" s="232"/>
      <c r="S409" s="232"/>
      <c r="T409" s="232"/>
      <c r="U409" s="232"/>
      <c r="V409" s="232"/>
      <c r="W409" s="232"/>
      <c r="X409" s="232"/>
      <c r="Y409" s="232"/>
      <c r="Z409" s="232"/>
      <c r="AA409" s="232"/>
      <c r="AB409" s="232"/>
      <c r="AC409" s="232"/>
      <c r="AD409" s="266"/>
      <c r="AE409" s="235"/>
      <c r="AF409" s="266"/>
      <c r="AG409" s="235"/>
      <c r="AH409" s="266"/>
      <c r="AI409" s="235"/>
      <c r="AJ409" s="266"/>
      <c r="AK409" s="235"/>
      <c r="AL409" s="266"/>
      <c r="AM409" s="235"/>
      <c r="AN409" s="236" t="str">
        <f t="shared" si="14"/>
        <v/>
      </c>
      <c r="AO409" s="237" t="str">
        <f t="shared" si="13"/>
        <v/>
      </c>
      <c r="AP409" s="236" t="str">
        <f>IF(M409&gt;0,IF(ABS((VLOOKUP(aux!A400,aux!A:C,3,FALSE)-VLOOKUP(aux!A400,aux!E:F,2,FALSE))/VLOOKUP(aux!A400,aux!A:C,3,FALSE))&gt;'BG - Eckdaten'!#REF!,"N","J"),"")</f>
        <v/>
      </c>
      <c r="AR409" s="250"/>
    </row>
    <row r="410" spans="1:44" s="217" customFormat="1" ht="18.75" x14ac:dyDescent="0.3">
      <c r="A410" s="232"/>
      <c r="B410" s="232"/>
      <c r="C410" s="232"/>
      <c r="D410" s="232"/>
      <c r="E410" s="232"/>
      <c r="F410" s="232"/>
      <c r="G410" s="232"/>
      <c r="H410" s="232"/>
      <c r="I410" s="232"/>
      <c r="J410" s="232"/>
      <c r="K410" s="232"/>
      <c r="L410" s="232"/>
      <c r="M410" s="232"/>
      <c r="N410" s="232"/>
      <c r="O410" s="232"/>
      <c r="P410" s="232"/>
      <c r="Q410" s="232"/>
      <c r="R410" s="232"/>
      <c r="S410" s="232"/>
      <c r="T410" s="232"/>
      <c r="U410" s="232"/>
      <c r="V410" s="232"/>
      <c r="W410" s="232"/>
      <c r="X410" s="232"/>
      <c r="Y410" s="232"/>
      <c r="Z410" s="232"/>
      <c r="AA410" s="232"/>
      <c r="AB410" s="232"/>
      <c r="AC410" s="232"/>
      <c r="AD410" s="266"/>
      <c r="AE410" s="235"/>
      <c r="AF410" s="266"/>
      <c r="AG410" s="235"/>
      <c r="AH410" s="266"/>
      <c r="AI410" s="235"/>
      <c r="AJ410" s="266"/>
      <c r="AK410" s="235"/>
      <c r="AL410" s="266"/>
      <c r="AM410" s="235"/>
      <c r="AN410" s="236" t="str">
        <f t="shared" si="14"/>
        <v/>
      </c>
      <c r="AO410" s="237" t="str">
        <f t="shared" si="13"/>
        <v/>
      </c>
      <c r="AP410" s="236" t="str">
        <f>IF(M410&gt;0,IF(ABS((VLOOKUP(aux!A401,aux!A:C,3,FALSE)-VLOOKUP(aux!A401,aux!E:F,2,FALSE))/VLOOKUP(aux!A401,aux!A:C,3,FALSE))&gt;'BG - Eckdaten'!#REF!,"N","J"),"")</f>
        <v/>
      </c>
      <c r="AR410" s="250"/>
    </row>
    <row r="411" spans="1:44" s="217" customFormat="1" ht="18.75" x14ac:dyDescent="0.3">
      <c r="A411" s="232"/>
      <c r="B411" s="232"/>
      <c r="C411" s="232"/>
      <c r="D411" s="232"/>
      <c r="E411" s="232"/>
      <c r="F411" s="232"/>
      <c r="G411" s="232"/>
      <c r="H411" s="232"/>
      <c r="I411" s="232"/>
      <c r="J411" s="232"/>
      <c r="K411" s="232"/>
      <c r="L411" s="232"/>
      <c r="M411" s="232"/>
      <c r="N411" s="232"/>
      <c r="O411" s="232"/>
      <c r="P411" s="232"/>
      <c r="Q411" s="232"/>
      <c r="R411" s="232"/>
      <c r="S411" s="232"/>
      <c r="T411" s="232"/>
      <c r="U411" s="232"/>
      <c r="V411" s="232"/>
      <c r="W411" s="232"/>
      <c r="X411" s="232"/>
      <c r="Y411" s="232"/>
      <c r="Z411" s="232"/>
      <c r="AA411" s="232"/>
      <c r="AB411" s="232"/>
      <c r="AC411" s="232"/>
      <c r="AD411" s="266"/>
      <c r="AE411" s="235"/>
      <c r="AF411" s="266"/>
      <c r="AG411" s="235"/>
      <c r="AH411" s="266"/>
      <c r="AI411" s="235"/>
      <c r="AJ411" s="266"/>
      <c r="AK411" s="235"/>
      <c r="AL411" s="266"/>
      <c r="AM411" s="235"/>
      <c r="AN411" s="236" t="str">
        <f t="shared" si="14"/>
        <v/>
      </c>
      <c r="AO411" s="237" t="str">
        <f t="shared" si="13"/>
        <v/>
      </c>
      <c r="AP411" s="236" t="str">
        <f>IF(M411&gt;0,IF(ABS((VLOOKUP(aux!A402,aux!A:C,3,FALSE)-VLOOKUP(aux!A402,aux!E:F,2,FALSE))/VLOOKUP(aux!A402,aux!A:C,3,FALSE))&gt;'BG - Eckdaten'!#REF!,"N","J"),"")</f>
        <v/>
      </c>
      <c r="AR411" s="250"/>
    </row>
    <row r="412" spans="1:44" s="217" customFormat="1" ht="18.75" x14ac:dyDescent="0.3">
      <c r="A412" s="232"/>
      <c r="B412" s="232"/>
      <c r="C412" s="232"/>
      <c r="D412" s="232"/>
      <c r="E412" s="232"/>
      <c r="F412" s="232"/>
      <c r="G412" s="232"/>
      <c r="H412" s="232"/>
      <c r="I412" s="232"/>
      <c r="J412" s="232"/>
      <c r="K412" s="232"/>
      <c r="L412" s="232"/>
      <c r="M412" s="232"/>
      <c r="N412" s="232"/>
      <c r="O412" s="232"/>
      <c r="P412" s="232"/>
      <c r="Q412" s="232"/>
      <c r="R412" s="232"/>
      <c r="S412" s="232"/>
      <c r="T412" s="232"/>
      <c r="U412" s="232"/>
      <c r="V412" s="232"/>
      <c r="W412" s="232"/>
      <c r="X412" s="232"/>
      <c r="Y412" s="232"/>
      <c r="Z412" s="232"/>
      <c r="AA412" s="232"/>
      <c r="AB412" s="232"/>
      <c r="AC412" s="232"/>
      <c r="AD412" s="266"/>
      <c r="AE412" s="235"/>
      <c r="AF412" s="266"/>
      <c r="AG412" s="235"/>
      <c r="AH412" s="266"/>
      <c r="AI412" s="235"/>
      <c r="AJ412" s="266"/>
      <c r="AK412" s="235"/>
      <c r="AL412" s="266"/>
      <c r="AM412" s="235"/>
      <c r="AN412" s="236" t="str">
        <f t="shared" si="14"/>
        <v/>
      </c>
      <c r="AO412" s="237" t="str">
        <f t="shared" si="13"/>
        <v/>
      </c>
      <c r="AP412" s="236" t="str">
        <f>IF(M412&gt;0,IF(ABS((VLOOKUP(aux!A403,aux!A:C,3,FALSE)-VLOOKUP(aux!A403,aux!E:F,2,FALSE))/VLOOKUP(aux!A403,aux!A:C,3,FALSE))&gt;'BG - Eckdaten'!#REF!,"N","J"),"")</f>
        <v/>
      </c>
      <c r="AR412" s="250"/>
    </row>
    <row r="413" spans="1:44" s="217" customFormat="1" ht="18.75" x14ac:dyDescent="0.3">
      <c r="A413" s="232"/>
      <c r="B413" s="232"/>
      <c r="C413" s="232"/>
      <c r="D413" s="232"/>
      <c r="E413" s="232"/>
      <c r="F413" s="232"/>
      <c r="G413" s="232"/>
      <c r="H413" s="232"/>
      <c r="I413" s="232"/>
      <c r="J413" s="232"/>
      <c r="K413" s="232"/>
      <c r="L413" s="232"/>
      <c r="M413" s="232"/>
      <c r="N413" s="232"/>
      <c r="O413" s="232"/>
      <c r="P413" s="232"/>
      <c r="Q413" s="232"/>
      <c r="R413" s="232"/>
      <c r="S413" s="232"/>
      <c r="T413" s="232"/>
      <c r="U413" s="232"/>
      <c r="V413" s="232"/>
      <c r="W413" s="232"/>
      <c r="X413" s="232"/>
      <c r="Y413" s="232"/>
      <c r="Z413" s="232"/>
      <c r="AA413" s="232"/>
      <c r="AB413" s="232"/>
      <c r="AC413" s="232"/>
      <c r="AD413" s="266"/>
      <c r="AE413" s="235"/>
      <c r="AF413" s="266"/>
      <c r="AG413" s="235"/>
      <c r="AH413" s="266"/>
      <c r="AI413" s="235"/>
      <c r="AJ413" s="266"/>
      <c r="AK413" s="235"/>
      <c r="AL413" s="266"/>
      <c r="AM413" s="235"/>
      <c r="AN413" s="236" t="str">
        <f t="shared" si="14"/>
        <v/>
      </c>
      <c r="AO413" s="237" t="str">
        <f t="shared" si="13"/>
        <v/>
      </c>
      <c r="AP413" s="236" t="str">
        <f>IF(M413&gt;0,IF(ABS((VLOOKUP(aux!A404,aux!A:C,3,FALSE)-VLOOKUP(aux!A404,aux!E:F,2,FALSE))/VLOOKUP(aux!A404,aux!A:C,3,FALSE))&gt;'BG - Eckdaten'!#REF!,"N","J"),"")</f>
        <v/>
      </c>
      <c r="AR413" s="250"/>
    </row>
    <row r="414" spans="1:44" s="217" customFormat="1" ht="18.75" x14ac:dyDescent="0.3">
      <c r="A414" s="232"/>
      <c r="B414" s="232"/>
      <c r="C414" s="232"/>
      <c r="D414" s="232"/>
      <c r="E414" s="232"/>
      <c r="F414" s="232"/>
      <c r="G414" s="232"/>
      <c r="H414" s="232"/>
      <c r="I414" s="232"/>
      <c r="J414" s="232"/>
      <c r="K414" s="232"/>
      <c r="L414" s="232"/>
      <c r="M414" s="232"/>
      <c r="N414" s="232"/>
      <c r="O414" s="232"/>
      <c r="P414" s="232"/>
      <c r="Q414" s="232"/>
      <c r="R414" s="232"/>
      <c r="S414" s="232"/>
      <c r="T414" s="232"/>
      <c r="U414" s="232"/>
      <c r="V414" s="232"/>
      <c r="W414" s="232"/>
      <c r="X414" s="232"/>
      <c r="Y414" s="232"/>
      <c r="Z414" s="232"/>
      <c r="AA414" s="232"/>
      <c r="AB414" s="232"/>
      <c r="AC414" s="232"/>
      <c r="AD414" s="266"/>
      <c r="AE414" s="235"/>
      <c r="AF414" s="266"/>
      <c r="AG414" s="235"/>
      <c r="AH414" s="266"/>
      <c r="AI414" s="235"/>
      <c r="AJ414" s="266"/>
      <c r="AK414" s="235"/>
      <c r="AL414" s="266"/>
      <c r="AM414" s="235"/>
      <c r="AN414" s="236" t="str">
        <f t="shared" si="14"/>
        <v/>
      </c>
      <c r="AO414" s="237" t="str">
        <f t="shared" si="13"/>
        <v/>
      </c>
      <c r="AP414" s="236" t="str">
        <f>IF(M414&gt;0,IF(ABS((VLOOKUP(aux!A405,aux!A:C,3,FALSE)-VLOOKUP(aux!A405,aux!E:F,2,FALSE))/VLOOKUP(aux!A405,aux!A:C,3,FALSE))&gt;'BG - Eckdaten'!#REF!,"N","J"),"")</f>
        <v/>
      </c>
      <c r="AR414" s="250"/>
    </row>
    <row r="415" spans="1:44" s="217" customFormat="1" ht="18.75" x14ac:dyDescent="0.3">
      <c r="A415" s="232"/>
      <c r="B415" s="232"/>
      <c r="C415" s="232"/>
      <c r="D415" s="232"/>
      <c r="E415" s="232"/>
      <c r="F415" s="232"/>
      <c r="G415" s="232"/>
      <c r="H415" s="232"/>
      <c r="I415" s="232"/>
      <c r="J415" s="232"/>
      <c r="K415" s="232"/>
      <c r="L415" s="232"/>
      <c r="M415" s="232"/>
      <c r="N415" s="232"/>
      <c r="O415" s="232"/>
      <c r="P415" s="232"/>
      <c r="Q415" s="232"/>
      <c r="R415" s="232"/>
      <c r="S415" s="232"/>
      <c r="T415" s="232"/>
      <c r="U415" s="232"/>
      <c r="V415" s="232"/>
      <c r="W415" s="232"/>
      <c r="X415" s="232"/>
      <c r="Y415" s="232"/>
      <c r="Z415" s="232"/>
      <c r="AA415" s="232"/>
      <c r="AB415" s="232"/>
      <c r="AC415" s="232"/>
      <c r="AD415" s="266"/>
      <c r="AE415" s="235"/>
      <c r="AF415" s="266"/>
      <c r="AG415" s="235"/>
      <c r="AH415" s="266"/>
      <c r="AI415" s="235"/>
      <c r="AJ415" s="266"/>
      <c r="AK415" s="235"/>
      <c r="AL415" s="266"/>
      <c r="AM415" s="235"/>
      <c r="AN415" s="236" t="str">
        <f t="shared" si="14"/>
        <v/>
      </c>
      <c r="AO415" s="237" t="str">
        <f t="shared" si="13"/>
        <v/>
      </c>
      <c r="AP415" s="236" t="str">
        <f>IF(M415&gt;0,IF(ABS((VLOOKUP(aux!A406,aux!A:C,3,FALSE)-VLOOKUP(aux!A406,aux!E:F,2,FALSE))/VLOOKUP(aux!A406,aux!A:C,3,FALSE))&gt;'BG - Eckdaten'!#REF!,"N","J"),"")</f>
        <v/>
      </c>
      <c r="AR415" s="250"/>
    </row>
    <row r="416" spans="1:44" s="217" customFormat="1" ht="18.75" x14ac:dyDescent="0.3">
      <c r="A416" s="232"/>
      <c r="B416" s="232"/>
      <c r="C416" s="232"/>
      <c r="D416" s="232"/>
      <c r="E416" s="232"/>
      <c r="F416" s="232"/>
      <c r="G416" s="232"/>
      <c r="H416" s="232"/>
      <c r="I416" s="232"/>
      <c r="J416" s="232"/>
      <c r="K416" s="232"/>
      <c r="L416" s="232"/>
      <c r="M416" s="232"/>
      <c r="N416" s="232"/>
      <c r="O416" s="232"/>
      <c r="P416" s="232"/>
      <c r="Q416" s="232"/>
      <c r="R416" s="232"/>
      <c r="S416" s="232"/>
      <c r="T416" s="232"/>
      <c r="U416" s="232"/>
      <c r="V416" s="232"/>
      <c r="W416" s="232"/>
      <c r="X416" s="232"/>
      <c r="Y416" s="232"/>
      <c r="Z416" s="232"/>
      <c r="AA416" s="232"/>
      <c r="AB416" s="232"/>
      <c r="AC416" s="232"/>
      <c r="AD416" s="266"/>
      <c r="AE416" s="235"/>
      <c r="AF416" s="266"/>
      <c r="AG416" s="235"/>
      <c r="AH416" s="266"/>
      <c r="AI416" s="235"/>
      <c r="AJ416" s="266"/>
      <c r="AK416" s="235"/>
      <c r="AL416" s="266"/>
      <c r="AM416" s="235"/>
      <c r="AN416" s="236" t="str">
        <f t="shared" si="14"/>
        <v/>
      </c>
      <c r="AO416" s="237" t="str">
        <f t="shared" si="13"/>
        <v/>
      </c>
      <c r="AP416" s="236" t="str">
        <f>IF(M416&gt;0,IF(ABS((VLOOKUP(aux!A407,aux!A:C,3,FALSE)-VLOOKUP(aux!A407,aux!E:F,2,FALSE))/VLOOKUP(aux!A407,aux!A:C,3,FALSE))&gt;'BG - Eckdaten'!#REF!,"N","J"),"")</f>
        <v/>
      </c>
      <c r="AR416" s="250"/>
    </row>
    <row r="417" spans="1:44" s="217" customFormat="1" ht="18.75" x14ac:dyDescent="0.3">
      <c r="A417" s="232"/>
      <c r="B417" s="232"/>
      <c r="C417" s="232"/>
      <c r="D417" s="232"/>
      <c r="E417" s="232"/>
      <c r="F417" s="232"/>
      <c r="G417" s="232"/>
      <c r="H417" s="232"/>
      <c r="I417" s="232"/>
      <c r="J417" s="232"/>
      <c r="K417" s="232"/>
      <c r="L417" s="232"/>
      <c r="M417" s="232"/>
      <c r="N417" s="232"/>
      <c r="O417" s="232"/>
      <c r="P417" s="232"/>
      <c r="Q417" s="232"/>
      <c r="R417" s="232"/>
      <c r="S417" s="232"/>
      <c r="T417" s="232"/>
      <c r="U417" s="232"/>
      <c r="V417" s="232"/>
      <c r="W417" s="232"/>
      <c r="X417" s="232"/>
      <c r="Y417" s="232"/>
      <c r="Z417" s="232"/>
      <c r="AA417" s="232"/>
      <c r="AB417" s="232"/>
      <c r="AC417" s="232"/>
      <c r="AD417" s="266"/>
      <c r="AE417" s="235"/>
      <c r="AF417" s="266"/>
      <c r="AG417" s="235"/>
      <c r="AH417" s="266"/>
      <c r="AI417" s="235"/>
      <c r="AJ417" s="266"/>
      <c r="AK417" s="235"/>
      <c r="AL417" s="266"/>
      <c r="AM417" s="235"/>
      <c r="AN417" s="236" t="str">
        <f t="shared" si="14"/>
        <v/>
      </c>
      <c r="AO417" s="237" t="str">
        <f t="shared" si="13"/>
        <v/>
      </c>
      <c r="AP417" s="236" t="str">
        <f>IF(M417&gt;0,IF(ABS((VLOOKUP(aux!A408,aux!A:C,3,FALSE)-VLOOKUP(aux!A408,aux!E:F,2,FALSE))/VLOOKUP(aux!A408,aux!A:C,3,FALSE))&gt;'BG - Eckdaten'!#REF!,"N","J"),"")</f>
        <v/>
      </c>
      <c r="AR417" s="250"/>
    </row>
    <row r="418" spans="1:44" s="217" customFormat="1" ht="18.75" x14ac:dyDescent="0.3">
      <c r="A418" s="232"/>
      <c r="B418" s="232"/>
      <c r="C418" s="232"/>
      <c r="D418" s="232"/>
      <c r="E418" s="232"/>
      <c r="F418" s="232"/>
      <c r="G418" s="232"/>
      <c r="H418" s="232"/>
      <c r="I418" s="232"/>
      <c r="J418" s="232"/>
      <c r="K418" s="232"/>
      <c r="L418" s="232"/>
      <c r="M418" s="232"/>
      <c r="N418" s="232"/>
      <c r="O418" s="232"/>
      <c r="P418" s="232"/>
      <c r="Q418" s="232"/>
      <c r="R418" s="232"/>
      <c r="S418" s="232"/>
      <c r="T418" s="232"/>
      <c r="U418" s="232"/>
      <c r="V418" s="232"/>
      <c r="W418" s="232"/>
      <c r="X418" s="232"/>
      <c r="Y418" s="232"/>
      <c r="Z418" s="232"/>
      <c r="AA418" s="232"/>
      <c r="AB418" s="232"/>
      <c r="AC418" s="232"/>
      <c r="AD418" s="266"/>
      <c r="AE418" s="235"/>
      <c r="AF418" s="266"/>
      <c r="AG418" s="235"/>
      <c r="AH418" s="266"/>
      <c r="AI418" s="235"/>
      <c r="AJ418" s="266"/>
      <c r="AK418" s="235"/>
      <c r="AL418" s="266"/>
      <c r="AM418" s="235"/>
      <c r="AN418" s="236" t="str">
        <f t="shared" si="14"/>
        <v/>
      </c>
      <c r="AO418" s="237" t="str">
        <f t="shared" si="13"/>
        <v/>
      </c>
      <c r="AP418" s="236" t="str">
        <f>IF(M418&gt;0,IF(ABS((VLOOKUP(aux!A409,aux!A:C,3,FALSE)-VLOOKUP(aux!A409,aux!E:F,2,FALSE))/VLOOKUP(aux!A409,aux!A:C,3,FALSE))&gt;'BG - Eckdaten'!#REF!,"N","J"),"")</f>
        <v/>
      </c>
      <c r="AR418" s="250"/>
    </row>
    <row r="419" spans="1:44" s="217" customFormat="1" ht="18.75" x14ac:dyDescent="0.3">
      <c r="A419" s="232"/>
      <c r="B419" s="232"/>
      <c r="C419" s="232"/>
      <c r="D419" s="232"/>
      <c r="E419" s="232"/>
      <c r="F419" s="232"/>
      <c r="G419" s="232"/>
      <c r="H419" s="232"/>
      <c r="I419" s="232"/>
      <c r="J419" s="232"/>
      <c r="K419" s="232"/>
      <c r="L419" s="232"/>
      <c r="M419" s="232"/>
      <c r="N419" s="232"/>
      <c r="O419" s="232"/>
      <c r="P419" s="232"/>
      <c r="Q419" s="232"/>
      <c r="R419" s="232"/>
      <c r="S419" s="232"/>
      <c r="T419" s="232"/>
      <c r="U419" s="232"/>
      <c r="V419" s="232"/>
      <c r="W419" s="232"/>
      <c r="X419" s="232"/>
      <c r="Y419" s="232"/>
      <c r="Z419" s="232"/>
      <c r="AA419" s="232"/>
      <c r="AB419" s="232"/>
      <c r="AC419" s="232"/>
      <c r="AD419" s="266"/>
      <c r="AE419" s="235"/>
      <c r="AF419" s="266"/>
      <c r="AG419" s="235"/>
      <c r="AH419" s="266"/>
      <c r="AI419" s="235"/>
      <c r="AJ419" s="266"/>
      <c r="AK419" s="235"/>
      <c r="AL419" s="266"/>
      <c r="AM419" s="235"/>
      <c r="AN419" s="236" t="str">
        <f t="shared" si="14"/>
        <v/>
      </c>
      <c r="AO419" s="237" t="str">
        <f t="shared" si="13"/>
        <v/>
      </c>
      <c r="AP419" s="236" t="str">
        <f>IF(M419&gt;0,IF(ABS((VLOOKUP(aux!A410,aux!A:C,3,FALSE)-VLOOKUP(aux!A410,aux!E:F,2,FALSE))/VLOOKUP(aux!A410,aux!A:C,3,FALSE))&gt;'BG - Eckdaten'!#REF!,"N","J"),"")</f>
        <v/>
      </c>
      <c r="AR419" s="250"/>
    </row>
    <row r="420" spans="1:44" s="217" customFormat="1" ht="18.75" x14ac:dyDescent="0.3">
      <c r="A420" s="232"/>
      <c r="B420" s="232"/>
      <c r="C420" s="232"/>
      <c r="D420" s="232"/>
      <c r="E420" s="232"/>
      <c r="F420" s="232"/>
      <c r="G420" s="232"/>
      <c r="H420" s="232"/>
      <c r="I420" s="232"/>
      <c r="J420" s="232"/>
      <c r="K420" s="232"/>
      <c r="L420" s="232"/>
      <c r="M420" s="232"/>
      <c r="N420" s="232"/>
      <c r="O420" s="232"/>
      <c r="P420" s="232"/>
      <c r="Q420" s="232"/>
      <c r="R420" s="232"/>
      <c r="S420" s="232"/>
      <c r="T420" s="232"/>
      <c r="U420" s="232"/>
      <c r="V420" s="232"/>
      <c r="W420" s="232"/>
      <c r="X420" s="232"/>
      <c r="Y420" s="232"/>
      <c r="Z420" s="232"/>
      <c r="AA420" s="232"/>
      <c r="AB420" s="232"/>
      <c r="AC420" s="232"/>
      <c r="AD420" s="266"/>
      <c r="AE420" s="235"/>
      <c r="AF420" s="266"/>
      <c r="AG420" s="235"/>
      <c r="AH420" s="266"/>
      <c r="AI420" s="235"/>
      <c r="AJ420" s="266"/>
      <c r="AK420" s="235"/>
      <c r="AL420" s="266"/>
      <c r="AM420" s="235"/>
      <c r="AN420" s="236" t="str">
        <f t="shared" si="14"/>
        <v/>
      </c>
      <c r="AO420" s="237" t="str">
        <f t="shared" si="13"/>
        <v/>
      </c>
      <c r="AP420" s="236" t="str">
        <f>IF(M420&gt;0,IF(ABS((VLOOKUP(aux!A411,aux!A:C,3,FALSE)-VLOOKUP(aux!A411,aux!E:F,2,FALSE))/VLOOKUP(aux!A411,aux!A:C,3,FALSE))&gt;'BG - Eckdaten'!#REF!,"N","J"),"")</f>
        <v/>
      </c>
      <c r="AR420" s="250"/>
    </row>
    <row r="421" spans="1:44" s="217" customFormat="1" ht="18.75" x14ac:dyDescent="0.3">
      <c r="A421" s="232"/>
      <c r="B421" s="232"/>
      <c r="C421" s="232"/>
      <c r="D421" s="232"/>
      <c r="E421" s="232"/>
      <c r="F421" s="232"/>
      <c r="G421" s="232"/>
      <c r="H421" s="232"/>
      <c r="I421" s="232"/>
      <c r="J421" s="232"/>
      <c r="K421" s="232"/>
      <c r="L421" s="232"/>
      <c r="M421" s="232"/>
      <c r="N421" s="232"/>
      <c r="O421" s="232"/>
      <c r="P421" s="232"/>
      <c r="Q421" s="232"/>
      <c r="R421" s="232"/>
      <c r="S421" s="232"/>
      <c r="T421" s="232"/>
      <c r="U421" s="232"/>
      <c r="V421" s="232"/>
      <c r="W421" s="232"/>
      <c r="X421" s="232"/>
      <c r="Y421" s="232"/>
      <c r="Z421" s="232"/>
      <c r="AA421" s="232"/>
      <c r="AB421" s="232"/>
      <c r="AC421" s="232"/>
      <c r="AD421" s="266"/>
      <c r="AE421" s="235"/>
      <c r="AF421" s="266"/>
      <c r="AG421" s="235"/>
      <c r="AH421" s="266"/>
      <c r="AI421" s="235"/>
      <c r="AJ421" s="266"/>
      <c r="AK421" s="235"/>
      <c r="AL421" s="266"/>
      <c r="AM421" s="235"/>
      <c r="AN421" s="236" t="str">
        <f t="shared" si="14"/>
        <v/>
      </c>
      <c r="AO421" s="237" t="str">
        <f t="shared" si="13"/>
        <v/>
      </c>
      <c r="AP421" s="236" t="str">
        <f>IF(M421&gt;0,IF(ABS((VLOOKUP(aux!A412,aux!A:C,3,FALSE)-VLOOKUP(aux!A412,aux!E:F,2,FALSE))/VLOOKUP(aux!A412,aux!A:C,3,FALSE))&gt;'BG - Eckdaten'!#REF!,"N","J"),"")</f>
        <v/>
      </c>
      <c r="AR421" s="250"/>
    </row>
    <row r="422" spans="1:44" s="217" customFormat="1" ht="18.75" x14ac:dyDescent="0.3">
      <c r="A422" s="232"/>
      <c r="B422" s="232"/>
      <c r="C422" s="232"/>
      <c r="D422" s="232"/>
      <c r="E422" s="232"/>
      <c r="F422" s="232"/>
      <c r="G422" s="232"/>
      <c r="H422" s="232"/>
      <c r="I422" s="232"/>
      <c r="J422" s="232"/>
      <c r="K422" s="232"/>
      <c r="L422" s="232"/>
      <c r="M422" s="232"/>
      <c r="N422" s="232"/>
      <c r="O422" s="232"/>
      <c r="P422" s="232"/>
      <c r="Q422" s="232"/>
      <c r="R422" s="232"/>
      <c r="S422" s="232"/>
      <c r="T422" s="232"/>
      <c r="U422" s="232"/>
      <c r="V422" s="232"/>
      <c r="W422" s="232"/>
      <c r="X422" s="232"/>
      <c r="Y422" s="232"/>
      <c r="Z422" s="232"/>
      <c r="AA422" s="232"/>
      <c r="AB422" s="232"/>
      <c r="AC422" s="232"/>
      <c r="AD422" s="266"/>
      <c r="AE422" s="235"/>
      <c r="AF422" s="266"/>
      <c r="AG422" s="235"/>
      <c r="AH422" s="266"/>
      <c r="AI422" s="235"/>
      <c r="AJ422" s="266"/>
      <c r="AK422" s="235"/>
      <c r="AL422" s="266"/>
      <c r="AM422" s="235"/>
      <c r="AN422" s="236" t="str">
        <f t="shared" si="14"/>
        <v/>
      </c>
      <c r="AO422" s="237" t="str">
        <f t="shared" si="13"/>
        <v/>
      </c>
      <c r="AP422" s="236" t="str">
        <f>IF(M422&gt;0,IF(ABS((VLOOKUP(aux!A413,aux!A:C,3,FALSE)-VLOOKUP(aux!A413,aux!E:F,2,FALSE))/VLOOKUP(aux!A413,aux!A:C,3,FALSE))&gt;'BG - Eckdaten'!#REF!,"N","J"),"")</f>
        <v/>
      </c>
      <c r="AR422" s="250"/>
    </row>
    <row r="423" spans="1:44" s="217" customFormat="1" ht="18.75" x14ac:dyDescent="0.3">
      <c r="A423" s="232"/>
      <c r="B423" s="232"/>
      <c r="C423" s="232"/>
      <c r="D423" s="232"/>
      <c r="E423" s="232"/>
      <c r="F423" s="232"/>
      <c r="G423" s="232"/>
      <c r="H423" s="232"/>
      <c r="I423" s="232"/>
      <c r="J423" s="232"/>
      <c r="K423" s="232"/>
      <c r="L423" s="232"/>
      <c r="M423" s="232"/>
      <c r="N423" s="232"/>
      <c r="O423" s="232"/>
      <c r="P423" s="232"/>
      <c r="Q423" s="232"/>
      <c r="R423" s="232"/>
      <c r="S423" s="232"/>
      <c r="T423" s="232"/>
      <c r="U423" s="232"/>
      <c r="V423" s="232"/>
      <c r="W423" s="232"/>
      <c r="X423" s="232"/>
      <c r="Y423" s="232"/>
      <c r="Z423" s="232"/>
      <c r="AA423" s="232"/>
      <c r="AB423" s="232"/>
      <c r="AC423" s="232"/>
      <c r="AD423" s="266"/>
      <c r="AE423" s="235"/>
      <c r="AF423" s="266"/>
      <c r="AG423" s="235"/>
      <c r="AH423" s="266"/>
      <c r="AI423" s="235"/>
      <c r="AJ423" s="266"/>
      <c r="AK423" s="235"/>
      <c r="AL423" s="266"/>
      <c r="AM423" s="235"/>
      <c r="AN423" s="236" t="str">
        <f t="shared" si="14"/>
        <v/>
      </c>
      <c r="AO423" s="237" t="str">
        <f t="shared" si="13"/>
        <v/>
      </c>
      <c r="AP423" s="236" t="str">
        <f>IF(M423&gt;0,IF(ABS((VLOOKUP(aux!A414,aux!A:C,3,FALSE)-VLOOKUP(aux!A414,aux!E:F,2,FALSE))/VLOOKUP(aux!A414,aux!A:C,3,FALSE))&gt;'BG - Eckdaten'!#REF!,"N","J"),"")</f>
        <v/>
      </c>
      <c r="AR423" s="250"/>
    </row>
    <row r="424" spans="1:44" s="217" customFormat="1" ht="18.75" x14ac:dyDescent="0.3">
      <c r="A424" s="232"/>
      <c r="B424" s="232"/>
      <c r="C424" s="232"/>
      <c r="D424" s="232"/>
      <c r="E424" s="232"/>
      <c r="F424" s="232"/>
      <c r="G424" s="232"/>
      <c r="H424" s="232"/>
      <c r="I424" s="232"/>
      <c r="J424" s="232"/>
      <c r="K424" s="232"/>
      <c r="L424" s="232"/>
      <c r="M424" s="232"/>
      <c r="N424" s="232"/>
      <c r="O424" s="232"/>
      <c r="P424" s="232"/>
      <c r="Q424" s="232"/>
      <c r="R424" s="232"/>
      <c r="S424" s="232"/>
      <c r="T424" s="232"/>
      <c r="U424" s="232"/>
      <c r="V424" s="232"/>
      <c r="W424" s="232"/>
      <c r="X424" s="232"/>
      <c r="Y424" s="232"/>
      <c r="Z424" s="232"/>
      <c r="AA424" s="232"/>
      <c r="AB424" s="232"/>
      <c r="AC424" s="232"/>
      <c r="AD424" s="266"/>
      <c r="AE424" s="235"/>
      <c r="AF424" s="266"/>
      <c r="AG424" s="235"/>
      <c r="AH424" s="266"/>
      <c r="AI424" s="235"/>
      <c r="AJ424" s="266"/>
      <c r="AK424" s="235"/>
      <c r="AL424" s="266"/>
      <c r="AM424" s="235"/>
      <c r="AN424" s="236" t="str">
        <f t="shared" si="14"/>
        <v/>
      </c>
      <c r="AO424" s="237" t="str">
        <f t="shared" si="13"/>
        <v/>
      </c>
      <c r="AP424" s="236" t="str">
        <f>IF(M424&gt;0,IF(ABS((VLOOKUP(aux!A415,aux!A:C,3,FALSE)-VLOOKUP(aux!A415,aux!E:F,2,FALSE))/VLOOKUP(aux!A415,aux!A:C,3,FALSE))&gt;'BG - Eckdaten'!#REF!,"N","J"),"")</f>
        <v/>
      </c>
      <c r="AR424" s="250"/>
    </row>
    <row r="425" spans="1:44" s="217" customFormat="1" ht="18.75" x14ac:dyDescent="0.3">
      <c r="A425" s="232"/>
      <c r="B425" s="232"/>
      <c r="C425" s="232"/>
      <c r="D425" s="232"/>
      <c r="E425" s="232"/>
      <c r="F425" s="232"/>
      <c r="G425" s="232"/>
      <c r="H425" s="232"/>
      <c r="I425" s="232"/>
      <c r="J425" s="232"/>
      <c r="K425" s="232"/>
      <c r="L425" s="232"/>
      <c r="M425" s="232"/>
      <c r="N425" s="232"/>
      <c r="O425" s="232"/>
      <c r="P425" s="232"/>
      <c r="Q425" s="232"/>
      <c r="R425" s="232"/>
      <c r="S425" s="232"/>
      <c r="T425" s="232"/>
      <c r="U425" s="232"/>
      <c r="V425" s="232"/>
      <c r="W425" s="232"/>
      <c r="X425" s="232"/>
      <c r="Y425" s="232"/>
      <c r="Z425" s="232"/>
      <c r="AA425" s="232"/>
      <c r="AB425" s="232"/>
      <c r="AC425" s="232"/>
      <c r="AD425" s="266"/>
      <c r="AE425" s="235"/>
      <c r="AF425" s="266"/>
      <c r="AG425" s="235"/>
      <c r="AH425" s="266"/>
      <c r="AI425" s="235"/>
      <c r="AJ425" s="266"/>
      <c r="AK425" s="235"/>
      <c r="AL425" s="266"/>
      <c r="AM425" s="235"/>
      <c r="AN425" s="236" t="str">
        <f t="shared" si="14"/>
        <v/>
      </c>
      <c r="AO425" s="237" t="str">
        <f t="shared" si="13"/>
        <v/>
      </c>
      <c r="AP425" s="236" t="str">
        <f>IF(M425&gt;0,IF(ABS((VLOOKUP(aux!A416,aux!A:C,3,FALSE)-VLOOKUP(aux!A416,aux!E:F,2,FALSE))/VLOOKUP(aux!A416,aux!A:C,3,FALSE))&gt;'BG - Eckdaten'!#REF!,"N","J"),"")</f>
        <v/>
      </c>
      <c r="AR425" s="250"/>
    </row>
    <row r="426" spans="1:44" s="217" customFormat="1" ht="18.75" x14ac:dyDescent="0.3">
      <c r="A426" s="232"/>
      <c r="B426" s="232"/>
      <c r="C426" s="232"/>
      <c r="D426" s="232"/>
      <c r="E426" s="232"/>
      <c r="F426" s="232"/>
      <c r="G426" s="232"/>
      <c r="H426" s="232"/>
      <c r="I426" s="232"/>
      <c r="J426" s="232"/>
      <c r="K426" s="232"/>
      <c r="L426" s="232"/>
      <c r="M426" s="232"/>
      <c r="N426" s="232"/>
      <c r="O426" s="232"/>
      <c r="P426" s="232"/>
      <c r="Q426" s="232"/>
      <c r="R426" s="232"/>
      <c r="S426" s="232"/>
      <c r="T426" s="232"/>
      <c r="U426" s="232"/>
      <c r="V426" s="232"/>
      <c r="W426" s="232"/>
      <c r="X426" s="232"/>
      <c r="Y426" s="232"/>
      <c r="Z426" s="232"/>
      <c r="AA426" s="232"/>
      <c r="AB426" s="232"/>
      <c r="AC426" s="232"/>
      <c r="AD426" s="266"/>
      <c r="AE426" s="235"/>
      <c r="AF426" s="266"/>
      <c r="AG426" s="235"/>
      <c r="AH426" s="266"/>
      <c r="AI426" s="235"/>
      <c r="AJ426" s="266"/>
      <c r="AK426" s="235"/>
      <c r="AL426" s="266"/>
      <c r="AM426" s="235"/>
      <c r="AN426" s="236" t="str">
        <f t="shared" si="14"/>
        <v/>
      </c>
      <c r="AO426" s="237" t="str">
        <f t="shared" si="13"/>
        <v/>
      </c>
      <c r="AP426" s="236" t="str">
        <f>IF(M426&gt;0,IF(ABS((VLOOKUP(aux!A417,aux!A:C,3,FALSE)-VLOOKUP(aux!A417,aux!E:F,2,FALSE))/VLOOKUP(aux!A417,aux!A:C,3,FALSE))&gt;'BG - Eckdaten'!#REF!,"N","J"),"")</f>
        <v/>
      </c>
      <c r="AR426" s="250"/>
    </row>
    <row r="427" spans="1:44" s="217" customFormat="1" ht="18.75" x14ac:dyDescent="0.3">
      <c r="A427" s="232"/>
      <c r="B427" s="232"/>
      <c r="C427" s="232"/>
      <c r="D427" s="232"/>
      <c r="E427" s="232"/>
      <c r="F427" s="232"/>
      <c r="G427" s="232"/>
      <c r="H427" s="232"/>
      <c r="I427" s="232"/>
      <c r="J427" s="232"/>
      <c r="K427" s="232"/>
      <c r="L427" s="232"/>
      <c r="M427" s="232"/>
      <c r="N427" s="232"/>
      <c r="O427" s="232"/>
      <c r="P427" s="232"/>
      <c r="Q427" s="232"/>
      <c r="R427" s="232"/>
      <c r="S427" s="232"/>
      <c r="T427" s="232"/>
      <c r="U427" s="232"/>
      <c r="V427" s="232"/>
      <c r="W427" s="232"/>
      <c r="X427" s="232"/>
      <c r="Y427" s="232"/>
      <c r="Z427" s="232"/>
      <c r="AA427" s="232"/>
      <c r="AB427" s="232"/>
      <c r="AC427" s="232"/>
      <c r="AD427" s="266"/>
      <c r="AE427" s="235"/>
      <c r="AF427" s="266"/>
      <c r="AG427" s="235"/>
      <c r="AH427" s="266"/>
      <c r="AI427" s="235"/>
      <c r="AJ427" s="266"/>
      <c r="AK427" s="235"/>
      <c r="AL427" s="266"/>
      <c r="AM427" s="235"/>
      <c r="AN427" s="236" t="str">
        <f t="shared" si="14"/>
        <v/>
      </c>
      <c r="AO427" s="237" t="str">
        <f t="shared" si="13"/>
        <v/>
      </c>
      <c r="AP427" s="236" t="str">
        <f>IF(M427&gt;0,IF(ABS((VLOOKUP(aux!A418,aux!A:C,3,FALSE)-VLOOKUP(aux!A418,aux!E:F,2,FALSE))/VLOOKUP(aux!A418,aux!A:C,3,FALSE))&gt;'BG - Eckdaten'!#REF!,"N","J"),"")</f>
        <v/>
      </c>
      <c r="AR427" s="250"/>
    </row>
    <row r="428" spans="1:44" s="217" customFormat="1" ht="18.75" x14ac:dyDescent="0.3">
      <c r="A428" s="232"/>
      <c r="B428" s="232"/>
      <c r="C428" s="232"/>
      <c r="D428" s="232"/>
      <c r="E428" s="232"/>
      <c r="F428" s="232"/>
      <c r="G428" s="232"/>
      <c r="H428" s="232"/>
      <c r="I428" s="232"/>
      <c r="J428" s="232"/>
      <c r="K428" s="232"/>
      <c r="L428" s="232"/>
      <c r="M428" s="232"/>
      <c r="N428" s="232"/>
      <c r="O428" s="232"/>
      <c r="P428" s="232"/>
      <c r="Q428" s="232"/>
      <c r="R428" s="232"/>
      <c r="S428" s="232"/>
      <c r="T428" s="232"/>
      <c r="U428" s="232"/>
      <c r="V428" s="232"/>
      <c r="W428" s="232"/>
      <c r="X428" s="232"/>
      <c r="Y428" s="232"/>
      <c r="Z428" s="232"/>
      <c r="AA428" s="232"/>
      <c r="AB428" s="232"/>
      <c r="AC428" s="232"/>
      <c r="AD428" s="266"/>
      <c r="AE428" s="235"/>
      <c r="AF428" s="266"/>
      <c r="AG428" s="235"/>
      <c r="AH428" s="266"/>
      <c r="AI428" s="235"/>
      <c r="AJ428" s="266"/>
      <c r="AK428" s="235"/>
      <c r="AL428" s="266"/>
      <c r="AM428" s="235"/>
      <c r="AN428" s="236" t="str">
        <f t="shared" si="14"/>
        <v/>
      </c>
      <c r="AO428" s="237" t="str">
        <f t="shared" si="13"/>
        <v/>
      </c>
      <c r="AP428" s="236" t="str">
        <f>IF(M428&gt;0,IF(ABS((VLOOKUP(aux!A419,aux!A:C,3,FALSE)-VLOOKUP(aux!A419,aux!E:F,2,FALSE))/VLOOKUP(aux!A419,aux!A:C,3,FALSE))&gt;'BG - Eckdaten'!#REF!,"N","J"),"")</f>
        <v/>
      </c>
      <c r="AR428" s="250"/>
    </row>
    <row r="429" spans="1:44" s="217" customFormat="1" ht="18.75" x14ac:dyDescent="0.3">
      <c r="A429" s="232"/>
      <c r="B429" s="232"/>
      <c r="C429" s="232"/>
      <c r="D429" s="232"/>
      <c r="E429" s="232"/>
      <c r="F429" s="232"/>
      <c r="G429" s="232"/>
      <c r="H429" s="232"/>
      <c r="I429" s="232"/>
      <c r="J429" s="232"/>
      <c r="K429" s="232"/>
      <c r="L429" s="232"/>
      <c r="M429" s="232"/>
      <c r="N429" s="232"/>
      <c r="O429" s="232"/>
      <c r="P429" s="232"/>
      <c r="Q429" s="232"/>
      <c r="R429" s="232"/>
      <c r="S429" s="232"/>
      <c r="T429" s="232"/>
      <c r="U429" s="232"/>
      <c r="V429" s="232"/>
      <c r="W429" s="232"/>
      <c r="X429" s="232"/>
      <c r="Y429" s="232"/>
      <c r="Z429" s="232"/>
      <c r="AA429" s="232"/>
      <c r="AB429" s="232"/>
      <c r="AC429" s="232"/>
      <c r="AD429" s="266"/>
      <c r="AE429" s="235"/>
      <c r="AF429" s="266"/>
      <c r="AG429" s="235"/>
      <c r="AH429" s="266"/>
      <c r="AI429" s="235"/>
      <c r="AJ429" s="266"/>
      <c r="AK429" s="235"/>
      <c r="AL429" s="266"/>
      <c r="AM429" s="235"/>
      <c r="AN429" s="236" t="str">
        <f t="shared" si="14"/>
        <v/>
      </c>
      <c r="AO429" s="237" t="str">
        <f t="shared" si="13"/>
        <v/>
      </c>
      <c r="AP429" s="236" t="str">
        <f>IF(M429&gt;0,IF(ABS((VLOOKUP(aux!A420,aux!A:C,3,FALSE)-VLOOKUP(aux!A420,aux!E:F,2,FALSE))/VLOOKUP(aux!A420,aux!A:C,3,FALSE))&gt;'BG - Eckdaten'!#REF!,"N","J"),"")</f>
        <v/>
      </c>
      <c r="AR429" s="250"/>
    </row>
    <row r="430" spans="1:44" s="217" customFormat="1" ht="18.75" x14ac:dyDescent="0.3">
      <c r="A430" s="232"/>
      <c r="B430" s="232"/>
      <c r="C430" s="232"/>
      <c r="D430" s="232"/>
      <c r="E430" s="232"/>
      <c r="F430" s="232"/>
      <c r="G430" s="232"/>
      <c r="H430" s="232"/>
      <c r="I430" s="232"/>
      <c r="J430" s="232"/>
      <c r="K430" s="232"/>
      <c r="L430" s="232"/>
      <c r="M430" s="232"/>
      <c r="N430" s="232"/>
      <c r="O430" s="232"/>
      <c r="P430" s="232"/>
      <c r="Q430" s="232"/>
      <c r="R430" s="232"/>
      <c r="S430" s="232"/>
      <c r="T430" s="232"/>
      <c r="U430" s="232"/>
      <c r="V430" s="232"/>
      <c r="W430" s="232"/>
      <c r="X430" s="232"/>
      <c r="Y430" s="232"/>
      <c r="Z430" s="232"/>
      <c r="AA430" s="232"/>
      <c r="AB430" s="232"/>
      <c r="AC430" s="232"/>
      <c r="AD430" s="266"/>
      <c r="AE430" s="235"/>
      <c r="AF430" s="266"/>
      <c r="AG430" s="235"/>
      <c r="AH430" s="266"/>
      <c r="AI430" s="235"/>
      <c r="AJ430" s="266"/>
      <c r="AK430" s="235"/>
      <c r="AL430" s="266"/>
      <c r="AM430" s="235"/>
      <c r="AN430" s="236" t="str">
        <f t="shared" si="14"/>
        <v/>
      </c>
      <c r="AO430" s="237" t="str">
        <f t="shared" si="13"/>
        <v/>
      </c>
      <c r="AP430" s="236" t="str">
        <f>IF(M430&gt;0,IF(ABS((VLOOKUP(aux!A421,aux!A:C,3,FALSE)-VLOOKUP(aux!A421,aux!E:F,2,FALSE))/VLOOKUP(aux!A421,aux!A:C,3,FALSE))&gt;'BG - Eckdaten'!#REF!,"N","J"),"")</f>
        <v/>
      </c>
      <c r="AR430" s="250"/>
    </row>
    <row r="431" spans="1:44" s="217" customFormat="1" ht="18.75" x14ac:dyDescent="0.3">
      <c r="A431" s="232"/>
      <c r="B431" s="232"/>
      <c r="C431" s="232"/>
      <c r="D431" s="232"/>
      <c r="E431" s="232"/>
      <c r="F431" s="232"/>
      <c r="G431" s="232"/>
      <c r="H431" s="232"/>
      <c r="I431" s="232"/>
      <c r="J431" s="232"/>
      <c r="K431" s="232"/>
      <c r="L431" s="232"/>
      <c r="M431" s="232"/>
      <c r="N431" s="232"/>
      <c r="O431" s="232"/>
      <c r="P431" s="232"/>
      <c r="Q431" s="232"/>
      <c r="R431" s="232"/>
      <c r="S431" s="232"/>
      <c r="T431" s="232"/>
      <c r="U431" s="232"/>
      <c r="V431" s="232"/>
      <c r="W431" s="232"/>
      <c r="X431" s="232"/>
      <c r="Y431" s="232"/>
      <c r="Z431" s="232"/>
      <c r="AA431" s="232"/>
      <c r="AB431" s="232"/>
      <c r="AC431" s="232"/>
      <c r="AD431" s="266"/>
      <c r="AE431" s="235"/>
      <c r="AF431" s="266"/>
      <c r="AG431" s="235"/>
      <c r="AH431" s="266"/>
      <c r="AI431" s="235"/>
      <c r="AJ431" s="266"/>
      <c r="AK431" s="235"/>
      <c r="AL431" s="266"/>
      <c r="AM431" s="235"/>
      <c r="AN431" s="236" t="str">
        <f t="shared" si="14"/>
        <v/>
      </c>
      <c r="AO431" s="237" t="str">
        <f t="shared" si="13"/>
        <v/>
      </c>
      <c r="AP431" s="236" t="str">
        <f>IF(M431&gt;0,IF(ABS((VLOOKUP(aux!A422,aux!A:C,3,FALSE)-VLOOKUP(aux!A422,aux!E:F,2,FALSE))/VLOOKUP(aux!A422,aux!A:C,3,FALSE))&gt;'BG - Eckdaten'!#REF!,"N","J"),"")</f>
        <v/>
      </c>
      <c r="AR431" s="250"/>
    </row>
    <row r="432" spans="1:44" s="217" customFormat="1" ht="18.75" x14ac:dyDescent="0.3">
      <c r="A432" s="232"/>
      <c r="B432" s="232"/>
      <c r="C432" s="232"/>
      <c r="D432" s="232"/>
      <c r="E432" s="232"/>
      <c r="F432" s="232"/>
      <c r="G432" s="232"/>
      <c r="H432" s="232"/>
      <c r="I432" s="232"/>
      <c r="J432" s="232"/>
      <c r="K432" s="232"/>
      <c r="L432" s="232"/>
      <c r="M432" s="232"/>
      <c r="N432" s="232"/>
      <c r="O432" s="232"/>
      <c r="P432" s="232"/>
      <c r="Q432" s="232"/>
      <c r="R432" s="232"/>
      <c r="S432" s="232"/>
      <c r="T432" s="232"/>
      <c r="U432" s="232"/>
      <c r="V432" s="232"/>
      <c r="W432" s="232"/>
      <c r="X432" s="232"/>
      <c r="Y432" s="232"/>
      <c r="Z432" s="232"/>
      <c r="AA432" s="232"/>
      <c r="AB432" s="232"/>
      <c r="AC432" s="232"/>
      <c r="AD432" s="266"/>
      <c r="AE432" s="235"/>
      <c r="AF432" s="266"/>
      <c r="AG432" s="235"/>
      <c r="AH432" s="266"/>
      <c r="AI432" s="235"/>
      <c r="AJ432" s="266"/>
      <c r="AK432" s="235"/>
      <c r="AL432" s="266"/>
      <c r="AM432" s="235"/>
      <c r="AN432" s="236" t="str">
        <f t="shared" si="14"/>
        <v/>
      </c>
      <c r="AO432" s="237" t="str">
        <f t="shared" si="13"/>
        <v/>
      </c>
      <c r="AP432" s="236" t="str">
        <f>IF(M432&gt;0,IF(ABS((VLOOKUP(aux!A423,aux!A:C,3,FALSE)-VLOOKUP(aux!A423,aux!E:F,2,FALSE))/VLOOKUP(aux!A423,aux!A:C,3,FALSE))&gt;'BG - Eckdaten'!#REF!,"N","J"),"")</f>
        <v/>
      </c>
      <c r="AR432" s="250"/>
    </row>
    <row r="433" spans="1:44" s="217" customFormat="1" ht="18.75" x14ac:dyDescent="0.3">
      <c r="A433" s="232"/>
      <c r="B433" s="232"/>
      <c r="C433" s="232"/>
      <c r="D433" s="232"/>
      <c r="E433" s="232"/>
      <c r="F433" s="232"/>
      <c r="G433" s="232"/>
      <c r="H433" s="232"/>
      <c r="I433" s="232"/>
      <c r="J433" s="232"/>
      <c r="K433" s="232"/>
      <c r="L433" s="232"/>
      <c r="M433" s="232"/>
      <c r="N433" s="232"/>
      <c r="O433" s="232"/>
      <c r="P433" s="232"/>
      <c r="Q433" s="232"/>
      <c r="R433" s="232"/>
      <c r="S433" s="232"/>
      <c r="T433" s="232"/>
      <c r="U433" s="232"/>
      <c r="V433" s="232"/>
      <c r="W433" s="232"/>
      <c r="X433" s="232"/>
      <c r="Y433" s="232"/>
      <c r="Z433" s="232"/>
      <c r="AA433" s="232"/>
      <c r="AB433" s="232"/>
      <c r="AC433" s="232"/>
      <c r="AD433" s="266"/>
      <c r="AE433" s="235"/>
      <c r="AF433" s="266"/>
      <c r="AG433" s="235"/>
      <c r="AH433" s="266"/>
      <c r="AI433" s="235"/>
      <c r="AJ433" s="266"/>
      <c r="AK433" s="235"/>
      <c r="AL433" s="266"/>
      <c r="AM433" s="235"/>
      <c r="AN433" s="236" t="str">
        <f t="shared" si="14"/>
        <v/>
      </c>
      <c r="AO433" s="237" t="str">
        <f t="shared" si="13"/>
        <v/>
      </c>
      <c r="AP433" s="236" t="str">
        <f>IF(M433&gt;0,IF(ABS((VLOOKUP(aux!A424,aux!A:C,3,FALSE)-VLOOKUP(aux!A424,aux!E:F,2,FALSE))/VLOOKUP(aux!A424,aux!A:C,3,FALSE))&gt;'BG - Eckdaten'!#REF!,"N","J"),"")</f>
        <v/>
      </c>
      <c r="AR433" s="250"/>
    </row>
    <row r="434" spans="1:44" s="217" customFormat="1" ht="18.75" x14ac:dyDescent="0.3">
      <c r="A434" s="232"/>
      <c r="B434" s="232"/>
      <c r="C434" s="232"/>
      <c r="D434" s="232"/>
      <c r="E434" s="232"/>
      <c r="F434" s="232"/>
      <c r="G434" s="232"/>
      <c r="H434" s="232"/>
      <c r="I434" s="232"/>
      <c r="J434" s="232"/>
      <c r="K434" s="232"/>
      <c r="L434" s="232"/>
      <c r="M434" s="232"/>
      <c r="N434" s="232"/>
      <c r="O434" s="232"/>
      <c r="P434" s="232"/>
      <c r="Q434" s="232"/>
      <c r="R434" s="232"/>
      <c r="S434" s="232"/>
      <c r="T434" s="232"/>
      <c r="U434" s="232"/>
      <c r="V434" s="232"/>
      <c r="W434" s="232"/>
      <c r="X434" s="232"/>
      <c r="Y434" s="232"/>
      <c r="Z434" s="232"/>
      <c r="AA434" s="232"/>
      <c r="AB434" s="232"/>
      <c r="AC434" s="232"/>
      <c r="AD434" s="266"/>
      <c r="AE434" s="235"/>
      <c r="AF434" s="266"/>
      <c r="AG434" s="235"/>
      <c r="AH434" s="266"/>
      <c r="AI434" s="235"/>
      <c r="AJ434" s="266"/>
      <c r="AK434" s="235"/>
      <c r="AL434" s="266"/>
      <c r="AM434" s="235"/>
      <c r="AN434" s="236" t="str">
        <f t="shared" si="14"/>
        <v/>
      </c>
      <c r="AO434" s="237" t="str">
        <f t="shared" si="13"/>
        <v/>
      </c>
      <c r="AP434" s="236" t="str">
        <f>IF(M434&gt;0,IF(ABS((VLOOKUP(aux!A425,aux!A:C,3,FALSE)-VLOOKUP(aux!A425,aux!E:F,2,FALSE))/VLOOKUP(aux!A425,aux!A:C,3,FALSE))&gt;'BG - Eckdaten'!#REF!,"N","J"),"")</f>
        <v/>
      </c>
      <c r="AR434" s="250"/>
    </row>
    <row r="435" spans="1:44" s="217" customFormat="1" ht="18.75" x14ac:dyDescent="0.3">
      <c r="A435" s="232"/>
      <c r="B435" s="232"/>
      <c r="C435" s="232"/>
      <c r="D435" s="232"/>
      <c r="E435" s="232"/>
      <c r="F435" s="232"/>
      <c r="G435" s="232"/>
      <c r="H435" s="232"/>
      <c r="I435" s="232"/>
      <c r="J435" s="232"/>
      <c r="K435" s="232"/>
      <c r="L435" s="232"/>
      <c r="M435" s="232"/>
      <c r="N435" s="232"/>
      <c r="O435" s="232"/>
      <c r="P435" s="232"/>
      <c r="Q435" s="232"/>
      <c r="R435" s="232"/>
      <c r="S435" s="232"/>
      <c r="T435" s="232"/>
      <c r="U435" s="232"/>
      <c r="V435" s="232"/>
      <c r="W435" s="232"/>
      <c r="X435" s="232"/>
      <c r="Y435" s="232"/>
      <c r="Z435" s="232"/>
      <c r="AA435" s="232"/>
      <c r="AB435" s="232"/>
      <c r="AC435" s="232"/>
      <c r="AD435" s="266"/>
      <c r="AE435" s="235"/>
      <c r="AF435" s="266"/>
      <c r="AG435" s="235"/>
      <c r="AH435" s="266"/>
      <c r="AI435" s="235"/>
      <c r="AJ435" s="266"/>
      <c r="AK435" s="235"/>
      <c r="AL435" s="266"/>
      <c r="AM435" s="235"/>
      <c r="AN435" s="236" t="str">
        <f t="shared" si="14"/>
        <v/>
      </c>
      <c r="AO435" s="237" t="str">
        <f t="shared" si="13"/>
        <v/>
      </c>
      <c r="AP435" s="236" t="str">
        <f>IF(M435&gt;0,IF(ABS((VLOOKUP(aux!A426,aux!A:C,3,FALSE)-VLOOKUP(aux!A426,aux!E:F,2,FALSE))/VLOOKUP(aux!A426,aux!A:C,3,FALSE))&gt;'BG - Eckdaten'!#REF!,"N","J"),"")</f>
        <v/>
      </c>
      <c r="AR435" s="250"/>
    </row>
    <row r="436" spans="1:44" s="217" customFormat="1" ht="18.75" x14ac:dyDescent="0.3">
      <c r="A436" s="232"/>
      <c r="B436" s="232"/>
      <c r="C436" s="232"/>
      <c r="D436" s="232"/>
      <c r="E436" s="232"/>
      <c r="F436" s="232"/>
      <c r="G436" s="232"/>
      <c r="H436" s="232"/>
      <c r="I436" s="232"/>
      <c r="J436" s="232"/>
      <c r="K436" s="232"/>
      <c r="L436" s="232"/>
      <c r="M436" s="232"/>
      <c r="N436" s="232"/>
      <c r="O436" s="232"/>
      <c r="P436" s="232"/>
      <c r="Q436" s="232"/>
      <c r="R436" s="232"/>
      <c r="S436" s="232"/>
      <c r="T436" s="232"/>
      <c r="U436" s="232"/>
      <c r="V436" s="232"/>
      <c r="W436" s="232"/>
      <c r="X436" s="232"/>
      <c r="Y436" s="232"/>
      <c r="Z436" s="232"/>
      <c r="AA436" s="232"/>
      <c r="AB436" s="232"/>
      <c r="AC436" s="232"/>
      <c r="AD436" s="266"/>
      <c r="AE436" s="235"/>
      <c r="AF436" s="266"/>
      <c r="AG436" s="235"/>
      <c r="AH436" s="266"/>
      <c r="AI436" s="235"/>
      <c r="AJ436" s="266"/>
      <c r="AK436" s="235"/>
      <c r="AL436" s="266"/>
      <c r="AM436" s="235"/>
      <c r="AN436" s="236" t="str">
        <f t="shared" si="14"/>
        <v/>
      </c>
      <c r="AO436" s="237" t="str">
        <f t="shared" si="13"/>
        <v/>
      </c>
      <c r="AP436" s="236" t="str">
        <f>IF(M436&gt;0,IF(ABS((VLOOKUP(aux!A427,aux!A:C,3,FALSE)-VLOOKUP(aux!A427,aux!E:F,2,FALSE))/VLOOKUP(aux!A427,aux!A:C,3,FALSE))&gt;'BG - Eckdaten'!#REF!,"N","J"),"")</f>
        <v/>
      </c>
      <c r="AR436" s="250"/>
    </row>
    <row r="437" spans="1:44" s="217" customFormat="1" ht="18.75" x14ac:dyDescent="0.3">
      <c r="A437" s="232"/>
      <c r="B437" s="232"/>
      <c r="C437" s="232"/>
      <c r="D437" s="232"/>
      <c r="E437" s="232"/>
      <c r="F437" s="232"/>
      <c r="G437" s="232"/>
      <c r="H437" s="232"/>
      <c r="I437" s="232"/>
      <c r="J437" s="232"/>
      <c r="K437" s="232"/>
      <c r="L437" s="232"/>
      <c r="M437" s="232"/>
      <c r="N437" s="232"/>
      <c r="O437" s="232"/>
      <c r="P437" s="232"/>
      <c r="Q437" s="232"/>
      <c r="R437" s="232"/>
      <c r="S437" s="232"/>
      <c r="T437" s="232"/>
      <c r="U437" s="232"/>
      <c r="V437" s="232"/>
      <c r="W437" s="232"/>
      <c r="X437" s="232"/>
      <c r="Y437" s="232"/>
      <c r="Z437" s="232"/>
      <c r="AA437" s="232"/>
      <c r="AB437" s="232"/>
      <c r="AC437" s="232"/>
      <c r="AD437" s="266"/>
      <c r="AE437" s="235"/>
      <c r="AF437" s="266"/>
      <c r="AG437" s="235"/>
      <c r="AH437" s="266"/>
      <c r="AI437" s="235"/>
      <c r="AJ437" s="266"/>
      <c r="AK437" s="235"/>
      <c r="AL437" s="266"/>
      <c r="AM437" s="235"/>
      <c r="AN437" s="236" t="str">
        <f t="shared" si="14"/>
        <v/>
      </c>
      <c r="AO437" s="237" t="str">
        <f t="shared" si="13"/>
        <v/>
      </c>
      <c r="AP437" s="236" t="str">
        <f>IF(M437&gt;0,IF(ABS((VLOOKUP(aux!A428,aux!A:C,3,FALSE)-VLOOKUP(aux!A428,aux!E:F,2,FALSE))/VLOOKUP(aux!A428,aux!A:C,3,FALSE))&gt;'BG - Eckdaten'!#REF!,"N","J"),"")</f>
        <v/>
      </c>
      <c r="AR437" s="250"/>
    </row>
    <row r="438" spans="1:44" s="217" customFormat="1" ht="18.75" x14ac:dyDescent="0.3">
      <c r="A438" s="232"/>
      <c r="B438" s="232"/>
      <c r="C438" s="232"/>
      <c r="D438" s="232"/>
      <c r="E438" s="232"/>
      <c r="F438" s="232"/>
      <c r="G438" s="232"/>
      <c r="H438" s="232"/>
      <c r="I438" s="232"/>
      <c r="J438" s="232"/>
      <c r="K438" s="232"/>
      <c r="L438" s="232"/>
      <c r="M438" s="232"/>
      <c r="N438" s="232"/>
      <c r="O438" s="232"/>
      <c r="P438" s="232"/>
      <c r="Q438" s="232"/>
      <c r="R438" s="232"/>
      <c r="S438" s="232"/>
      <c r="T438" s="232"/>
      <c r="U438" s="232"/>
      <c r="V438" s="232"/>
      <c r="W438" s="232"/>
      <c r="X438" s="232"/>
      <c r="Y438" s="232"/>
      <c r="Z438" s="232"/>
      <c r="AA438" s="232"/>
      <c r="AB438" s="232"/>
      <c r="AC438" s="232"/>
      <c r="AD438" s="266"/>
      <c r="AE438" s="235"/>
      <c r="AF438" s="266"/>
      <c r="AG438" s="235"/>
      <c r="AH438" s="266"/>
      <c r="AI438" s="235"/>
      <c r="AJ438" s="266"/>
      <c r="AK438" s="235"/>
      <c r="AL438" s="266"/>
      <c r="AM438" s="235"/>
      <c r="AN438" s="236" t="str">
        <f t="shared" si="14"/>
        <v/>
      </c>
      <c r="AO438" s="237" t="str">
        <f t="shared" si="13"/>
        <v/>
      </c>
      <c r="AP438" s="236" t="str">
        <f>IF(M438&gt;0,IF(ABS((VLOOKUP(aux!A429,aux!A:C,3,FALSE)-VLOOKUP(aux!A429,aux!E:F,2,FALSE))/VLOOKUP(aux!A429,aux!A:C,3,FALSE))&gt;'BG - Eckdaten'!#REF!,"N","J"),"")</f>
        <v/>
      </c>
      <c r="AR438" s="250"/>
    </row>
    <row r="439" spans="1:44" s="217" customFormat="1" ht="18.75" x14ac:dyDescent="0.3">
      <c r="A439" s="232"/>
      <c r="B439" s="232"/>
      <c r="C439" s="232"/>
      <c r="D439" s="232"/>
      <c r="E439" s="232"/>
      <c r="F439" s="232"/>
      <c r="G439" s="232"/>
      <c r="H439" s="232"/>
      <c r="I439" s="232"/>
      <c r="J439" s="232"/>
      <c r="K439" s="232"/>
      <c r="L439" s="232"/>
      <c r="M439" s="232"/>
      <c r="N439" s="232"/>
      <c r="O439" s="232"/>
      <c r="P439" s="232"/>
      <c r="Q439" s="232"/>
      <c r="R439" s="232"/>
      <c r="S439" s="232"/>
      <c r="T439" s="232"/>
      <c r="U439" s="232"/>
      <c r="V439" s="232"/>
      <c r="W439" s="232"/>
      <c r="X439" s="232"/>
      <c r="Y439" s="232"/>
      <c r="Z439" s="232"/>
      <c r="AA439" s="232"/>
      <c r="AB439" s="232"/>
      <c r="AC439" s="232"/>
      <c r="AD439" s="266"/>
      <c r="AE439" s="235"/>
      <c r="AF439" s="266"/>
      <c r="AG439" s="235"/>
      <c r="AH439" s="266"/>
      <c r="AI439" s="235"/>
      <c r="AJ439" s="266"/>
      <c r="AK439" s="235"/>
      <c r="AL439" s="266"/>
      <c r="AM439" s="235"/>
      <c r="AN439" s="236" t="str">
        <f t="shared" si="14"/>
        <v/>
      </c>
      <c r="AO439" s="237" t="str">
        <f t="shared" si="13"/>
        <v/>
      </c>
      <c r="AP439" s="236" t="str">
        <f>IF(M439&gt;0,IF(ABS((VLOOKUP(aux!A430,aux!A:C,3,FALSE)-VLOOKUP(aux!A430,aux!E:F,2,FALSE))/VLOOKUP(aux!A430,aux!A:C,3,FALSE))&gt;'BG - Eckdaten'!#REF!,"N","J"),"")</f>
        <v/>
      </c>
      <c r="AR439" s="250"/>
    </row>
    <row r="440" spans="1:44" s="217" customFormat="1" ht="18.75" x14ac:dyDescent="0.3">
      <c r="A440" s="232"/>
      <c r="B440" s="232"/>
      <c r="C440" s="232"/>
      <c r="D440" s="232"/>
      <c r="E440" s="232"/>
      <c r="F440" s="232"/>
      <c r="G440" s="232"/>
      <c r="H440" s="232"/>
      <c r="I440" s="232"/>
      <c r="J440" s="232"/>
      <c r="K440" s="232"/>
      <c r="L440" s="232"/>
      <c r="M440" s="232"/>
      <c r="N440" s="232"/>
      <c r="O440" s="232"/>
      <c r="P440" s="232"/>
      <c r="Q440" s="232"/>
      <c r="R440" s="232"/>
      <c r="S440" s="232"/>
      <c r="T440" s="232"/>
      <c r="U440" s="232"/>
      <c r="V440" s="232"/>
      <c r="W440" s="232"/>
      <c r="X440" s="232"/>
      <c r="Y440" s="232"/>
      <c r="Z440" s="232"/>
      <c r="AA440" s="232"/>
      <c r="AB440" s="232"/>
      <c r="AC440" s="232"/>
      <c r="AD440" s="266"/>
      <c r="AE440" s="235"/>
      <c r="AF440" s="266"/>
      <c r="AG440" s="235"/>
      <c r="AH440" s="266"/>
      <c r="AI440" s="235"/>
      <c r="AJ440" s="266"/>
      <c r="AK440" s="235"/>
      <c r="AL440" s="266"/>
      <c r="AM440" s="235"/>
      <c r="AN440" s="236" t="str">
        <f t="shared" si="14"/>
        <v/>
      </c>
      <c r="AO440" s="237" t="str">
        <f t="shared" si="13"/>
        <v/>
      </c>
      <c r="AP440" s="236" t="str">
        <f>IF(M440&gt;0,IF(ABS((VLOOKUP(aux!A431,aux!A:C,3,FALSE)-VLOOKUP(aux!A431,aux!E:F,2,FALSE))/VLOOKUP(aux!A431,aux!A:C,3,FALSE))&gt;'BG - Eckdaten'!#REF!,"N","J"),"")</f>
        <v/>
      </c>
      <c r="AR440" s="250"/>
    </row>
    <row r="441" spans="1:44" s="217" customFormat="1" ht="18.75" x14ac:dyDescent="0.3">
      <c r="A441" s="232"/>
      <c r="B441" s="232"/>
      <c r="C441" s="232"/>
      <c r="D441" s="232"/>
      <c r="E441" s="232"/>
      <c r="F441" s="232"/>
      <c r="G441" s="232"/>
      <c r="H441" s="232"/>
      <c r="I441" s="232"/>
      <c r="J441" s="232"/>
      <c r="K441" s="232"/>
      <c r="L441" s="232"/>
      <c r="M441" s="232"/>
      <c r="N441" s="232"/>
      <c r="O441" s="232"/>
      <c r="P441" s="232"/>
      <c r="Q441" s="232"/>
      <c r="R441" s="232"/>
      <c r="S441" s="232"/>
      <c r="T441" s="232"/>
      <c r="U441" s="232"/>
      <c r="V441" s="232"/>
      <c r="W441" s="232"/>
      <c r="X441" s="232"/>
      <c r="Y441" s="232"/>
      <c r="Z441" s="232"/>
      <c r="AA441" s="232"/>
      <c r="AB441" s="232"/>
      <c r="AC441" s="232"/>
      <c r="AD441" s="266"/>
      <c r="AE441" s="235"/>
      <c r="AF441" s="266"/>
      <c r="AG441" s="235"/>
      <c r="AH441" s="266"/>
      <c r="AI441" s="235"/>
      <c r="AJ441" s="266"/>
      <c r="AK441" s="235"/>
      <c r="AL441" s="266"/>
      <c r="AM441" s="235"/>
      <c r="AN441" s="236" t="str">
        <f t="shared" si="14"/>
        <v/>
      </c>
      <c r="AO441" s="237" t="str">
        <f t="shared" si="13"/>
        <v/>
      </c>
      <c r="AP441" s="236" t="str">
        <f>IF(M441&gt;0,IF(ABS((VLOOKUP(aux!A432,aux!A:C,3,FALSE)-VLOOKUP(aux!A432,aux!E:F,2,FALSE))/VLOOKUP(aux!A432,aux!A:C,3,FALSE))&gt;'BG - Eckdaten'!#REF!,"N","J"),"")</f>
        <v/>
      </c>
      <c r="AR441" s="250"/>
    </row>
    <row r="442" spans="1:44" s="217" customFormat="1" ht="18.75" x14ac:dyDescent="0.3">
      <c r="A442" s="232"/>
      <c r="B442" s="232"/>
      <c r="C442" s="232"/>
      <c r="D442" s="232"/>
      <c r="E442" s="232"/>
      <c r="F442" s="232"/>
      <c r="G442" s="232"/>
      <c r="H442" s="232"/>
      <c r="I442" s="232"/>
      <c r="J442" s="232"/>
      <c r="K442" s="232"/>
      <c r="L442" s="232"/>
      <c r="M442" s="232"/>
      <c r="N442" s="232"/>
      <c r="O442" s="232"/>
      <c r="P442" s="232"/>
      <c r="Q442" s="232"/>
      <c r="R442" s="232"/>
      <c r="S442" s="232"/>
      <c r="T442" s="232"/>
      <c r="U442" s="232"/>
      <c r="V442" s="232"/>
      <c r="W442" s="232"/>
      <c r="X442" s="232"/>
      <c r="Y442" s="232"/>
      <c r="Z442" s="232"/>
      <c r="AA442" s="232"/>
      <c r="AB442" s="232"/>
      <c r="AC442" s="232"/>
      <c r="AD442" s="266"/>
      <c r="AE442" s="235"/>
      <c r="AF442" s="266"/>
      <c r="AG442" s="235"/>
      <c r="AH442" s="266"/>
      <c r="AI442" s="235"/>
      <c r="AJ442" s="266"/>
      <c r="AK442" s="235"/>
      <c r="AL442" s="266"/>
      <c r="AM442" s="235"/>
      <c r="AN442" s="236" t="str">
        <f t="shared" si="14"/>
        <v/>
      </c>
      <c r="AO442" s="237" t="str">
        <f t="shared" si="13"/>
        <v/>
      </c>
      <c r="AP442" s="236" t="str">
        <f>IF(M442&gt;0,IF(ABS((VLOOKUP(aux!A433,aux!A:C,3,FALSE)-VLOOKUP(aux!A433,aux!E:F,2,FALSE))/VLOOKUP(aux!A433,aux!A:C,3,FALSE))&gt;'BG - Eckdaten'!#REF!,"N","J"),"")</f>
        <v/>
      </c>
      <c r="AR442" s="250"/>
    </row>
    <row r="443" spans="1:44" s="217" customFormat="1" ht="18.75" x14ac:dyDescent="0.3">
      <c r="A443" s="232"/>
      <c r="B443" s="232"/>
      <c r="C443" s="232"/>
      <c r="D443" s="232"/>
      <c r="E443" s="232"/>
      <c r="F443" s="232"/>
      <c r="G443" s="232"/>
      <c r="H443" s="232"/>
      <c r="I443" s="232"/>
      <c r="J443" s="232"/>
      <c r="K443" s="232"/>
      <c r="L443" s="232"/>
      <c r="M443" s="232"/>
      <c r="N443" s="232"/>
      <c r="O443" s="232"/>
      <c r="P443" s="232"/>
      <c r="Q443" s="232"/>
      <c r="R443" s="232"/>
      <c r="S443" s="232"/>
      <c r="T443" s="232"/>
      <c r="U443" s="232"/>
      <c r="V443" s="232"/>
      <c r="W443" s="232"/>
      <c r="X443" s="232"/>
      <c r="Y443" s="232"/>
      <c r="Z443" s="232"/>
      <c r="AA443" s="232"/>
      <c r="AB443" s="232"/>
      <c r="AC443" s="232"/>
      <c r="AD443" s="266"/>
      <c r="AE443" s="235"/>
      <c r="AF443" s="266"/>
      <c r="AG443" s="235"/>
      <c r="AH443" s="266"/>
      <c r="AI443" s="235"/>
      <c r="AJ443" s="266"/>
      <c r="AK443" s="235"/>
      <c r="AL443" s="266"/>
      <c r="AM443" s="235"/>
      <c r="AN443" s="236" t="str">
        <f t="shared" si="14"/>
        <v/>
      </c>
      <c r="AO443" s="237" t="str">
        <f t="shared" si="13"/>
        <v/>
      </c>
      <c r="AP443" s="236" t="str">
        <f>IF(M443&gt;0,IF(ABS((VLOOKUP(aux!A434,aux!A:C,3,FALSE)-VLOOKUP(aux!A434,aux!E:F,2,FALSE))/VLOOKUP(aux!A434,aux!A:C,3,FALSE))&gt;'BG - Eckdaten'!#REF!,"N","J"),"")</f>
        <v/>
      </c>
      <c r="AR443" s="250"/>
    </row>
    <row r="444" spans="1:44" s="217" customFormat="1" ht="18.75" x14ac:dyDescent="0.3">
      <c r="A444" s="232"/>
      <c r="B444" s="232"/>
      <c r="C444" s="232"/>
      <c r="D444" s="232"/>
      <c r="E444" s="232"/>
      <c r="F444" s="232"/>
      <c r="G444" s="232"/>
      <c r="H444" s="232"/>
      <c r="I444" s="232"/>
      <c r="J444" s="232"/>
      <c r="K444" s="232"/>
      <c r="L444" s="232"/>
      <c r="M444" s="232"/>
      <c r="N444" s="232"/>
      <c r="O444" s="232"/>
      <c r="P444" s="232"/>
      <c r="Q444" s="232"/>
      <c r="R444" s="232"/>
      <c r="S444" s="232"/>
      <c r="T444" s="232"/>
      <c r="U444" s="232"/>
      <c r="V444" s="232"/>
      <c r="W444" s="232"/>
      <c r="X444" s="232"/>
      <c r="Y444" s="232"/>
      <c r="Z444" s="232"/>
      <c r="AA444" s="232"/>
      <c r="AB444" s="232"/>
      <c r="AC444" s="232"/>
      <c r="AD444" s="266"/>
      <c r="AE444" s="235"/>
      <c r="AF444" s="266"/>
      <c r="AG444" s="235"/>
      <c r="AH444" s="266"/>
      <c r="AI444" s="235"/>
      <c r="AJ444" s="266"/>
      <c r="AK444" s="235"/>
      <c r="AL444" s="266"/>
      <c r="AM444" s="235"/>
      <c r="AN444" s="236" t="str">
        <f t="shared" si="14"/>
        <v/>
      </c>
      <c r="AO444" s="237" t="str">
        <f t="shared" si="13"/>
        <v/>
      </c>
      <c r="AP444" s="236" t="str">
        <f>IF(M444&gt;0,IF(ABS((VLOOKUP(aux!A435,aux!A:C,3,FALSE)-VLOOKUP(aux!A435,aux!E:F,2,FALSE))/VLOOKUP(aux!A435,aux!A:C,3,FALSE))&gt;'BG - Eckdaten'!#REF!,"N","J"),"")</f>
        <v/>
      </c>
      <c r="AR444" s="250"/>
    </row>
    <row r="445" spans="1:44" s="217" customFormat="1" ht="18.75" x14ac:dyDescent="0.3">
      <c r="A445" s="232"/>
      <c r="B445" s="232"/>
      <c r="C445" s="232"/>
      <c r="D445" s="232"/>
      <c r="E445" s="232"/>
      <c r="F445" s="232"/>
      <c r="G445" s="232"/>
      <c r="H445" s="232"/>
      <c r="I445" s="232"/>
      <c r="J445" s="232"/>
      <c r="K445" s="232"/>
      <c r="L445" s="232"/>
      <c r="M445" s="232"/>
      <c r="N445" s="232"/>
      <c r="O445" s="232"/>
      <c r="P445" s="232"/>
      <c r="Q445" s="232"/>
      <c r="R445" s="232"/>
      <c r="S445" s="232"/>
      <c r="T445" s="232"/>
      <c r="U445" s="232"/>
      <c r="V445" s="232"/>
      <c r="W445" s="232"/>
      <c r="X445" s="232"/>
      <c r="Y445" s="232"/>
      <c r="Z445" s="232"/>
      <c r="AA445" s="232"/>
      <c r="AB445" s="232"/>
      <c r="AC445" s="232"/>
      <c r="AD445" s="266"/>
      <c r="AE445" s="235"/>
      <c r="AF445" s="266"/>
      <c r="AG445" s="235"/>
      <c r="AH445" s="266"/>
      <c r="AI445" s="235"/>
      <c r="AJ445" s="266"/>
      <c r="AK445" s="235"/>
      <c r="AL445" s="266"/>
      <c r="AM445" s="235"/>
      <c r="AN445" s="236" t="str">
        <f t="shared" si="14"/>
        <v/>
      </c>
      <c r="AO445" s="237" t="str">
        <f t="shared" si="13"/>
        <v/>
      </c>
      <c r="AP445" s="236" t="str">
        <f>IF(M445&gt;0,IF(ABS((VLOOKUP(aux!A436,aux!A:C,3,FALSE)-VLOOKUP(aux!A436,aux!E:F,2,FALSE))/VLOOKUP(aux!A436,aux!A:C,3,FALSE))&gt;'BG - Eckdaten'!#REF!,"N","J"),"")</f>
        <v/>
      </c>
      <c r="AR445" s="250"/>
    </row>
    <row r="446" spans="1:44" s="217" customFormat="1" ht="18.75" x14ac:dyDescent="0.3">
      <c r="A446" s="232"/>
      <c r="B446" s="232"/>
      <c r="C446" s="232"/>
      <c r="D446" s="232"/>
      <c r="E446" s="232"/>
      <c r="F446" s="232"/>
      <c r="G446" s="232"/>
      <c r="H446" s="232"/>
      <c r="I446" s="232"/>
      <c r="J446" s="232"/>
      <c r="K446" s="232"/>
      <c r="L446" s="232"/>
      <c r="M446" s="232"/>
      <c r="N446" s="232"/>
      <c r="O446" s="232"/>
      <c r="P446" s="232"/>
      <c r="Q446" s="232"/>
      <c r="R446" s="232"/>
      <c r="S446" s="232"/>
      <c r="T446" s="232"/>
      <c r="U446" s="232"/>
      <c r="V446" s="232"/>
      <c r="W446" s="232"/>
      <c r="X446" s="232"/>
      <c r="Y446" s="232"/>
      <c r="Z446" s="232"/>
      <c r="AA446" s="232"/>
      <c r="AB446" s="232"/>
      <c r="AC446" s="232"/>
      <c r="AD446" s="266"/>
      <c r="AE446" s="235"/>
      <c r="AF446" s="266"/>
      <c r="AG446" s="235"/>
      <c r="AH446" s="266"/>
      <c r="AI446" s="235"/>
      <c r="AJ446" s="266"/>
      <c r="AK446" s="235"/>
      <c r="AL446" s="266"/>
      <c r="AM446" s="235"/>
      <c r="AN446" s="236" t="str">
        <f t="shared" si="14"/>
        <v/>
      </c>
      <c r="AO446" s="237" t="str">
        <f t="shared" si="13"/>
        <v/>
      </c>
      <c r="AP446" s="236" t="str">
        <f>IF(M446&gt;0,IF(ABS((VLOOKUP(aux!A437,aux!A:C,3,FALSE)-VLOOKUP(aux!A437,aux!E:F,2,FALSE))/VLOOKUP(aux!A437,aux!A:C,3,FALSE))&gt;'BG - Eckdaten'!#REF!,"N","J"),"")</f>
        <v/>
      </c>
      <c r="AR446" s="250"/>
    </row>
    <row r="447" spans="1:44" s="217" customFormat="1" ht="18.75" x14ac:dyDescent="0.3">
      <c r="A447" s="232"/>
      <c r="B447" s="232"/>
      <c r="C447" s="232"/>
      <c r="D447" s="232"/>
      <c r="E447" s="232"/>
      <c r="F447" s="232"/>
      <c r="G447" s="232"/>
      <c r="H447" s="232"/>
      <c r="I447" s="232"/>
      <c r="J447" s="232"/>
      <c r="K447" s="232"/>
      <c r="L447" s="232"/>
      <c r="M447" s="232"/>
      <c r="N447" s="232"/>
      <c r="O447" s="232"/>
      <c r="P447" s="232"/>
      <c r="Q447" s="232"/>
      <c r="R447" s="232"/>
      <c r="S447" s="232"/>
      <c r="T447" s="232"/>
      <c r="U447" s="232"/>
      <c r="V447" s="232"/>
      <c r="W447" s="232"/>
      <c r="X447" s="232"/>
      <c r="Y447" s="232"/>
      <c r="Z447" s="232"/>
      <c r="AA447" s="232"/>
      <c r="AB447" s="232"/>
      <c r="AC447" s="232"/>
      <c r="AD447" s="266"/>
      <c r="AE447" s="235"/>
      <c r="AF447" s="266"/>
      <c r="AG447" s="235"/>
      <c r="AH447" s="266"/>
      <c r="AI447" s="235"/>
      <c r="AJ447" s="266"/>
      <c r="AK447" s="235"/>
      <c r="AL447" s="266"/>
      <c r="AM447" s="235"/>
      <c r="AN447" s="236" t="str">
        <f t="shared" si="14"/>
        <v/>
      </c>
      <c r="AO447" s="237" t="str">
        <f t="shared" si="13"/>
        <v/>
      </c>
      <c r="AP447" s="236" t="str">
        <f>IF(M447&gt;0,IF(ABS((VLOOKUP(aux!A438,aux!A:C,3,FALSE)-VLOOKUP(aux!A438,aux!E:F,2,FALSE))/VLOOKUP(aux!A438,aux!A:C,3,FALSE))&gt;'BG - Eckdaten'!#REF!,"N","J"),"")</f>
        <v/>
      </c>
      <c r="AR447" s="250"/>
    </row>
    <row r="448" spans="1:44" s="217" customFormat="1" ht="18.75" x14ac:dyDescent="0.3">
      <c r="A448" s="232"/>
      <c r="B448" s="232"/>
      <c r="C448" s="232"/>
      <c r="D448" s="232"/>
      <c r="E448" s="232"/>
      <c r="F448" s="232"/>
      <c r="G448" s="232"/>
      <c r="H448" s="232"/>
      <c r="I448" s="232"/>
      <c r="J448" s="232"/>
      <c r="K448" s="232"/>
      <c r="L448" s="232"/>
      <c r="M448" s="232"/>
      <c r="N448" s="232"/>
      <c r="O448" s="232"/>
      <c r="P448" s="232"/>
      <c r="Q448" s="232"/>
      <c r="R448" s="232"/>
      <c r="S448" s="232"/>
      <c r="T448" s="232"/>
      <c r="U448" s="232"/>
      <c r="V448" s="232"/>
      <c r="W448" s="232"/>
      <c r="X448" s="232"/>
      <c r="Y448" s="232"/>
      <c r="Z448" s="232"/>
      <c r="AA448" s="232"/>
      <c r="AB448" s="232"/>
      <c r="AC448" s="232"/>
      <c r="AD448" s="266"/>
      <c r="AE448" s="235"/>
      <c r="AF448" s="266"/>
      <c r="AG448" s="235"/>
      <c r="AH448" s="266"/>
      <c r="AI448" s="235"/>
      <c r="AJ448" s="266"/>
      <c r="AK448" s="235"/>
      <c r="AL448" s="266"/>
      <c r="AM448" s="235"/>
      <c r="AN448" s="236" t="str">
        <f t="shared" si="14"/>
        <v/>
      </c>
      <c r="AO448" s="237" t="str">
        <f t="shared" si="13"/>
        <v/>
      </c>
      <c r="AP448" s="236" t="str">
        <f>IF(M448&gt;0,IF(ABS((VLOOKUP(aux!A439,aux!A:C,3,FALSE)-VLOOKUP(aux!A439,aux!E:F,2,FALSE))/VLOOKUP(aux!A439,aux!A:C,3,FALSE))&gt;'BG - Eckdaten'!#REF!,"N","J"),"")</f>
        <v/>
      </c>
      <c r="AR448" s="250"/>
    </row>
    <row r="449" spans="1:44" s="217" customFormat="1" ht="18.75" x14ac:dyDescent="0.3">
      <c r="A449" s="232"/>
      <c r="B449" s="232"/>
      <c r="C449" s="232"/>
      <c r="D449" s="232"/>
      <c r="E449" s="232"/>
      <c r="F449" s="232"/>
      <c r="G449" s="232"/>
      <c r="H449" s="232"/>
      <c r="I449" s="232"/>
      <c r="J449" s="232"/>
      <c r="K449" s="232"/>
      <c r="L449" s="232"/>
      <c r="M449" s="232"/>
      <c r="N449" s="232"/>
      <c r="O449" s="232"/>
      <c r="P449" s="232"/>
      <c r="Q449" s="232"/>
      <c r="R449" s="232"/>
      <c r="S449" s="232"/>
      <c r="T449" s="232"/>
      <c r="U449" s="232"/>
      <c r="V449" s="232"/>
      <c r="W449" s="232"/>
      <c r="X449" s="232"/>
      <c r="Y449" s="232"/>
      <c r="Z449" s="232"/>
      <c r="AA449" s="232"/>
      <c r="AB449" s="232"/>
      <c r="AC449" s="232"/>
      <c r="AD449" s="266"/>
      <c r="AE449" s="235"/>
      <c r="AF449" s="266"/>
      <c r="AG449" s="235"/>
      <c r="AH449" s="266"/>
      <c r="AI449" s="235"/>
      <c r="AJ449" s="266"/>
      <c r="AK449" s="235"/>
      <c r="AL449" s="266"/>
      <c r="AM449" s="235"/>
      <c r="AN449" s="236" t="str">
        <f t="shared" si="14"/>
        <v/>
      </c>
      <c r="AO449" s="237" t="str">
        <f t="shared" si="13"/>
        <v/>
      </c>
      <c r="AP449" s="236" t="str">
        <f>IF(M449&gt;0,IF(ABS((VLOOKUP(aux!A440,aux!A:C,3,FALSE)-VLOOKUP(aux!A440,aux!E:F,2,FALSE))/VLOOKUP(aux!A440,aux!A:C,3,FALSE))&gt;'BG - Eckdaten'!#REF!,"N","J"),"")</f>
        <v/>
      </c>
      <c r="AR449" s="250"/>
    </row>
    <row r="450" spans="1:44" s="217" customFormat="1" ht="18.75" x14ac:dyDescent="0.3">
      <c r="A450" s="232"/>
      <c r="B450" s="232"/>
      <c r="C450" s="232"/>
      <c r="D450" s="232"/>
      <c r="E450" s="232"/>
      <c r="F450" s="232"/>
      <c r="G450" s="232"/>
      <c r="H450" s="232"/>
      <c r="I450" s="232"/>
      <c r="J450" s="232"/>
      <c r="K450" s="232"/>
      <c r="L450" s="232"/>
      <c r="M450" s="232"/>
      <c r="N450" s="232"/>
      <c r="O450" s="232"/>
      <c r="P450" s="232"/>
      <c r="Q450" s="232"/>
      <c r="R450" s="232"/>
      <c r="S450" s="232"/>
      <c r="T450" s="232"/>
      <c r="U450" s="232"/>
      <c r="V450" s="232"/>
      <c r="W450" s="232"/>
      <c r="X450" s="232"/>
      <c r="Y450" s="232"/>
      <c r="Z450" s="232"/>
      <c r="AA450" s="232"/>
      <c r="AB450" s="232"/>
      <c r="AC450" s="232"/>
      <c r="AD450" s="266"/>
      <c r="AE450" s="235"/>
      <c r="AF450" s="266"/>
      <c r="AG450" s="235"/>
      <c r="AH450" s="266"/>
      <c r="AI450" s="235"/>
      <c r="AJ450" s="266"/>
      <c r="AK450" s="235"/>
      <c r="AL450" s="266"/>
      <c r="AM450" s="235"/>
      <c r="AN450" s="236" t="str">
        <f t="shared" si="14"/>
        <v/>
      </c>
      <c r="AO450" s="237" t="str">
        <f t="shared" si="13"/>
        <v/>
      </c>
      <c r="AP450" s="236" t="str">
        <f>IF(M450&gt;0,IF(ABS((VLOOKUP(aux!A441,aux!A:C,3,FALSE)-VLOOKUP(aux!A441,aux!E:F,2,FALSE))/VLOOKUP(aux!A441,aux!A:C,3,FALSE))&gt;'BG - Eckdaten'!#REF!,"N","J"),"")</f>
        <v/>
      </c>
      <c r="AR450" s="250"/>
    </row>
    <row r="451" spans="1:44" s="217" customFormat="1" ht="18.75" x14ac:dyDescent="0.3">
      <c r="A451" s="232"/>
      <c r="B451" s="232"/>
      <c r="C451" s="232"/>
      <c r="D451" s="232"/>
      <c r="E451" s="232"/>
      <c r="F451" s="232"/>
      <c r="G451" s="232"/>
      <c r="H451" s="232"/>
      <c r="I451" s="232"/>
      <c r="J451" s="232"/>
      <c r="K451" s="232"/>
      <c r="L451" s="232"/>
      <c r="M451" s="232"/>
      <c r="N451" s="232"/>
      <c r="O451" s="232"/>
      <c r="P451" s="232"/>
      <c r="Q451" s="232"/>
      <c r="R451" s="232"/>
      <c r="S451" s="232"/>
      <c r="T451" s="232"/>
      <c r="U451" s="232"/>
      <c r="V451" s="232"/>
      <c r="W451" s="232"/>
      <c r="X451" s="232"/>
      <c r="Y451" s="232"/>
      <c r="Z451" s="232"/>
      <c r="AA451" s="232"/>
      <c r="AB451" s="232"/>
      <c r="AC451" s="232"/>
      <c r="AD451" s="266"/>
      <c r="AE451" s="235"/>
      <c r="AF451" s="266"/>
      <c r="AG451" s="235"/>
      <c r="AH451" s="266"/>
      <c r="AI451" s="235"/>
      <c r="AJ451" s="266"/>
      <c r="AK451" s="235"/>
      <c r="AL451" s="266"/>
      <c r="AM451" s="235"/>
      <c r="AN451" s="236" t="str">
        <f t="shared" si="14"/>
        <v/>
      </c>
      <c r="AO451" s="237" t="str">
        <f t="shared" si="13"/>
        <v/>
      </c>
      <c r="AP451" s="236" t="str">
        <f>IF(M451&gt;0,IF(ABS((VLOOKUP(aux!A442,aux!A:C,3,FALSE)-VLOOKUP(aux!A442,aux!E:F,2,FALSE))/VLOOKUP(aux!A442,aux!A:C,3,FALSE))&gt;'BG - Eckdaten'!#REF!,"N","J"),"")</f>
        <v/>
      </c>
      <c r="AR451" s="250"/>
    </row>
    <row r="452" spans="1:44" s="217" customFormat="1" ht="18.75" x14ac:dyDescent="0.3">
      <c r="A452" s="232"/>
      <c r="B452" s="232"/>
      <c r="C452" s="232"/>
      <c r="D452" s="232"/>
      <c r="E452" s="232"/>
      <c r="F452" s="232"/>
      <c r="G452" s="232"/>
      <c r="H452" s="232"/>
      <c r="I452" s="232"/>
      <c r="J452" s="232"/>
      <c r="K452" s="232"/>
      <c r="L452" s="232"/>
      <c r="M452" s="232"/>
      <c r="N452" s="232"/>
      <c r="O452" s="232"/>
      <c r="P452" s="232"/>
      <c r="Q452" s="232"/>
      <c r="R452" s="232"/>
      <c r="S452" s="232"/>
      <c r="T452" s="232"/>
      <c r="U452" s="232"/>
      <c r="V452" s="232"/>
      <c r="W452" s="232"/>
      <c r="X452" s="232"/>
      <c r="Y452" s="232"/>
      <c r="Z452" s="232"/>
      <c r="AA452" s="232"/>
      <c r="AB452" s="232"/>
      <c r="AC452" s="232"/>
      <c r="AD452" s="266"/>
      <c r="AE452" s="235"/>
      <c r="AF452" s="266"/>
      <c r="AG452" s="235"/>
      <c r="AH452" s="266"/>
      <c r="AI452" s="235"/>
      <c r="AJ452" s="266"/>
      <c r="AK452" s="235"/>
      <c r="AL452" s="266"/>
      <c r="AM452" s="235"/>
      <c r="AN452" s="236" t="str">
        <f t="shared" si="14"/>
        <v/>
      </c>
      <c r="AO452" s="237" t="str">
        <f t="shared" si="13"/>
        <v/>
      </c>
      <c r="AP452" s="236" t="str">
        <f>IF(M452&gt;0,IF(ABS((VLOOKUP(aux!A443,aux!A:C,3,FALSE)-VLOOKUP(aux!A443,aux!E:F,2,FALSE))/VLOOKUP(aux!A443,aux!A:C,3,FALSE))&gt;'BG - Eckdaten'!#REF!,"N","J"),"")</f>
        <v/>
      </c>
      <c r="AR452" s="250"/>
    </row>
    <row r="453" spans="1:44" s="217" customFormat="1" ht="18.75" x14ac:dyDescent="0.3">
      <c r="A453" s="232"/>
      <c r="B453" s="232"/>
      <c r="C453" s="232"/>
      <c r="D453" s="232"/>
      <c r="E453" s="232"/>
      <c r="F453" s="232"/>
      <c r="G453" s="232"/>
      <c r="H453" s="232"/>
      <c r="I453" s="232"/>
      <c r="J453" s="232"/>
      <c r="K453" s="232"/>
      <c r="L453" s="232"/>
      <c r="M453" s="232"/>
      <c r="N453" s="232"/>
      <c r="O453" s="232"/>
      <c r="P453" s="232"/>
      <c r="Q453" s="232"/>
      <c r="R453" s="232"/>
      <c r="S453" s="232"/>
      <c r="T453" s="232"/>
      <c r="U453" s="232"/>
      <c r="V453" s="232"/>
      <c r="W453" s="232"/>
      <c r="X453" s="232"/>
      <c r="Y453" s="232"/>
      <c r="Z453" s="232"/>
      <c r="AA453" s="232"/>
      <c r="AB453" s="232"/>
      <c r="AC453" s="232"/>
      <c r="AD453" s="266"/>
      <c r="AE453" s="235"/>
      <c r="AF453" s="266"/>
      <c r="AG453" s="235"/>
      <c r="AH453" s="266"/>
      <c r="AI453" s="235"/>
      <c r="AJ453" s="266"/>
      <c r="AK453" s="235"/>
      <c r="AL453" s="266"/>
      <c r="AM453" s="235"/>
      <c r="AN453" s="236" t="str">
        <f t="shared" si="14"/>
        <v/>
      </c>
      <c r="AO453" s="237" t="str">
        <f t="shared" si="13"/>
        <v/>
      </c>
      <c r="AP453" s="236" t="str">
        <f>IF(M453&gt;0,IF(ABS((VLOOKUP(aux!A444,aux!A:C,3,FALSE)-VLOOKUP(aux!A444,aux!E:F,2,FALSE))/VLOOKUP(aux!A444,aux!A:C,3,FALSE))&gt;'BG - Eckdaten'!#REF!,"N","J"),"")</f>
        <v/>
      </c>
      <c r="AR453" s="250"/>
    </row>
    <row r="454" spans="1:44" s="217" customFormat="1" ht="18.75" x14ac:dyDescent="0.3">
      <c r="A454" s="232"/>
      <c r="B454" s="232"/>
      <c r="C454" s="232"/>
      <c r="D454" s="232"/>
      <c r="E454" s="232"/>
      <c r="F454" s="232"/>
      <c r="G454" s="232"/>
      <c r="H454" s="232"/>
      <c r="I454" s="232"/>
      <c r="J454" s="232"/>
      <c r="K454" s="232"/>
      <c r="L454" s="232"/>
      <c r="M454" s="232"/>
      <c r="N454" s="232"/>
      <c r="O454" s="232"/>
      <c r="P454" s="232"/>
      <c r="Q454" s="232"/>
      <c r="R454" s="232"/>
      <c r="S454" s="232"/>
      <c r="T454" s="232"/>
      <c r="U454" s="232"/>
      <c r="V454" s="232"/>
      <c r="W454" s="232"/>
      <c r="X454" s="232"/>
      <c r="Y454" s="232"/>
      <c r="Z454" s="232"/>
      <c r="AA454" s="232"/>
      <c r="AB454" s="232"/>
      <c r="AC454" s="232"/>
      <c r="AD454" s="266"/>
      <c r="AE454" s="235"/>
      <c r="AF454" s="266"/>
      <c r="AG454" s="235"/>
      <c r="AH454" s="266"/>
      <c r="AI454" s="235"/>
      <c r="AJ454" s="266"/>
      <c r="AK454" s="235"/>
      <c r="AL454" s="266"/>
      <c r="AM454" s="235"/>
      <c r="AN454" s="236" t="str">
        <f t="shared" si="14"/>
        <v/>
      </c>
      <c r="AO454" s="237" t="str">
        <f t="shared" si="13"/>
        <v/>
      </c>
      <c r="AP454" s="236" t="str">
        <f>IF(M454&gt;0,IF(ABS((VLOOKUP(aux!A445,aux!A:C,3,FALSE)-VLOOKUP(aux!A445,aux!E:F,2,FALSE))/VLOOKUP(aux!A445,aux!A:C,3,FALSE))&gt;'BG - Eckdaten'!#REF!,"N","J"),"")</f>
        <v/>
      </c>
      <c r="AR454" s="250"/>
    </row>
    <row r="455" spans="1:44" s="217" customFormat="1" ht="18.75" x14ac:dyDescent="0.3">
      <c r="A455" s="232"/>
      <c r="B455" s="232"/>
      <c r="C455" s="232"/>
      <c r="D455" s="232"/>
      <c r="E455" s="232"/>
      <c r="F455" s="232"/>
      <c r="G455" s="232"/>
      <c r="H455" s="232"/>
      <c r="I455" s="232"/>
      <c r="J455" s="232"/>
      <c r="K455" s="232"/>
      <c r="L455" s="232"/>
      <c r="M455" s="232"/>
      <c r="N455" s="232"/>
      <c r="O455" s="232"/>
      <c r="P455" s="232"/>
      <c r="Q455" s="232"/>
      <c r="R455" s="232"/>
      <c r="S455" s="232"/>
      <c r="T455" s="232"/>
      <c r="U455" s="232"/>
      <c r="V455" s="232"/>
      <c r="W455" s="232"/>
      <c r="X455" s="232"/>
      <c r="Y455" s="232"/>
      <c r="Z455" s="232"/>
      <c r="AA455" s="232"/>
      <c r="AB455" s="232"/>
      <c r="AC455" s="232"/>
      <c r="AD455" s="266"/>
      <c r="AE455" s="235"/>
      <c r="AF455" s="266"/>
      <c r="AG455" s="235"/>
      <c r="AH455" s="266"/>
      <c r="AI455" s="235"/>
      <c r="AJ455" s="266"/>
      <c r="AK455" s="235"/>
      <c r="AL455" s="266"/>
      <c r="AM455" s="235"/>
      <c r="AN455" s="236" t="str">
        <f t="shared" si="14"/>
        <v/>
      </c>
      <c r="AO455" s="237" t="str">
        <f t="shared" ref="AO455:AO518" si="15">IF(AE455=0,"",IF(AE455+AG455+AI455+AK455+AM455=1,"J","N"))</f>
        <v/>
      </c>
      <c r="AP455" s="236" t="str">
        <f>IF(M455&gt;0,IF(ABS((VLOOKUP(aux!A446,aux!A:C,3,FALSE)-VLOOKUP(aux!A446,aux!E:F,2,FALSE))/VLOOKUP(aux!A446,aux!A:C,3,FALSE))&gt;'BG - Eckdaten'!#REF!,"N","J"),"")</f>
        <v/>
      </c>
      <c r="AR455" s="250"/>
    </row>
    <row r="456" spans="1:44" s="217" customFormat="1" ht="18.75" x14ac:dyDescent="0.3">
      <c r="A456" s="232"/>
      <c r="B456" s="232"/>
      <c r="C456" s="232"/>
      <c r="D456" s="232"/>
      <c r="E456" s="232"/>
      <c r="F456" s="232"/>
      <c r="G456" s="232"/>
      <c r="H456" s="232"/>
      <c r="I456" s="232"/>
      <c r="J456" s="232"/>
      <c r="K456" s="232"/>
      <c r="L456" s="232"/>
      <c r="M456" s="232"/>
      <c r="N456" s="232"/>
      <c r="O456" s="232"/>
      <c r="P456" s="232"/>
      <c r="Q456" s="232"/>
      <c r="R456" s="232"/>
      <c r="S456" s="232"/>
      <c r="T456" s="232"/>
      <c r="U456" s="232"/>
      <c r="V456" s="232"/>
      <c r="W456" s="232"/>
      <c r="X456" s="232"/>
      <c r="Y456" s="232"/>
      <c r="Z456" s="232"/>
      <c r="AA456" s="232"/>
      <c r="AB456" s="232"/>
      <c r="AC456" s="232"/>
      <c r="AD456" s="266"/>
      <c r="AE456" s="235"/>
      <c r="AF456" s="266"/>
      <c r="AG456" s="235"/>
      <c r="AH456" s="266"/>
      <c r="AI456" s="235"/>
      <c r="AJ456" s="266"/>
      <c r="AK456" s="235"/>
      <c r="AL456" s="266"/>
      <c r="AM456" s="235"/>
      <c r="AN456" s="236" t="str">
        <f t="shared" ref="AN456:AN494" si="16">IF(AD456=0,"",IF(AND(AD456&gt;0,AF456+AH456+AJ456+AL456=P456),"J","N"))</f>
        <v/>
      </c>
      <c r="AO456" s="237" t="str">
        <f t="shared" si="15"/>
        <v/>
      </c>
      <c r="AP456" s="236" t="str">
        <f>IF(M456&gt;0,IF(ABS((VLOOKUP(aux!A447,aux!A:C,3,FALSE)-VLOOKUP(aux!A447,aux!E:F,2,FALSE))/VLOOKUP(aux!A447,aux!A:C,3,FALSE))&gt;'BG - Eckdaten'!#REF!,"N","J"),"")</f>
        <v/>
      </c>
      <c r="AR456" s="250"/>
    </row>
    <row r="457" spans="1:44" s="217" customFormat="1" ht="18.75" x14ac:dyDescent="0.3">
      <c r="A457" s="232"/>
      <c r="B457" s="232"/>
      <c r="C457" s="232"/>
      <c r="D457" s="232"/>
      <c r="E457" s="232"/>
      <c r="F457" s="232"/>
      <c r="G457" s="232"/>
      <c r="H457" s="232"/>
      <c r="I457" s="232"/>
      <c r="J457" s="232"/>
      <c r="K457" s="232"/>
      <c r="L457" s="232"/>
      <c r="M457" s="232"/>
      <c r="N457" s="232"/>
      <c r="O457" s="232"/>
      <c r="P457" s="232"/>
      <c r="Q457" s="232"/>
      <c r="R457" s="232"/>
      <c r="S457" s="232"/>
      <c r="T457" s="232"/>
      <c r="U457" s="232"/>
      <c r="V457" s="232"/>
      <c r="W457" s="232"/>
      <c r="X457" s="232"/>
      <c r="Y457" s="232"/>
      <c r="Z457" s="232"/>
      <c r="AA457" s="232"/>
      <c r="AB457" s="232"/>
      <c r="AC457" s="232"/>
      <c r="AD457" s="266"/>
      <c r="AE457" s="235"/>
      <c r="AF457" s="266"/>
      <c r="AG457" s="235"/>
      <c r="AH457" s="266"/>
      <c r="AI457" s="235"/>
      <c r="AJ457" s="266"/>
      <c r="AK457" s="235"/>
      <c r="AL457" s="266"/>
      <c r="AM457" s="235"/>
      <c r="AN457" s="236" t="str">
        <f t="shared" si="16"/>
        <v/>
      </c>
      <c r="AO457" s="237" t="str">
        <f t="shared" si="15"/>
        <v/>
      </c>
      <c r="AP457" s="236" t="str">
        <f>IF(M457&gt;0,IF(ABS((VLOOKUP(aux!A448,aux!A:C,3,FALSE)-VLOOKUP(aux!A448,aux!E:F,2,FALSE))/VLOOKUP(aux!A448,aux!A:C,3,FALSE))&gt;'BG - Eckdaten'!#REF!,"N","J"),"")</f>
        <v/>
      </c>
      <c r="AR457" s="250"/>
    </row>
    <row r="458" spans="1:44" s="217" customFormat="1" ht="18.75" x14ac:dyDescent="0.3">
      <c r="A458" s="232"/>
      <c r="B458" s="232"/>
      <c r="C458" s="232"/>
      <c r="D458" s="232"/>
      <c r="E458" s="232"/>
      <c r="F458" s="232"/>
      <c r="G458" s="232"/>
      <c r="H458" s="232"/>
      <c r="I458" s="232"/>
      <c r="J458" s="232"/>
      <c r="K458" s="232"/>
      <c r="L458" s="232"/>
      <c r="M458" s="232"/>
      <c r="N458" s="232"/>
      <c r="O458" s="232"/>
      <c r="P458" s="232"/>
      <c r="Q458" s="232"/>
      <c r="R458" s="232"/>
      <c r="S458" s="232"/>
      <c r="T458" s="232"/>
      <c r="U458" s="232"/>
      <c r="V458" s="232"/>
      <c r="W458" s="232"/>
      <c r="X458" s="232"/>
      <c r="Y458" s="232"/>
      <c r="Z458" s="232"/>
      <c r="AA458" s="232"/>
      <c r="AB458" s="232"/>
      <c r="AC458" s="232"/>
      <c r="AD458" s="266"/>
      <c r="AE458" s="235"/>
      <c r="AF458" s="266"/>
      <c r="AG458" s="235"/>
      <c r="AH458" s="266"/>
      <c r="AI458" s="235"/>
      <c r="AJ458" s="266"/>
      <c r="AK458" s="235"/>
      <c r="AL458" s="266"/>
      <c r="AM458" s="235"/>
      <c r="AN458" s="236" t="str">
        <f t="shared" si="16"/>
        <v/>
      </c>
      <c r="AO458" s="237" t="str">
        <f t="shared" si="15"/>
        <v/>
      </c>
      <c r="AP458" s="236" t="str">
        <f>IF(M458&gt;0,IF(ABS((VLOOKUP(aux!A449,aux!A:C,3,FALSE)-VLOOKUP(aux!A449,aux!E:F,2,FALSE))/VLOOKUP(aux!A449,aux!A:C,3,FALSE))&gt;'BG - Eckdaten'!#REF!,"N","J"),"")</f>
        <v/>
      </c>
      <c r="AR458" s="250"/>
    </row>
    <row r="459" spans="1:44" s="217" customFormat="1" ht="18.75" x14ac:dyDescent="0.3">
      <c r="A459" s="232"/>
      <c r="B459" s="232"/>
      <c r="C459" s="232"/>
      <c r="D459" s="232"/>
      <c r="E459" s="232"/>
      <c r="F459" s="232"/>
      <c r="G459" s="232"/>
      <c r="H459" s="232"/>
      <c r="I459" s="232"/>
      <c r="J459" s="232"/>
      <c r="K459" s="232"/>
      <c r="L459" s="232"/>
      <c r="M459" s="232"/>
      <c r="N459" s="232"/>
      <c r="O459" s="232"/>
      <c r="P459" s="232"/>
      <c r="Q459" s="232"/>
      <c r="R459" s="232"/>
      <c r="S459" s="232"/>
      <c r="T459" s="232"/>
      <c r="U459" s="232"/>
      <c r="V459" s="232"/>
      <c r="W459" s="232"/>
      <c r="X459" s="232"/>
      <c r="Y459" s="232"/>
      <c r="Z459" s="232"/>
      <c r="AA459" s="232"/>
      <c r="AB459" s="232"/>
      <c r="AC459" s="232"/>
      <c r="AD459" s="266"/>
      <c r="AE459" s="235"/>
      <c r="AF459" s="266"/>
      <c r="AG459" s="235"/>
      <c r="AH459" s="266"/>
      <c r="AI459" s="235"/>
      <c r="AJ459" s="266"/>
      <c r="AK459" s="235"/>
      <c r="AL459" s="266"/>
      <c r="AM459" s="235"/>
      <c r="AN459" s="236" t="str">
        <f t="shared" si="16"/>
        <v/>
      </c>
      <c r="AO459" s="237" t="str">
        <f t="shared" si="15"/>
        <v/>
      </c>
      <c r="AP459" s="236" t="str">
        <f>IF(M459&gt;0,IF(ABS((VLOOKUP(aux!A450,aux!A:C,3,FALSE)-VLOOKUP(aux!A450,aux!E:F,2,FALSE))/VLOOKUP(aux!A450,aux!A:C,3,FALSE))&gt;'BG - Eckdaten'!#REF!,"N","J"),"")</f>
        <v/>
      </c>
      <c r="AR459" s="250"/>
    </row>
    <row r="460" spans="1:44" s="217" customFormat="1" ht="18.75" x14ac:dyDescent="0.3">
      <c r="A460" s="232"/>
      <c r="B460" s="232"/>
      <c r="C460" s="232"/>
      <c r="D460" s="232"/>
      <c r="E460" s="232"/>
      <c r="F460" s="232"/>
      <c r="G460" s="232"/>
      <c r="H460" s="232"/>
      <c r="I460" s="232"/>
      <c r="J460" s="232"/>
      <c r="K460" s="232"/>
      <c r="L460" s="232"/>
      <c r="M460" s="232"/>
      <c r="N460" s="232"/>
      <c r="O460" s="232"/>
      <c r="P460" s="232"/>
      <c r="Q460" s="232"/>
      <c r="R460" s="232"/>
      <c r="S460" s="232"/>
      <c r="T460" s="232"/>
      <c r="U460" s="232"/>
      <c r="V460" s="232"/>
      <c r="W460" s="232"/>
      <c r="X460" s="232"/>
      <c r="Y460" s="232"/>
      <c r="Z460" s="232"/>
      <c r="AA460" s="232"/>
      <c r="AB460" s="232"/>
      <c r="AC460" s="232"/>
      <c r="AD460" s="266"/>
      <c r="AE460" s="235"/>
      <c r="AF460" s="266"/>
      <c r="AG460" s="235"/>
      <c r="AH460" s="266"/>
      <c r="AI460" s="235"/>
      <c r="AJ460" s="266"/>
      <c r="AK460" s="235"/>
      <c r="AL460" s="266"/>
      <c r="AM460" s="235"/>
      <c r="AN460" s="236" t="str">
        <f t="shared" si="16"/>
        <v/>
      </c>
      <c r="AO460" s="237" t="str">
        <f t="shared" si="15"/>
        <v/>
      </c>
      <c r="AP460" s="236" t="str">
        <f>IF(M460&gt;0,IF(ABS((VLOOKUP(aux!A451,aux!A:C,3,FALSE)-VLOOKUP(aux!A451,aux!E:F,2,FALSE))/VLOOKUP(aux!A451,aux!A:C,3,FALSE))&gt;'BG - Eckdaten'!#REF!,"N","J"),"")</f>
        <v/>
      </c>
      <c r="AR460" s="250"/>
    </row>
    <row r="461" spans="1:44" s="217" customFormat="1" ht="18.75" x14ac:dyDescent="0.3">
      <c r="A461" s="232"/>
      <c r="B461" s="232"/>
      <c r="C461" s="232"/>
      <c r="D461" s="232"/>
      <c r="E461" s="232"/>
      <c r="F461" s="232"/>
      <c r="G461" s="232"/>
      <c r="H461" s="232"/>
      <c r="I461" s="232"/>
      <c r="J461" s="232"/>
      <c r="K461" s="232"/>
      <c r="L461" s="232"/>
      <c r="M461" s="232"/>
      <c r="N461" s="232"/>
      <c r="O461" s="232"/>
      <c r="P461" s="232"/>
      <c r="Q461" s="232"/>
      <c r="R461" s="232"/>
      <c r="S461" s="232"/>
      <c r="T461" s="232"/>
      <c r="U461" s="232"/>
      <c r="V461" s="232"/>
      <c r="W461" s="232"/>
      <c r="X461" s="232"/>
      <c r="Y461" s="232"/>
      <c r="Z461" s="232"/>
      <c r="AA461" s="232"/>
      <c r="AB461" s="232"/>
      <c r="AC461" s="232"/>
      <c r="AD461" s="266"/>
      <c r="AE461" s="235"/>
      <c r="AF461" s="266"/>
      <c r="AG461" s="235"/>
      <c r="AH461" s="266"/>
      <c r="AI461" s="235"/>
      <c r="AJ461" s="266"/>
      <c r="AK461" s="235"/>
      <c r="AL461" s="266"/>
      <c r="AM461" s="235"/>
      <c r="AN461" s="236" t="str">
        <f t="shared" si="16"/>
        <v/>
      </c>
      <c r="AO461" s="237" t="str">
        <f t="shared" si="15"/>
        <v/>
      </c>
      <c r="AP461" s="236" t="str">
        <f>IF(M461&gt;0,IF(ABS((VLOOKUP(aux!A452,aux!A:C,3,FALSE)-VLOOKUP(aux!A452,aux!E:F,2,FALSE))/VLOOKUP(aux!A452,aux!A:C,3,FALSE))&gt;'BG - Eckdaten'!#REF!,"N","J"),"")</f>
        <v/>
      </c>
      <c r="AR461" s="250"/>
    </row>
    <row r="462" spans="1:44" s="217" customFormat="1" ht="18.75" x14ac:dyDescent="0.3">
      <c r="A462" s="232"/>
      <c r="B462" s="232"/>
      <c r="C462" s="232"/>
      <c r="D462" s="232"/>
      <c r="E462" s="232"/>
      <c r="F462" s="232"/>
      <c r="G462" s="232"/>
      <c r="H462" s="232"/>
      <c r="I462" s="232"/>
      <c r="J462" s="232"/>
      <c r="K462" s="232"/>
      <c r="L462" s="232"/>
      <c r="M462" s="232"/>
      <c r="N462" s="232"/>
      <c r="O462" s="232"/>
      <c r="P462" s="232"/>
      <c r="Q462" s="232"/>
      <c r="R462" s="232"/>
      <c r="S462" s="232"/>
      <c r="T462" s="232"/>
      <c r="U462" s="232"/>
      <c r="V462" s="232"/>
      <c r="W462" s="232"/>
      <c r="X462" s="232"/>
      <c r="Y462" s="232"/>
      <c r="Z462" s="232"/>
      <c r="AA462" s="232"/>
      <c r="AB462" s="232"/>
      <c r="AC462" s="232"/>
      <c r="AD462" s="266"/>
      <c r="AE462" s="235"/>
      <c r="AF462" s="266"/>
      <c r="AG462" s="235"/>
      <c r="AH462" s="266"/>
      <c r="AI462" s="235"/>
      <c r="AJ462" s="266"/>
      <c r="AK462" s="235"/>
      <c r="AL462" s="266"/>
      <c r="AM462" s="235"/>
      <c r="AN462" s="236" t="str">
        <f t="shared" si="16"/>
        <v/>
      </c>
      <c r="AO462" s="237" t="str">
        <f t="shared" si="15"/>
        <v/>
      </c>
      <c r="AP462" s="236" t="str">
        <f>IF(M462&gt;0,IF(ABS((VLOOKUP(aux!A453,aux!A:C,3,FALSE)-VLOOKUP(aux!A453,aux!E:F,2,FALSE))/VLOOKUP(aux!A453,aux!A:C,3,FALSE))&gt;'BG - Eckdaten'!#REF!,"N","J"),"")</f>
        <v/>
      </c>
      <c r="AR462" s="250"/>
    </row>
    <row r="463" spans="1:44" s="217" customFormat="1" ht="18.75" x14ac:dyDescent="0.3">
      <c r="A463" s="232"/>
      <c r="B463" s="232"/>
      <c r="C463" s="232"/>
      <c r="D463" s="232"/>
      <c r="E463" s="232"/>
      <c r="F463" s="232"/>
      <c r="G463" s="232"/>
      <c r="H463" s="232"/>
      <c r="I463" s="232"/>
      <c r="J463" s="232"/>
      <c r="K463" s="232"/>
      <c r="L463" s="232"/>
      <c r="M463" s="232"/>
      <c r="N463" s="232"/>
      <c r="O463" s="232"/>
      <c r="P463" s="232"/>
      <c r="Q463" s="232"/>
      <c r="R463" s="232"/>
      <c r="S463" s="232"/>
      <c r="T463" s="232"/>
      <c r="U463" s="232"/>
      <c r="V463" s="232"/>
      <c r="W463" s="232"/>
      <c r="X463" s="232"/>
      <c r="Y463" s="232"/>
      <c r="Z463" s="232"/>
      <c r="AA463" s="232"/>
      <c r="AB463" s="232"/>
      <c r="AC463" s="232"/>
      <c r="AD463" s="266"/>
      <c r="AE463" s="235"/>
      <c r="AF463" s="266"/>
      <c r="AG463" s="235"/>
      <c r="AH463" s="266"/>
      <c r="AI463" s="235"/>
      <c r="AJ463" s="266"/>
      <c r="AK463" s="235"/>
      <c r="AL463" s="266"/>
      <c r="AM463" s="235"/>
      <c r="AN463" s="236" t="str">
        <f t="shared" si="16"/>
        <v/>
      </c>
      <c r="AO463" s="237" t="str">
        <f t="shared" si="15"/>
        <v/>
      </c>
      <c r="AP463" s="236" t="str">
        <f>IF(M463&gt;0,IF(ABS((VLOOKUP(aux!A454,aux!A:C,3,FALSE)-VLOOKUP(aux!A454,aux!E:F,2,FALSE))/VLOOKUP(aux!A454,aux!A:C,3,FALSE))&gt;'BG - Eckdaten'!#REF!,"N","J"),"")</f>
        <v/>
      </c>
      <c r="AR463" s="250"/>
    </row>
    <row r="464" spans="1:44" s="217" customFormat="1" ht="18.75" x14ac:dyDescent="0.3">
      <c r="A464" s="232"/>
      <c r="B464" s="232"/>
      <c r="C464" s="232"/>
      <c r="D464" s="232"/>
      <c r="E464" s="232"/>
      <c r="F464" s="232"/>
      <c r="G464" s="232"/>
      <c r="H464" s="232"/>
      <c r="I464" s="232"/>
      <c r="J464" s="232"/>
      <c r="K464" s="232"/>
      <c r="L464" s="232"/>
      <c r="M464" s="232"/>
      <c r="N464" s="232"/>
      <c r="O464" s="232"/>
      <c r="P464" s="232"/>
      <c r="Q464" s="232"/>
      <c r="R464" s="232"/>
      <c r="S464" s="232"/>
      <c r="T464" s="232"/>
      <c r="U464" s="232"/>
      <c r="V464" s="232"/>
      <c r="W464" s="232"/>
      <c r="X464" s="232"/>
      <c r="Y464" s="232"/>
      <c r="Z464" s="232"/>
      <c r="AA464" s="232"/>
      <c r="AB464" s="232"/>
      <c r="AC464" s="232"/>
      <c r="AD464" s="266"/>
      <c r="AE464" s="235"/>
      <c r="AF464" s="266"/>
      <c r="AG464" s="235"/>
      <c r="AH464" s="266"/>
      <c r="AI464" s="235"/>
      <c r="AJ464" s="266"/>
      <c r="AK464" s="235"/>
      <c r="AL464" s="266"/>
      <c r="AM464" s="235"/>
      <c r="AN464" s="236" t="str">
        <f t="shared" si="16"/>
        <v/>
      </c>
      <c r="AO464" s="237" t="str">
        <f t="shared" si="15"/>
        <v/>
      </c>
      <c r="AP464" s="236" t="str">
        <f>IF(M464&gt;0,IF(ABS((VLOOKUP(aux!A455,aux!A:C,3,FALSE)-VLOOKUP(aux!A455,aux!E:F,2,FALSE))/VLOOKUP(aux!A455,aux!A:C,3,FALSE))&gt;'BG - Eckdaten'!#REF!,"N","J"),"")</f>
        <v/>
      </c>
      <c r="AR464" s="250"/>
    </row>
    <row r="465" spans="1:44" s="217" customFormat="1" ht="18.75" x14ac:dyDescent="0.3">
      <c r="A465" s="232"/>
      <c r="B465" s="232"/>
      <c r="C465" s="232"/>
      <c r="D465" s="232"/>
      <c r="E465" s="232"/>
      <c r="F465" s="232"/>
      <c r="G465" s="232"/>
      <c r="H465" s="232"/>
      <c r="I465" s="232"/>
      <c r="J465" s="232"/>
      <c r="K465" s="232"/>
      <c r="L465" s="232"/>
      <c r="M465" s="232"/>
      <c r="N465" s="232"/>
      <c r="O465" s="232"/>
      <c r="P465" s="232"/>
      <c r="Q465" s="232"/>
      <c r="R465" s="232"/>
      <c r="S465" s="232"/>
      <c r="T465" s="232"/>
      <c r="U465" s="232"/>
      <c r="V465" s="232"/>
      <c r="W465" s="232"/>
      <c r="X465" s="232"/>
      <c r="Y465" s="232"/>
      <c r="Z465" s="232"/>
      <c r="AA465" s="232"/>
      <c r="AB465" s="232"/>
      <c r="AC465" s="232"/>
      <c r="AD465" s="266"/>
      <c r="AE465" s="235"/>
      <c r="AF465" s="266"/>
      <c r="AG465" s="235"/>
      <c r="AH465" s="266"/>
      <c r="AI465" s="235"/>
      <c r="AJ465" s="266"/>
      <c r="AK465" s="235"/>
      <c r="AL465" s="266"/>
      <c r="AM465" s="235"/>
      <c r="AN465" s="236" t="str">
        <f t="shared" si="16"/>
        <v/>
      </c>
      <c r="AO465" s="237" t="str">
        <f t="shared" si="15"/>
        <v/>
      </c>
      <c r="AP465" s="236" t="str">
        <f>IF(M465&gt;0,IF(ABS((VLOOKUP(aux!A456,aux!A:C,3,FALSE)-VLOOKUP(aux!A456,aux!E:F,2,FALSE))/VLOOKUP(aux!A456,aux!A:C,3,FALSE))&gt;'BG - Eckdaten'!#REF!,"N","J"),"")</f>
        <v/>
      </c>
      <c r="AR465" s="250"/>
    </row>
    <row r="466" spans="1:44" s="217" customFormat="1" ht="18.75" x14ac:dyDescent="0.3">
      <c r="A466" s="232"/>
      <c r="B466" s="232"/>
      <c r="C466" s="232"/>
      <c r="D466" s="232"/>
      <c r="E466" s="232"/>
      <c r="F466" s="232"/>
      <c r="G466" s="232"/>
      <c r="H466" s="232"/>
      <c r="I466" s="232"/>
      <c r="J466" s="232"/>
      <c r="K466" s="232"/>
      <c r="L466" s="232"/>
      <c r="M466" s="232"/>
      <c r="N466" s="232"/>
      <c r="O466" s="232"/>
      <c r="P466" s="232"/>
      <c r="Q466" s="232"/>
      <c r="R466" s="232"/>
      <c r="S466" s="232"/>
      <c r="T466" s="232"/>
      <c r="U466" s="232"/>
      <c r="V466" s="232"/>
      <c r="W466" s="232"/>
      <c r="X466" s="232"/>
      <c r="Y466" s="232"/>
      <c r="Z466" s="232"/>
      <c r="AA466" s="232"/>
      <c r="AB466" s="232"/>
      <c r="AC466" s="232"/>
      <c r="AD466" s="266"/>
      <c r="AE466" s="235"/>
      <c r="AF466" s="266"/>
      <c r="AG466" s="235"/>
      <c r="AH466" s="266"/>
      <c r="AI466" s="235"/>
      <c r="AJ466" s="266"/>
      <c r="AK466" s="235"/>
      <c r="AL466" s="266"/>
      <c r="AM466" s="235"/>
      <c r="AN466" s="236" t="str">
        <f t="shared" si="16"/>
        <v/>
      </c>
      <c r="AO466" s="237" t="str">
        <f t="shared" si="15"/>
        <v/>
      </c>
      <c r="AP466" s="236" t="str">
        <f>IF(M466&gt;0,IF(ABS((VLOOKUP(aux!A457,aux!A:C,3,FALSE)-VLOOKUP(aux!A457,aux!E:F,2,FALSE))/VLOOKUP(aux!A457,aux!A:C,3,FALSE))&gt;'BG - Eckdaten'!#REF!,"N","J"),"")</f>
        <v/>
      </c>
      <c r="AR466" s="250"/>
    </row>
    <row r="467" spans="1:44" s="217" customFormat="1" ht="18.75" x14ac:dyDescent="0.3">
      <c r="A467" s="232"/>
      <c r="B467" s="232"/>
      <c r="C467" s="232"/>
      <c r="D467" s="232"/>
      <c r="E467" s="232"/>
      <c r="F467" s="232"/>
      <c r="G467" s="232"/>
      <c r="H467" s="232"/>
      <c r="I467" s="232"/>
      <c r="J467" s="232"/>
      <c r="K467" s="232"/>
      <c r="L467" s="232"/>
      <c r="M467" s="232"/>
      <c r="N467" s="232"/>
      <c r="O467" s="232"/>
      <c r="P467" s="232"/>
      <c r="Q467" s="232"/>
      <c r="R467" s="232"/>
      <c r="S467" s="232"/>
      <c r="T467" s="232"/>
      <c r="U467" s="232"/>
      <c r="V467" s="232"/>
      <c r="W467" s="232"/>
      <c r="X467" s="232"/>
      <c r="Y467" s="232"/>
      <c r="Z467" s="232"/>
      <c r="AA467" s="232"/>
      <c r="AB467" s="232"/>
      <c r="AC467" s="232"/>
      <c r="AD467" s="266"/>
      <c r="AE467" s="235"/>
      <c r="AF467" s="266"/>
      <c r="AG467" s="235"/>
      <c r="AH467" s="266"/>
      <c r="AI467" s="235"/>
      <c r="AJ467" s="266"/>
      <c r="AK467" s="235"/>
      <c r="AL467" s="266"/>
      <c r="AM467" s="235"/>
      <c r="AN467" s="236" t="str">
        <f t="shared" si="16"/>
        <v/>
      </c>
      <c r="AO467" s="237" t="str">
        <f t="shared" si="15"/>
        <v/>
      </c>
      <c r="AP467" s="236" t="str">
        <f>IF(M467&gt;0,IF(ABS((VLOOKUP(aux!A458,aux!A:C,3,FALSE)-VLOOKUP(aux!A458,aux!E:F,2,FALSE))/VLOOKUP(aux!A458,aux!A:C,3,FALSE))&gt;'BG - Eckdaten'!#REF!,"N","J"),"")</f>
        <v/>
      </c>
      <c r="AR467" s="250"/>
    </row>
    <row r="468" spans="1:44" s="217" customFormat="1" ht="18.75" x14ac:dyDescent="0.3">
      <c r="A468" s="232"/>
      <c r="B468" s="232"/>
      <c r="C468" s="232"/>
      <c r="D468" s="232"/>
      <c r="E468" s="232"/>
      <c r="F468" s="232"/>
      <c r="G468" s="232"/>
      <c r="H468" s="232"/>
      <c r="I468" s="232"/>
      <c r="J468" s="232"/>
      <c r="K468" s="232"/>
      <c r="L468" s="232"/>
      <c r="M468" s="232"/>
      <c r="N468" s="232"/>
      <c r="O468" s="232"/>
      <c r="P468" s="232"/>
      <c r="Q468" s="232"/>
      <c r="R468" s="232"/>
      <c r="S468" s="232"/>
      <c r="T468" s="232"/>
      <c r="U468" s="232"/>
      <c r="V468" s="232"/>
      <c r="W468" s="232"/>
      <c r="X468" s="232"/>
      <c r="Y468" s="232"/>
      <c r="Z468" s="232"/>
      <c r="AA468" s="232"/>
      <c r="AB468" s="232"/>
      <c r="AC468" s="232"/>
      <c r="AD468" s="266"/>
      <c r="AE468" s="235"/>
      <c r="AF468" s="266"/>
      <c r="AG468" s="235"/>
      <c r="AH468" s="266"/>
      <c r="AI468" s="235"/>
      <c r="AJ468" s="266"/>
      <c r="AK468" s="235"/>
      <c r="AL468" s="266"/>
      <c r="AM468" s="235"/>
      <c r="AN468" s="236" t="str">
        <f t="shared" si="16"/>
        <v/>
      </c>
      <c r="AO468" s="237" t="str">
        <f t="shared" si="15"/>
        <v/>
      </c>
      <c r="AP468" s="236" t="str">
        <f>IF(M468&gt;0,IF(ABS((VLOOKUP(aux!A459,aux!A:C,3,FALSE)-VLOOKUP(aux!A459,aux!E:F,2,FALSE))/VLOOKUP(aux!A459,aux!A:C,3,FALSE))&gt;'BG - Eckdaten'!#REF!,"N","J"),"")</f>
        <v/>
      </c>
      <c r="AR468" s="250"/>
    </row>
    <row r="469" spans="1:44" s="217" customFormat="1" ht="18.75" x14ac:dyDescent="0.3">
      <c r="A469" s="232"/>
      <c r="B469" s="232"/>
      <c r="C469" s="232"/>
      <c r="D469" s="232"/>
      <c r="E469" s="232"/>
      <c r="F469" s="232"/>
      <c r="G469" s="232"/>
      <c r="H469" s="232"/>
      <c r="I469" s="232"/>
      <c r="J469" s="232"/>
      <c r="K469" s="232"/>
      <c r="L469" s="232"/>
      <c r="M469" s="232"/>
      <c r="N469" s="232"/>
      <c r="O469" s="232"/>
      <c r="P469" s="232"/>
      <c r="Q469" s="232"/>
      <c r="R469" s="232"/>
      <c r="S469" s="232"/>
      <c r="T469" s="232"/>
      <c r="U469" s="232"/>
      <c r="V469" s="232"/>
      <c r="W469" s="232"/>
      <c r="X469" s="232"/>
      <c r="Y469" s="232"/>
      <c r="Z469" s="232"/>
      <c r="AA469" s="232"/>
      <c r="AB469" s="232"/>
      <c r="AC469" s="232"/>
      <c r="AD469" s="266"/>
      <c r="AE469" s="235"/>
      <c r="AF469" s="266"/>
      <c r="AG469" s="235"/>
      <c r="AH469" s="266"/>
      <c r="AI469" s="235"/>
      <c r="AJ469" s="266"/>
      <c r="AK469" s="235"/>
      <c r="AL469" s="266"/>
      <c r="AM469" s="235"/>
      <c r="AN469" s="236" t="str">
        <f t="shared" si="16"/>
        <v/>
      </c>
      <c r="AO469" s="237" t="str">
        <f t="shared" si="15"/>
        <v/>
      </c>
      <c r="AP469" s="236" t="str">
        <f>IF(M469&gt;0,IF(ABS((VLOOKUP(aux!A460,aux!A:C,3,FALSE)-VLOOKUP(aux!A460,aux!E:F,2,FALSE))/VLOOKUP(aux!A460,aux!A:C,3,FALSE))&gt;'BG - Eckdaten'!#REF!,"N","J"),"")</f>
        <v/>
      </c>
      <c r="AR469" s="250"/>
    </row>
    <row r="470" spans="1:44" s="217" customFormat="1" ht="18.75" x14ac:dyDescent="0.3">
      <c r="A470" s="232"/>
      <c r="B470" s="232"/>
      <c r="C470" s="232"/>
      <c r="D470" s="232"/>
      <c r="E470" s="232"/>
      <c r="F470" s="232"/>
      <c r="G470" s="232"/>
      <c r="H470" s="232"/>
      <c r="I470" s="232"/>
      <c r="J470" s="232"/>
      <c r="K470" s="232"/>
      <c r="L470" s="232"/>
      <c r="M470" s="232"/>
      <c r="N470" s="232"/>
      <c r="O470" s="232"/>
      <c r="P470" s="232"/>
      <c r="Q470" s="232"/>
      <c r="R470" s="232"/>
      <c r="S470" s="232"/>
      <c r="T470" s="232"/>
      <c r="U470" s="232"/>
      <c r="V470" s="232"/>
      <c r="W470" s="232"/>
      <c r="X470" s="232"/>
      <c r="Y470" s="232"/>
      <c r="Z470" s="232"/>
      <c r="AA470" s="232"/>
      <c r="AB470" s="232"/>
      <c r="AC470" s="232"/>
      <c r="AD470" s="266"/>
      <c r="AE470" s="235"/>
      <c r="AF470" s="266"/>
      <c r="AG470" s="235"/>
      <c r="AH470" s="266"/>
      <c r="AI470" s="235"/>
      <c r="AJ470" s="266"/>
      <c r="AK470" s="235"/>
      <c r="AL470" s="266"/>
      <c r="AM470" s="235"/>
      <c r="AN470" s="236" t="str">
        <f t="shared" si="16"/>
        <v/>
      </c>
      <c r="AO470" s="237" t="str">
        <f t="shared" si="15"/>
        <v/>
      </c>
      <c r="AP470" s="236" t="str">
        <f>IF(M470&gt;0,IF(ABS((VLOOKUP(aux!A461,aux!A:C,3,FALSE)-VLOOKUP(aux!A461,aux!E:F,2,FALSE))/VLOOKUP(aux!A461,aux!A:C,3,FALSE))&gt;'BG - Eckdaten'!#REF!,"N","J"),"")</f>
        <v/>
      </c>
      <c r="AR470" s="250"/>
    </row>
    <row r="471" spans="1:44" s="217" customFormat="1" ht="18.75" x14ac:dyDescent="0.3">
      <c r="A471" s="232"/>
      <c r="B471" s="232"/>
      <c r="C471" s="232"/>
      <c r="D471" s="232"/>
      <c r="E471" s="232"/>
      <c r="F471" s="232"/>
      <c r="G471" s="232"/>
      <c r="H471" s="232"/>
      <c r="I471" s="232"/>
      <c r="J471" s="232"/>
      <c r="K471" s="232"/>
      <c r="L471" s="232"/>
      <c r="M471" s="232"/>
      <c r="N471" s="232"/>
      <c r="O471" s="232"/>
      <c r="P471" s="232"/>
      <c r="Q471" s="232"/>
      <c r="R471" s="232"/>
      <c r="S471" s="232"/>
      <c r="T471" s="232"/>
      <c r="U471" s="232"/>
      <c r="V471" s="232"/>
      <c r="W471" s="232"/>
      <c r="X471" s="232"/>
      <c r="Y471" s="232"/>
      <c r="Z471" s="232"/>
      <c r="AA471" s="232"/>
      <c r="AB471" s="232"/>
      <c r="AC471" s="232"/>
      <c r="AD471" s="266"/>
      <c r="AE471" s="235"/>
      <c r="AF471" s="266"/>
      <c r="AG471" s="235"/>
      <c r="AH471" s="266"/>
      <c r="AI471" s="235"/>
      <c r="AJ471" s="266"/>
      <c r="AK471" s="235"/>
      <c r="AL471" s="266"/>
      <c r="AM471" s="235"/>
      <c r="AN471" s="236" t="str">
        <f t="shared" si="16"/>
        <v/>
      </c>
      <c r="AO471" s="237" t="str">
        <f t="shared" si="15"/>
        <v/>
      </c>
      <c r="AP471" s="236" t="str">
        <f>IF(M471&gt;0,IF(ABS((VLOOKUP(aux!A462,aux!A:C,3,FALSE)-VLOOKUP(aux!A462,aux!E:F,2,FALSE))/VLOOKUP(aux!A462,aux!A:C,3,FALSE))&gt;'BG - Eckdaten'!#REF!,"N","J"),"")</f>
        <v/>
      </c>
      <c r="AR471" s="250"/>
    </row>
    <row r="472" spans="1:44" s="217" customFormat="1" ht="18.75" x14ac:dyDescent="0.3">
      <c r="A472" s="232"/>
      <c r="B472" s="232"/>
      <c r="C472" s="232"/>
      <c r="D472" s="232"/>
      <c r="E472" s="232"/>
      <c r="F472" s="232"/>
      <c r="G472" s="232"/>
      <c r="H472" s="232"/>
      <c r="I472" s="232"/>
      <c r="J472" s="232"/>
      <c r="K472" s="232"/>
      <c r="L472" s="232"/>
      <c r="M472" s="232"/>
      <c r="N472" s="232"/>
      <c r="O472" s="232"/>
      <c r="P472" s="232"/>
      <c r="Q472" s="232"/>
      <c r="R472" s="232"/>
      <c r="S472" s="232"/>
      <c r="T472" s="232"/>
      <c r="U472" s="232"/>
      <c r="V472" s="232"/>
      <c r="W472" s="232"/>
      <c r="X472" s="232"/>
      <c r="Y472" s="232"/>
      <c r="Z472" s="232"/>
      <c r="AA472" s="232"/>
      <c r="AB472" s="232"/>
      <c r="AC472" s="232"/>
      <c r="AD472" s="266"/>
      <c r="AE472" s="235"/>
      <c r="AF472" s="266"/>
      <c r="AG472" s="235"/>
      <c r="AH472" s="266"/>
      <c r="AI472" s="235"/>
      <c r="AJ472" s="266"/>
      <c r="AK472" s="235"/>
      <c r="AL472" s="266"/>
      <c r="AM472" s="235"/>
      <c r="AN472" s="236" t="str">
        <f t="shared" si="16"/>
        <v/>
      </c>
      <c r="AO472" s="237" t="str">
        <f t="shared" si="15"/>
        <v/>
      </c>
      <c r="AP472" s="236" t="str">
        <f>IF(M472&gt;0,IF(ABS((VLOOKUP(aux!A463,aux!A:C,3,FALSE)-VLOOKUP(aux!A463,aux!E:F,2,FALSE))/VLOOKUP(aux!A463,aux!A:C,3,FALSE))&gt;'BG - Eckdaten'!#REF!,"N","J"),"")</f>
        <v/>
      </c>
      <c r="AR472" s="250"/>
    </row>
    <row r="473" spans="1:44" s="217" customFormat="1" ht="18.75" x14ac:dyDescent="0.3">
      <c r="A473" s="232"/>
      <c r="B473" s="232"/>
      <c r="C473" s="232"/>
      <c r="D473" s="232"/>
      <c r="E473" s="232"/>
      <c r="F473" s="232"/>
      <c r="G473" s="232"/>
      <c r="H473" s="232"/>
      <c r="I473" s="232"/>
      <c r="J473" s="232"/>
      <c r="K473" s="232"/>
      <c r="L473" s="232"/>
      <c r="M473" s="232"/>
      <c r="N473" s="232"/>
      <c r="O473" s="232"/>
      <c r="P473" s="232"/>
      <c r="Q473" s="232"/>
      <c r="R473" s="232"/>
      <c r="S473" s="232"/>
      <c r="T473" s="232"/>
      <c r="U473" s="232"/>
      <c r="V473" s="232"/>
      <c r="W473" s="232"/>
      <c r="X473" s="232"/>
      <c r="Y473" s="232"/>
      <c r="Z473" s="232"/>
      <c r="AA473" s="232"/>
      <c r="AB473" s="232"/>
      <c r="AC473" s="232"/>
      <c r="AD473" s="266"/>
      <c r="AE473" s="235"/>
      <c r="AF473" s="266"/>
      <c r="AG473" s="235"/>
      <c r="AH473" s="266"/>
      <c r="AI473" s="235"/>
      <c r="AJ473" s="266"/>
      <c r="AK473" s="235"/>
      <c r="AL473" s="266"/>
      <c r="AM473" s="235"/>
      <c r="AN473" s="236" t="str">
        <f t="shared" si="16"/>
        <v/>
      </c>
      <c r="AO473" s="237" t="str">
        <f t="shared" si="15"/>
        <v/>
      </c>
      <c r="AP473" s="236" t="str">
        <f>IF(M473&gt;0,IF(ABS((VLOOKUP(aux!A464,aux!A:C,3,FALSE)-VLOOKUP(aux!A464,aux!E:F,2,FALSE))/VLOOKUP(aux!A464,aux!A:C,3,FALSE))&gt;'BG - Eckdaten'!#REF!,"N","J"),"")</f>
        <v/>
      </c>
      <c r="AR473" s="250"/>
    </row>
    <row r="474" spans="1:44" s="217" customFormat="1" ht="18.75" x14ac:dyDescent="0.3">
      <c r="A474" s="232"/>
      <c r="B474" s="232"/>
      <c r="C474" s="232"/>
      <c r="D474" s="232"/>
      <c r="E474" s="232"/>
      <c r="F474" s="232"/>
      <c r="G474" s="232"/>
      <c r="H474" s="232"/>
      <c r="I474" s="232"/>
      <c r="J474" s="232"/>
      <c r="K474" s="232"/>
      <c r="L474" s="232"/>
      <c r="M474" s="232"/>
      <c r="N474" s="232"/>
      <c r="O474" s="232"/>
      <c r="P474" s="232"/>
      <c r="Q474" s="232"/>
      <c r="R474" s="232"/>
      <c r="S474" s="232"/>
      <c r="T474" s="232"/>
      <c r="U474" s="232"/>
      <c r="V474" s="232"/>
      <c r="W474" s="232"/>
      <c r="X474" s="232"/>
      <c r="Y474" s="232"/>
      <c r="Z474" s="232"/>
      <c r="AA474" s="232"/>
      <c r="AB474" s="232"/>
      <c r="AC474" s="232"/>
      <c r="AD474" s="266"/>
      <c r="AE474" s="235"/>
      <c r="AF474" s="266"/>
      <c r="AG474" s="235"/>
      <c r="AH474" s="266"/>
      <c r="AI474" s="235"/>
      <c r="AJ474" s="266"/>
      <c r="AK474" s="235"/>
      <c r="AL474" s="266"/>
      <c r="AM474" s="235"/>
      <c r="AN474" s="236" t="str">
        <f t="shared" si="16"/>
        <v/>
      </c>
      <c r="AO474" s="237" t="str">
        <f t="shared" si="15"/>
        <v/>
      </c>
      <c r="AP474" s="236" t="str">
        <f>IF(M474&gt;0,IF(ABS((VLOOKUP(aux!A465,aux!A:C,3,FALSE)-VLOOKUP(aux!A465,aux!E:F,2,FALSE))/VLOOKUP(aux!A465,aux!A:C,3,FALSE))&gt;'BG - Eckdaten'!#REF!,"N","J"),"")</f>
        <v/>
      </c>
      <c r="AR474" s="250"/>
    </row>
    <row r="475" spans="1:44" s="217" customFormat="1" ht="18.75" x14ac:dyDescent="0.3">
      <c r="A475" s="232"/>
      <c r="B475" s="232"/>
      <c r="C475" s="232"/>
      <c r="D475" s="232"/>
      <c r="E475" s="232"/>
      <c r="F475" s="232"/>
      <c r="G475" s="232"/>
      <c r="H475" s="232"/>
      <c r="I475" s="232"/>
      <c r="J475" s="232"/>
      <c r="K475" s="232"/>
      <c r="L475" s="232"/>
      <c r="M475" s="232"/>
      <c r="N475" s="232"/>
      <c r="O475" s="232"/>
      <c r="P475" s="232"/>
      <c r="Q475" s="232"/>
      <c r="R475" s="232"/>
      <c r="S475" s="232"/>
      <c r="T475" s="232"/>
      <c r="U475" s="232"/>
      <c r="V475" s="232"/>
      <c r="W475" s="232"/>
      <c r="X475" s="232"/>
      <c r="Y475" s="232"/>
      <c r="Z475" s="232"/>
      <c r="AA475" s="232"/>
      <c r="AB475" s="232"/>
      <c r="AC475" s="232"/>
      <c r="AD475" s="266"/>
      <c r="AE475" s="235"/>
      <c r="AF475" s="266"/>
      <c r="AG475" s="235"/>
      <c r="AH475" s="266"/>
      <c r="AI475" s="235"/>
      <c r="AJ475" s="266"/>
      <c r="AK475" s="235"/>
      <c r="AL475" s="266"/>
      <c r="AM475" s="235"/>
      <c r="AN475" s="236" t="str">
        <f t="shared" si="16"/>
        <v/>
      </c>
      <c r="AO475" s="237" t="str">
        <f t="shared" si="15"/>
        <v/>
      </c>
      <c r="AP475" s="236" t="str">
        <f>IF(M475&gt;0,IF(ABS((VLOOKUP(aux!A466,aux!A:C,3,FALSE)-VLOOKUP(aux!A466,aux!E:F,2,FALSE))/VLOOKUP(aux!A466,aux!A:C,3,FALSE))&gt;'BG - Eckdaten'!#REF!,"N","J"),"")</f>
        <v/>
      </c>
      <c r="AR475" s="250"/>
    </row>
    <row r="476" spans="1:44" s="217" customFormat="1" ht="18.75" x14ac:dyDescent="0.3">
      <c r="A476" s="232"/>
      <c r="B476" s="232"/>
      <c r="C476" s="232"/>
      <c r="D476" s="232"/>
      <c r="E476" s="232"/>
      <c r="F476" s="232"/>
      <c r="G476" s="232"/>
      <c r="H476" s="232"/>
      <c r="I476" s="232"/>
      <c r="J476" s="232"/>
      <c r="K476" s="232"/>
      <c r="L476" s="232"/>
      <c r="M476" s="232"/>
      <c r="N476" s="232"/>
      <c r="O476" s="232"/>
      <c r="P476" s="232"/>
      <c r="Q476" s="232"/>
      <c r="R476" s="232"/>
      <c r="S476" s="232"/>
      <c r="T476" s="232"/>
      <c r="U476" s="232"/>
      <c r="V476" s="232"/>
      <c r="W476" s="232"/>
      <c r="X476" s="232"/>
      <c r="Y476" s="232"/>
      <c r="Z476" s="232"/>
      <c r="AA476" s="232"/>
      <c r="AB476" s="232"/>
      <c r="AC476" s="232"/>
      <c r="AD476" s="266"/>
      <c r="AE476" s="235"/>
      <c r="AF476" s="266"/>
      <c r="AG476" s="235"/>
      <c r="AH476" s="266"/>
      <c r="AI476" s="235"/>
      <c r="AJ476" s="266"/>
      <c r="AK476" s="235"/>
      <c r="AL476" s="266"/>
      <c r="AM476" s="235"/>
      <c r="AN476" s="236" t="str">
        <f t="shared" si="16"/>
        <v/>
      </c>
      <c r="AO476" s="237" t="str">
        <f t="shared" si="15"/>
        <v/>
      </c>
      <c r="AP476" s="236" t="str">
        <f>IF(M476&gt;0,IF(ABS((VLOOKUP(aux!A467,aux!A:C,3,FALSE)-VLOOKUP(aux!A467,aux!E:F,2,FALSE))/VLOOKUP(aux!A467,aux!A:C,3,FALSE))&gt;'BG - Eckdaten'!#REF!,"N","J"),"")</f>
        <v/>
      </c>
      <c r="AR476" s="250"/>
    </row>
    <row r="477" spans="1:44" s="217" customFormat="1" ht="18.75" x14ac:dyDescent="0.3">
      <c r="A477" s="232"/>
      <c r="B477" s="232"/>
      <c r="C477" s="232"/>
      <c r="D477" s="232"/>
      <c r="E477" s="232"/>
      <c r="F477" s="232"/>
      <c r="G477" s="232"/>
      <c r="H477" s="232"/>
      <c r="I477" s="232"/>
      <c r="J477" s="232"/>
      <c r="K477" s="232"/>
      <c r="L477" s="232"/>
      <c r="M477" s="232"/>
      <c r="N477" s="232"/>
      <c r="O477" s="232"/>
      <c r="P477" s="232"/>
      <c r="Q477" s="232"/>
      <c r="R477" s="232"/>
      <c r="S477" s="232"/>
      <c r="T477" s="232"/>
      <c r="U477" s="232"/>
      <c r="V477" s="232"/>
      <c r="W477" s="232"/>
      <c r="X477" s="232"/>
      <c r="Y477" s="232"/>
      <c r="Z477" s="232"/>
      <c r="AA477" s="232"/>
      <c r="AB477" s="232"/>
      <c r="AC477" s="232"/>
      <c r="AD477" s="266"/>
      <c r="AE477" s="235"/>
      <c r="AF477" s="266"/>
      <c r="AG477" s="235"/>
      <c r="AH477" s="266"/>
      <c r="AI477" s="235"/>
      <c r="AJ477" s="266"/>
      <c r="AK477" s="235"/>
      <c r="AL477" s="266"/>
      <c r="AM477" s="235"/>
      <c r="AN477" s="236" t="str">
        <f t="shared" si="16"/>
        <v/>
      </c>
      <c r="AO477" s="237" t="str">
        <f t="shared" si="15"/>
        <v/>
      </c>
      <c r="AP477" s="236" t="str">
        <f>IF(M477&gt;0,IF(ABS((VLOOKUP(aux!A468,aux!A:C,3,FALSE)-VLOOKUP(aux!A468,aux!E:F,2,FALSE))/VLOOKUP(aux!A468,aux!A:C,3,FALSE))&gt;'BG - Eckdaten'!#REF!,"N","J"),"")</f>
        <v/>
      </c>
      <c r="AR477" s="250"/>
    </row>
    <row r="478" spans="1:44" s="217" customFormat="1" ht="18.75" x14ac:dyDescent="0.3">
      <c r="A478" s="232"/>
      <c r="B478" s="232"/>
      <c r="C478" s="232"/>
      <c r="D478" s="232"/>
      <c r="E478" s="232"/>
      <c r="F478" s="232"/>
      <c r="G478" s="232"/>
      <c r="H478" s="232"/>
      <c r="I478" s="232"/>
      <c r="J478" s="232"/>
      <c r="K478" s="232"/>
      <c r="L478" s="232"/>
      <c r="M478" s="232"/>
      <c r="N478" s="232"/>
      <c r="O478" s="232"/>
      <c r="P478" s="232"/>
      <c r="Q478" s="232"/>
      <c r="R478" s="232"/>
      <c r="S478" s="232"/>
      <c r="T478" s="232"/>
      <c r="U478" s="232"/>
      <c r="V478" s="232"/>
      <c r="W478" s="232"/>
      <c r="X478" s="232"/>
      <c r="Y478" s="232"/>
      <c r="Z478" s="232"/>
      <c r="AA478" s="232"/>
      <c r="AB478" s="232"/>
      <c r="AC478" s="232"/>
      <c r="AD478" s="266"/>
      <c r="AE478" s="235"/>
      <c r="AF478" s="266"/>
      <c r="AG478" s="235"/>
      <c r="AH478" s="266"/>
      <c r="AI478" s="235"/>
      <c r="AJ478" s="266"/>
      <c r="AK478" s="235"/>
      <c r="AL478" s="266"/>
      <c r="AM478" s="235"/>
      <c r="AN478" s="236" t="str">
        <f t="shared" si="16"/>
        <v/>
      </c>
      <c r="AO478" s="237" t="str">
        <f t="shared" si="15"/>
        <v/>
      </c>
      <c r="AP478" s="236" t="str">
        <f>IF(M478&gt;0,IF(ABS((VLOOKUP(aux!A469,aux!A:C,3,FALSE)-VLOOKUP(aux!A469,aux!E:F,2,FALSE))/VLOOKUP(aux!A469,aux!A:C,3,FALSE))&gt;'BG - Eckdaten'!#REF!,"N","J"),"")</f>
        <v/>
      </c>
      <c r="AR478" s="250"/>
    </row>
    <row r="479" spans="1:44" s="217" customFormat="1" ht="18.75" x14ac:dyDescent="0.3">
      <c r="A479" s="232"/>
      <c r="B479" s="232"/>
      <c r="C479" s="232"/>
      <c r="D479" s="232"/>
      <c r="E479" s="232"/>
      <c r="F479" s="232"/>
      <c r="G479" s="232"/>
      <c r="H479" s="232"/>
      <c r="I479" s="232"/>
      <c r="J479" s="232"/>
      <c r="K479" s="232"/>
      <c r="L479" s="232"/>
      <c r="M479" s="232"/>
      <c r="N479" s="232"/>
      <c r="O479" s="232"/>
      <c r="P479" s="232"/>
      <c r="Q479" s="232"/>
      <c r="R479" s="232"/>
      <c r="S479" s="232"/>
      <c r="T479" s="232"/>
      <c r="U479" s="232"/>
      <c r="V479" s="232"/>
      <c r="W479" s="232"/>
      <c r="X479" s="232"/>
      <c r="Y479" s="232"/>
      <c r="Z479" s="232"/>
      <c r="AA479" s="232"/>
      <c r="AB479" s="232"/>
      <c r="AC479" s="232"/>
      <c r="AD479" s="266"/>
      <c r="AE479" s="235"/>
      <c r="AF479" s="266"/>
      <c r="AG479" s="235"/>
      <c r="AH479" s="266"/>
      <c r="AI479" s="235"/>
      <c r="AJ479" s="266"/>
      <c r="AK479" s="235"/>
      <c r="AL479" s="266"/>
      <c r="AM479" s="235"/>
      <c r="AN479" s="236" t="str">
        <f t="shared" si="16"/>
        <v/>
      </c>
      <c r="AO479" s="237" t="str">
        <f t="shared" si="15"/>
        <v/>
      </c>
      <c r="AP479" s="236" t="str">
        <f>IF(M479&gt;0,IF(ABS((VLOOKUP(aux!A470,aux!A:C,3,FALSE)-VLOOKUP(aux!A470,aux!E:F,2,FALSE))/VLOOKUP(aux!A470,aux!A:C,3,FALSE))&gt;'BG - Eckdaten'!#REF!,"N","J"),"")</f>
        <v/>
      </c>
      <c r="AR479" s="250"/>
    </row>
    <row r="480" spans="1:44" s="217" customFormat="1" ht="18.75" x14ac:dyDescent="0.3">
      <c r="A480" s="232"/>
      <c r="B480" s="232"/>
      <c r="C480" s="232"/>
      <c r="D480" s="232"/>
      <c r="E480" s="232"/>
      <c r="F480" s="232"/>
      <c r="G480" s="232"/>
      <c r="H480" s="232"/>
      <c r="I480" s="232"/>
      <c r="J480" s="232"/>
      <c r="K480" s="232"/>
      <c r="L480" s="232"/>
      <c r="M480" s="232"/>
      <c r="N480" s="232"/>
      <c r="O480" s="232"/>
      <c r="P480" s="232"/>
      <c r="Q480" s="232"/>
      <c r="R480" s="232"/>
      <c r="S480" s="232"/>
      <c r="T480" s="232"/>
      <c r="U480" s="232"/>
      <c r="V480" s="232"/>
      <c r="W480" s="232"/>
      <c r="X480" s="232"/>
      <c r="Y480" s="232"/>
      <c r="Z480" s="232"/>
      <c r="AA480" s="232"/>
      <c r="AB480" s="232"/>
      <c r="AC480" s="232"/>
      <c r="AD480" s="266"/>
      <c r="AE480" s="235"/>
      <c r="AF480" s="266"/>
      <c r="AG480" s="235"/>
      <c r="AH480" s="266"/>
      <c r="AI480" s="235"/>
      <c r="AJ480" s="266"/>
      <c r="AK480" s="235"/>
      <c r="AL480" s="266"/>
      <c r="AM480" s="235"/>
      <c r="AN480" s="236" t="str">
        <f t="shared" si="16"/>
        <v/>
      </c>
      <c r="AO480" s="237" t="str">
        <f t="shared" si="15"/>
        <v/>
      </c>
      <c r="AP480" s="236" t="str">
        <f>IF(M480&gt;0,IF(ABS((VLOOKUP(aux!A471,aux!A:C,3,FALSE)-VLOOKUP(aux!A471,aux!E:F,2,FALSE))/VLOOKUP(aux!A471,aux!A:C,3,FALSE))&gt;'BG - Eckdaten'!#REF!,"N","J"),"")</f>
        <v/>
      </c>
      <c r="AR480" s="250"/>
    </row>
    <row r="481" spans="1:44" s="217" customFormat="1" ht="18.75" x14ac:dyDescent="0.3">
      <c r="A481" s="232"/>
      <c r="B481" s="232"/>
      <c r="C481" s="232"/>
      <c r="D481" s="232"/>
      <c r="E481" s="232"/>
      <c r="F481" s="232"/>
      <c r="G481" s="232"/>
      <c r="H481" s="232"/>
      <c r="I481" s="232"/>
      <c r="J481" s="232"/>
      <c r="K481" s="232"/>
      <c r="L481" s="232"/>
      <c r="M481" s="232"/>
      <c r="N481" s="232"/>
      <c r="O481" s="232"/>
      <c r="P481" s="232"/>
      <c r="Q481" s="232"/>
      <c r="R481" s="232"/>
      <c r="S481" s="232"/>
      <c r="T481" s="232"/>
      <c r="U481" s="232"/>
      <c r="V481" s="232"/>
      <c r="W481" s="232"/>
      <c r="X481" s="232"/>
      <c r="Y481" s="232"/>
      <c r="Z481" s="232"/>
      <c r="AA481" s="232"/>
      <c r="AB481" s="232"/>
      <c r="AC481" s="232"/>
      <c r="AD481" s="266"/>
      <c r="AE481" s="235"/>
      <c r="AF481" s="266"/>
      <c r="AG481" s="235"/>
      <c r="AH481" s="266"/>
      <c r="AI481" s="235"/>
      <c r="AJ481" s="266"/>
      <c r="AK481" s="235"/>
      <c r="AL481" s="266"/>
      <c r="AM481" s="235"/>
      <c r="AN481" s="236" t="str">
        <f t="shared" si="16"/>
        <v/>
      </c>
      <c r="AO481" s="237" t="str">
        <f t="shared" si="15"/>
        <v/>
      </c>
      <c r="AP481" s="236" t="str">
        <f>IF(M481&gt;0,IF(ABS((VLOOKUP(aux!A472,aux!A:C,3,FALSE)-VLOOKUP(aux!A472,aux!E:F,2,FALSE))/VLOOKUP(aux!A472,aux!A:C,3,FALSE))&gt;'BG - Eckdaten'!#REF!,"N","J"),"")</f>
        <v/>
      </c>
      <c r="AR481" s="250"/>
    </row>
    <row r="482" spans="1:44" s="217" customFormat="1" ht="18.75" x14ac:dyDescent="0.3">
      <c r="A482" s="232"/>
      <c r="B482" s="232"/>
      <c r="C482" s="232"/>
      <c r="D482" s="232"/>
      <c r="E482" s="232"/>
      <c r="F482" s="232"/>
      <c r="G482" s="232"/>
      <c r="H482" s="232"/>
      <c r="I482" s="232"/>
      <c r="J482" s="232"/>
      <c r="K482" s="232"/>
      <c r="L482" s="232"/>
      <c r="M482" s="232"/>
      <c r="N482" s="232"/>
      <c r="O482" s="232"/>
      <c r="P482" s="232"/>
      <c r="Q482" s="232"/>
      <c r="R482" s="232"/>
      <c r="S482" s="232"/>
      <c r="T482" s="232"/>
      <c r="U482" s="232"/>
      <c r="V482" s="232"/>
      <c r="W482" s="232"/>
      <c r="X482" s="232"/>
      <c r="Y482" s="232"/>
      <c r="Z482" s="232"/>
      <c r="AA482" s="232"/>
      <c r="AB482" s="232"/>
      <c r="AC482" s="232"/>
      <c r="AD482" s="266"/>
      <c r="AE482" s="235"/>
      <c r="AF482" s="266"/>
      <c r="AG482" s="235"/>
      <c r="AH482" s="266"/>
      <c r="AI482" s="235"/>
      <c r="AJ482" s="266"/>
      <c r="AK482" s="235"/>
      <c r="AL482" s="266"/>
      <c r="AM482" s="235"/>
      <c r="AN482" s="236" t="str">
        <f t="shared" si="16"/>
        <v/>
      </c>
      <c r="AO482" s="237" t="str">
        <f t="shared" si="15"/>
        <v/>
      </c>
      <c r="AP482" s="236" t="str">
        <f>IF(M482&gt;0,IF(ABS((VLOOKUP(aux!A473,aux!A:C,3,FALSE)-VLOOKUP(aux!A473,aux!E:F,2,FALSE))/VLOOKUP(aux!A473,aux!A:C,3,FALSE))&gt;'BG - Eckdaten'!#REF!,"N","J"),"")</f>
        <v/>
      </c>
      <c r="AR482" s="250"/>
    </row>
    <row r="483" spans="1:44" s="217" customFormat="1" ht="18.75" x14ac:dyDescent="0.3">
      <c r="A483" s="232"/>
      <c r="B483" s="232"/>
      <c r="C483" s="232"/>
      <c r="D483" s="232"/>
      <c r="E483" s="232"/>
      <c r="F483" s="232"/>
      <c r="G483" s="232"/>
      <c r="H483" s="232"/>
      <c r="I483" s="232"/>
      <c r="J483" s="232"/>
      <c r="K483" s="232"/>
      <c r="L483" s="232"/>
      <c r="M483" s="232"/>
      <c r="N483" s="232"/>
      <c r="O483" s="232"/>
      <c r="P483" s="232"/>
      <c r="Q483" s="232"/>
      <c r="R483" s="232"/>
      <c r="S483" s="232"/>
      <c r="T483" s="232"/>
      <c r="U483" s="232"/>
      <c r="V483" s="232"/>
      <c r="W483" s="232"/>
      <c r="X483" s="232"/>
      <c r="Y483" s="232"/>
      <c r="Z483" s="232"/>
      <c r="AA483" s="232"/>
      <c r="AB483" s="232"/>
      <c r="AC483" s="232"/>
      <c r="AD483" s="266"/>
      <c r="AE483" s="235"/>
      <c r="AF483" s="266"/>
      <c r="AG483" s="235"/>
      <c r="AH483" s="266"/>
      <c r="AI483" s="235"/>
      <c r="AJ483" s="266"/>
      <c r="AK483" s="235"/>
      <c r="AL483" s="266"/>
      <c r="AM483" s="235"/>
      <c r="AN483" s="236" t="str">
        <f t="shared" si="16"/>
        <v/>
      </c>
      <c r="AO483" s="237" t="str">
        <f t="shared" si="15"/>
        <v/>
      </c>
      <c r="AP483" s="236" t="str">
        <f>IF(M483&gt;0,IF(ABS((VLOOKUP(aux!A474,aux!A:C,3,FALSE)-VLOOKUP(aux!A474,aux!E:F,2,FALSE))/VLOOKUP(aux!A474,aux!A:C,3,FALSE))&gt;'BG - Eckdaten'!#REF!,"N","J"),"")</f>
        <v/>
      </c>
      <c r="AR483" s="250"/>
    </row>
    <row r="484" spans="1:44" s="217" customFormat="1" ht="18.75" x14ac:dyDescent="0.3">
      <c r="A484" s="232"/>
      <c r="B484" s="232"/>
      <c r="C484" s="232"/>
      <c r="D484" s="232"/>
      <c r="E484" s="232"/>
      <c r="F484" s="232"/>
      <c r="G484" s="232"/>
      <c r="H484" s="232"/>
      <c r="I484" s="232"/>
      <c r="J484" s="232"/>
      <c r="K484" s="232"/>
      <c r="L484" s="232"/>
      <c r="M484" s="232"/>
      <c r="N484" s="232"/>
      <c r="O484" s="232"/>
      <c r="P484" s="232"/>
      <c r="Q484" s="232"/>
      <c r="R484" s="232"/>
      <c r="S484" s="232"/>
      <c r="T484" s="232"/>
      <c r="U484" s="232"/>
      <c r="V484" s="232"/>
      <c r="W484" s="232"/>
      <c r="X484" s="232"/>
      <c r="Y484" s="232"/>
      <c r="Z484" s="232"/>
      <c r="AA484" s="232"/>
      <c r="AB484" s="232"/>
      <c r="AC484" s="232"/>
      <c r="AD484" s="266"/>
      <c r="AE484" s="235"/>
      <c r="AF484" s="266"/>
      <c r="AG484" s="235"/>
      <c r="AH484" s="266"/>
      <c r="AI484" s="235"/>
      <c r="AJ484" s="266"/>
      <c r="AK484" s="235"/>
      <c r="AL484" s="266"/>
      <c r="AM484" s="235"/>
      <c r="AN484" s="236" t="str">
        <f t="shared" si="16"/>
        <v/>
      </c>
      <c r="AO484" s="237" t="str">
        <f t="shared" si="15"/>
        <v/>
      </c>
      <c r="AP484" s="236" t="str">
        <f>IF(M484&gt;0,IF(ABS((VLOOKUP(aux!A475,aux!A:C,3,FALSE)-VLOOKUP(aux!A475,aux!E:F,2,FALSE))/VLOOKUP(aux!A475,aux!A:C,3,FALSE))&gt;'BG - Eckdaten'!#REF!,"N","J"),"")</f>
        <v/>
      </c>
      <c r="AR484" s="250"/>
    </row>
    <row r="485" spans="1:44" s="217" customFormat="1" ht="18.75" x14ac:dyDescent="0.3">
      <c r="A485" s="232"/>
      <c r="B485" s="232"/>
      <c r="C485" s="232"/>
      <c r="D485" s="232"/>
      <c r="E485" s="232"/>
      <c r="F485" s="232"/>
      <c r="G485" s="232"/>
      <c r="H485" s="232"/>
      <c r="I485" s="232"/>
      <c r="J485" s="232"/>
      <c r="K485" s="232"/>
      <c r="L485" s="232"/>
      <c r="M485" s="232"/>
      <c r="N485" s="232"/>
      <c r="O485" s="232"/>
      <c r="P485" s="232"/>
      <c r="Q485" s="232"/>
      <c r="R485" s="232"/>
      <c r="S485" s="232"/>
      <c r="T485" s="232"/>
      <c r="U485" s="232"/>
      <c r="V485" s="232"/>
      <c r="W485" s="232"/>
      <c r="X485" s="232"/>
      <c r="Y485" s="232"/>
      <c r="Z485" s="232"/>
      <c r="AA485" s="232"/>
      <c r="AB485" s="232"/>
      <c r="AC485" s="232"/>
      <c r="AD485" s="266"/>
      <c r="AE485" s="235"/>
      <c r="AF485" s="266"/>
      <c r="AG485" s="235"/>
      <c r="AH485" s="266"/>
      <c r="AI485" s="235"/>
      <c r="AJ485" s="266"/>
      <c r="AK485" s="235"/>
      <c r="AL485" s="266"/>
      <c r="AM485" s="235"/>
      <c r="AN485" s="236" t="str">
        <f t="shared" si="16"/>
        <v/>
      </c>
      <c r="AO485" s="237" t="str">
        <f t="shared" si="15"/>
        <v/>
      </c>
      <c r="AP485" s="236" t="str">
        <f>IF(M485&gt;0,IF(ABS((VLOOKUP(aux!A476,aux!A:C,3,FALSE)-VLOOKUP(aux!A476,aux!E:F,2,FALSE))/VLOOKUP(aux!A476,aux!A:C,3,FALSE))&gt;'BG - Eckdaten'!#REF!,"N","J"),"")</f>
        <v/>
      </c>
      <c r="AR485" s="250"/>
    </row>
    <row r="486" spans="1:44" s="217" customFormat="1" ht="18.75" x14ac:dyDescent="0.3">
      <c r="A486" s="232"/>
      <c r="B486" s="232"/>
      <c r="C486" s="232"/>
      <c r="D486" s="232"/>
      <c r="E486" s="232"/>
      <c r="F486" s="232"/>
      <c r="G486" s="232"/>
      <c r="H486" s="232"/>
      <c r="I486" s="232"/>
      <c r="J486" s="232"/>
      <c r="K486" s="232"/>
      <c r="L486" s="232"/>
      <c r="M486" s="232"/>
      <c r="N486" s="232"/>
      <c r="O486" s="232"/>
      <c r="P486" s="232"/>
      <c r="Q486" s="232"/>
      <c r="R486" s="232"/>
      <c r="S486" s="232"/>
      <c r="T486" s="232"/>
      <c r="U486" s="232"/>
      <c r="V486" s="232"/>
      <c r="W486" s="232"/>
      <c r="X486" s="232"/>
      <c r="Y486" s="232"/>
      <c r="Z486" s="232"/>
      <c r="AA486" s="232"/>
      <c r="AB486" s="232"/>
      <c r="AC486" s="232"/>
      <c r="AD486" s="266"/>
      <c r="AE486" s="235"/>
      <c r="AF486" s="266"/>
      <c r="AG486" s="235"/>
      <c r="AH486" s="266"/>
      <c r="AI486" s="235"/>
      <c r="AJ486" s="266"/>
      <c r="AK486" s="235"/>
      <c r="AL486" s="266"/>
      <c r="AM486" s="235"/>
      <c r="AN486" s="236" t="str">
        <f t="shared" si="16"/>
        <v/>
      </c>
      <c r="AO486" s="237" t="str">
        <f t="shared" si="15"/>
        <v/>
      </c>
      <c r="AP486" s="236" t="str">
        <f>IF(M486&gt;0,IF(ABS((VLOOKUP(aux!A477,aux!A:C,3,FALSE)-VLOOKUP(aux!A477,aux!E:F,2,FALSE))/VLOOKUP(aux!A477,aux!A:C,3,FALSE))&gt;'BG - Eckdaten'!#REF!,"N","J"),"")</f>
        <v/>
      </c>
      <c r="AR486" s="250"/>
    </row>
    <row r="487" spans="1:44" s="217" customFormat="1" ht="18.75" x14ac:dyDescent="0.3">
      <c r="A487" s="232"/>
      <c r="B487" s="232"/>
      <c r="C487" s="232"/>
      <c r="D487" s="232"/>
      <c r="E487" s="232"/>
      <c r="F487" s="232"/>
      <c r="G487" s="232"/>
      <c r="H487" s="232"/>
      <c r="I487" s="232"/>
      <c r="J487" s="232"/>
      <c r="K487" s="232"/>
      <c r="L487" s="232"/>
      <c r="M487" s="232"/>
      <c r="N487" s="232"/>
      <c r="O487" s="232"/>
      <c r="P487" s="232"/>
      <c r="Q487" s="232"/>
      <c r="R487" s="232"/>
      <c r="S487" s="232"/>
      <c r="T487" s="232"/>
      <c r="U487" s="232"/>
      <c r="V487" s="232"/>
      <c r="W487" s="232"/>
      <c r="X487" s="232"/>
      <c r="Y487" s="232"/>
      <c r="Z487" s="232"/>
      <c r="AA487" s="232"/>
      <c r="AB487" s="232"/>
      <c r="AC487" s="232"/>
      <c r="AD487" s="266"/>
      <c r="AE487" s="235"/>
      <c r="AF487" s="266"/>
      <c r="AG487" s="235"/>
      <c r="AH487" s="266"/>
      <c r="AI487" s="235"/>
      <c r="AJ487" s="266"/>
      <c r="AK487" s="235"/>
      <c r="AL487" s="266"/>
      <c r="AM487" s="235"/>
      <c r="AN487" s="236" t="str">
        <f t="shared" si="16"/>
        <v/>
      </c>
      <c r="AO487" s="237" t="str">
        <f t="shared" si="15"/>
        <v/>
      </c>
      <c r="AP487" s="236" t="str">
        <f>IF(M487&gt;0,IF(ABS((VLOOKUP(aux!A478,aux!A:C,3,FALSE)-VLOOKUP(aux!A478,aux!E:F,2,FALSE))/VLOOKUP(aux!A478,aux!A:C,3,FALSE))&gt;'BG - Eckdaten'!#REF!,"N","J"),"")</f>
        <v/>
      </c>
      <c r="AR487" s="250"/>
    </row>
    <row r="488" spans="1:44" s="217" customFormat="1" ht="18.75" x14ac:dyDescent="0.3">
      <c r="A488" s="232"/>
      <c r="B488" s="232"/>
      <c r="C488" s="232"/>
      <c r="D488" s="232"/>
      <c r="E488" s="232"/>
      <c r="F488" s="232"/>
      <c r="G488" s="232"/>
      <c r="H488" s="232"/>
      <c r="I488" s="232"/>
      <c r="J488" s="232"/>
      <c r="K488" s="232"/>
      <c r="L488" s="232"/>
      <c r="M488" s="232"/>
      <c r="N488" s="232"/>
      <c r="O488" s="232"/>
      <c r="P488" s="232"/>
      <c r="Q488" s="232"/>
      <c r="R488" s="232"/>
      <c r="S488" s="232"/>
      <c r="T488" s="232"/>
      <c r="U488" s="232"/>
      <c r="V488" s="232"/>
      <c r="W488" s="232"/>
      <c r="X488" s="232"/>
      <c r="Y488" s="232"/>
      <c r="Z488" s="232"/>
      <c r="AA488" s="232"/>
      <c r="AB488" s="232"/>
      <c r="AC488" s="232"/>
      <c r="AD488" s="266"/>
      <c r="AE488" s="235"/>
      <c r="AF488" s="266"/>
      <c r="AG488" s="235"/>
      <c r="AH488" s="266"/>
      <c r="AI488" s="235"/>
      <c r="AJ488" s="266"/>
      <c r="AK488" s="235"/>
      <c r="AL488" s="266"/>
      <c r="AM488" s="235"/>
      <c r="AN488" s="236" t="str">
        <f t="shared" si="16"/>
        <v/>
      </c>
      <c r="AO488" s="237" t="str">
        <f t="shared" si="15"/>
        <v/>
      </c>
      <c r="AP488" s="236" t="str">
        <f>IF(M488&gt;0,IF(ABS((VLOOKUP(aux!A479,aux!A:C,3,FALSE)-VLOOKUP(aux!A479,aux!E:F,2,FALSE))/VLOOKUP(aux!A479,aux!A:C,3,FALSE))&gt;'BG - Eckdaten'!#REF!,"N","J"),"")</f>
        <v/>
      </c>
      <c r="AR488" s="250"/>
    </row>
    <row r="489" spans="1:44" s="217" customFormat="1" ht="18.75" x14ac:dyDescent="0.3">
      <c r="A489" s="232"/>
      <c r="B489" s="232"/>
      <c r="C489" s="232"/>
      <c r="D489" s="232"/>
      <c r="E489" s="232"/>
      <c r="F489" s="232"/>
      <c r="G489" s="232"/>
      <c r="H489" s="232"/>
      <c r="I489" s="232"/>
      <c r="J489" s="232"/>
      <c r="K489" s="232"/>
      <c r="L489" s="232"/>
      <c r="M489" s="232"/>
      <c r="N489" s="232"/>
      <c r="O489" s="232"/>
      <c r="P489" s="232"/>
      <c r="Q489" s="232"/>
      <c r="R489" s="232"/>
      <c r="S489" s="232"/>
      <c r="T489" s="232"/>
      <c r="U489" s="232"/>
      <c r="V489" s="232"/>
      <c r="W489" s="232"/>
      <c r="X489" s="232"/>
      <c r="Y489" s="232"/>
      <c r="Z489" s="232"/>
      <c r="AA489" s="232"/>
      <c r="AB489" s="232"/>
      <c r="AC489" s="232"/>
      <c r="AD489" s="266"/>
      <c r="AE489" s="235"/>
      <c r="AF489" s="266"/>
      <c r="AG489" s="235"/>
      <c r="AH489" s="266"/>
      <c r="AI489" s="235"/>
      <c r="AJ489" s="266"/>
      <c r="AK489" s="235"/>
      <c r="AL489" s="266"/>
      <c r="AM489" s="235"/>
      <c r="AN489" s="236" t="str">
        <f t="shared" si="16"/>
        <v/>
      </c>
      <c r="AO489" s="237" t="str">
        <f t="shared" si="15"/>
        <v/>
      </c>
      <c r="AP489" s="236" t="str">
        <f>IF(M489&gt;0,IF(ABS((VLOOKUP(aux!A480,aux!A:C,3,FALSE)-VLOOKUP(aux!A480,aux!E:F,2,FALSE))/VLOOKUP(aux!A480,aux!A:C,3,FALSE))&gt;'BG - Eckdaten'!#REF!,"N","J"),"")</f>
        <v/>
      </c>
      <c r="AR489" s="250"/>
    </row>
    <row r="490" spans="1:44" s="217" customFormat="1" ht="18.75" x14ac:dyDescent="0.3">
      <c r="A490" s="232"/>
      <c r="B490" s="232"/>
      <c r="C490" s="232"/>
      <c r="D490" s="232"/>
      <c r="E490" s="232"/>
      <c r="F490" s="232"/>
      <c r="G490" s="232"/>
      <c r="H490" s="232"/>
      <c r="I490" s="232"/>
      <c r="J490" s="232"/>
      <c r="K490" s="232"/>
      <c r="L490" s="232"/>
      <c r="M490" s="232"/>
      <c r="N490" s="232"/>
      <c r="O490" s="232"/>
      <c r="P490" s="232"/>
      <c r="Q490" s="232"/>
      <c r="R490" s="232"/>
      <c r="S490" s="232"/>
      <c r="T490" s="232"/>
      <c r="U490" s="232"/>
      <c r="V490" s="232"/>
      <c r="W490" s="232"/>
      <c r="X490" s="232"/>
      <c r="Y490" s="232"/>
      <c r="Z490" s="232"/>
      <c r="AA490" s="232"/>
      <c r="AB490" s="232"/>
      <c r="AC490" s="232"/>
      <c r="AD490" s="266"/>
      <c r="AE490" s="235"/>
      <c r="AF490" s="266"/>
      <c r="AG490" s="235"/>
      <c r="AH490" s="266"/>
      <c r="AI490" s="235"/>
      <c r="AJ490" s="266"/>
      <c r="AK490" s="235"/>
      <c r="AL490" s="266"/>
      <c r="AM490" s="235"/>
      <c r="AN490" s="236" t="str">
        <f t="shared" si="16"/>
        <v/>
      </c>
      <c r="AO490" s="237" t="str">
        <f t="shared" si="15"/>
        <v/>
      </c>
      <c r="AP490" s="236" t="str">
        <f>IF(M490&gt;0,IF(ABS((VLOOKUP(aux!A481,aux!A:C,3,FALSE)-VLOOKUP(aux!A481,aux!E:F,2,FALSE))/VLOOKUP(aux!A481,aux!A:C,3,FALSE))&gt;'BG - Eckdaten'!#REF!,"N","J"),"")</f>
        <v/>
      </c>
      <c r="AR490" s="250"/>
    </row>
    <row r="491" spans="1:44" s="217" customFormat="1" ht="18.75" x14ac:dyDescent="0.3">
      <c r="A491" s="232"/>
      <c r="B491" s="232"/>
      <c r="C491" s="232"/>
      <c r="D491" s="232"/>
      <c r="E491" s="232"/>
      <c r="F491" s="232"/>
      <c r="G491" s="232"/>
      <c r="H491" s="232"/>
      <c r="I491" s="232"/>
      <c r="J491" s="232"/>
      <c r="K491" s="232"/>
      <c r="L491" s="232"/>
      <c r="M491" s="232"/>
      <c r="N491" s="232"/>
      <c r="O491" s="232"/>
      <c r="P491" s="232"/>
      <c r="Q491" s="232"/>
      <c r="R491" s="232"/>
      <c r="S491" s="232"/>
      <c r="T491" s="232"/>
      <c r="U491" s="232"/>
      <c r="V491" s="232"/>
      <c r="W491" s="232"/>
      <c r="X491" s="232"/>
      <c r="Y491" s="232"/>
      <c r="Z491" s="232"/>
      <c r="AA491" s="232"/>
      <c r="AB491" s="232"/>
      <c r="AC491" s="232"/>
      <c r="AD491" s="266"/>
      <c r="AE491" s="235"/>
      <c r="AF491" s="266"/>
      <c r="AG491" s="235"/>
      <c r="AH491" s="266"/>
      <c r="AI491" s="235"/>
      <c r="AJ491" s="266"/>
      <c r="AK491" s="235"/>
      <c r="AL491" s="266"/>
      <c r="AM491" s="235"/>
      <c r="AN491" s="236" t="str">
        <f t="shared" si="16"/>
        <v/>
      </c>
      <c r="AO491" s="237" t="str">
        <f t="shared" si="15"/>
        <v/>
      </c>
      <c r="AP491" s="236" t="str">
        <f>IF(M491&gt;0,IF(ABS((VLOOKUP(aux!A482,aux!A:C,3,FALSE)-VLOOKUP(aux!A482,aux!E:F,2,FALSE))/VLOOKUP(aux!A482,aux!A:C,3,FALSE))&gt;'BG - Eckdaten'!#REF!,"N","J"),"")</f>
        <v/>
      </c>
      <c r="AR491" s="250"/>
    </row>
    <row r="492" spans="1:44" s="217" customFormat="1" ht="18.75" x14ac:dyDescent="0.3">
      <c r="A492" s="232"/>
      <c r="B492" s="232"/>
      <c r="C492" s="232"/>
      <c r="D492" s="232"/>
      <c r="E492" s="232"/>
      <c r="F492" s="232"/>
      <c r="G492" s="232"/>
      <c r="H492" s="232"/>
      <c r="I492" s="232"/>
      <c r="J492" s="232"/>
      <c r="K492" s="232"/>
      <c r="L492" s="232"/>
      <c r="M492" s="232"/>
      <c r="N492" s="232"/>
      <c r="O492" s="232"/>
      <c r="P492" s="232"/>
      <c r="Q492" s="232"/>
      <c r="R492" s="232"/>
      <c r="S492" s="232"/>
      <c r="T492" s="232"/>
      <c r="U492" s="232"/>
      <c r="V492" s="232"/>
      <c r="W492" s="232"/>
      <c r="X492" s="232"/>
      <c r="Y492" s="232"/>
      <c r="Z492" s="232"/>
      <c r="AA492" s="232"/>
      <c r="AB492" s="232"/>
      <c r="AC492" s="232"/>
      <c r="AD492" s="266"/>
      <c r="AE492" s="235"/>
      <c r="AF492" s="266"/>
      <c r="AG492" s="235"/>
      <c r="AH492" s="266"/>
      <c r="AI492" s="235"/>
      <c r="AJ492" s="266"/>
      <c r="AK492" s="235"/>
      <c r="AL492" s="266"/>
      <c r="AM492" s="235"/>
      <c r="AN492" s="236" t="str">
        <f t="shared" si="16"/>
        <v/>
      </c>
      <c r="AO492" s="237" t="str">
        <f t="shared" si="15"/>
        <v/>
      </c>
      <c r="AP492" s="236" t="str">
        <f>IF(M492&gt;0,IF(ABS((VLOOKUP(aux!A483,aux!A:C,3,FALSE)-VLOOKUP(aux!A483,aux!E:F,2,FALSE))/VLOOKUP(aux!A483,aux!A:C,3,FALSE))&gt;'BG - Eckdaten'!#REF!,"N","J"),"")</f>
        <v/>
      </c>
      <c r="AR492" s="250"/>
    </row>
    <row r="493" spans="1:44" s="217" customFormat="1" ht="18.75" x14ac:dyDescent="0.3">
      <c r="A493" s="232"/>
      <c r="B493" s="232"/>
      <c r="C493" s="232"/>
      <c r="D493" s="232"/>
      <c r="E493" s="232"/>
      <c r="F493" s="232"/>
      <c r="G493" s="232"/>
      <c r="H493" s="232"/>
      <c r="I493" s="232"/>
      <c r="J493" s="232"/>
      <c r="K493" s="232"/>
      <c r="L493" s="232"/>
      <c r="M493" s="232"/>
      <c r="N493" s="232"/>
      <c r="O493" s="232"/>
      <c r="P493" s="232"/>
      <c r="Q493" s="232"/>
      <c r="R493" s="232"/>
      <c r="S493" s="232"/>
      <c r="T493" s="232"/>
      <c r="U493" s="232"/>
      <c r="V493" s="232"/>
      <c r="W493" s="232"/>
      <c r="X493" s="232"/>
      <c r="Y493" s="232"/>
      <c r="Z493" s="232"/>
      <c r="AA493" s="232"/>
      <c r="AB493" s="232"/>
      <c r="AC493" s="232"/>
      <c r="AD493" s="266"/>
      <c r="AE493" s="235"/>
      <c r="AF493" s="266"/>
      <c r="AG493" s="235"/>
      <c r="AH493" s="266"/>
      <c r="AI493" s="235"/>
      <c r="AJ493" s="266"/>
      <c r="AK493" s="235"/>
      <c r="AL493" s="266"/>
      <c r="AM493" s="235"/>
      <c r="AN493" s="236" t="str">
        <f t="shared" si="16"/>
        <v/>
      </c>
      <c r="AO493" s="237" t="str">
        <f t="shared" si="15"/>
        <v/>
      </c>
      <c r="AP493" s="236" t="str">
        <f>IF(M493&gt;0,IF(ABS((VLOOKUP(aux!A484,aux!A:C,3,FALSE)-VLOOKUP(aux!A484,aux!E:F,2,FALSE))/VLOOKUP(aux!A484,aux!A:C,3,FALSE))&gt;'BG - Eckdaten'!#REF!,"N","J"),"")</f>
        <v/>
      </c>
      <c r="AR493" s="250"/>
    </row>
    <row r="494" spans="1:44" s="217" customFormat="1" ht="18.75" x14ac:dyDescent="0.3">
      <c r="A494" s="232"/>
      <c r="B494" s="232"/>
      <c r="C494" s="232"/>
      <c r="D494" s="232"/>
      <c r="E494" s="232"/>
      <c r="F494" s="232"/>
      <c r="G494" s="232"/>
      <c r="H494" s="232"/>
      <c r="I494" s="232"/>
      <c r="J494" s="232"/>
      <c r="K494" s="232"/>
      <c r="L494" s="232"/>
      <c r="M494" s="232"/>
      <c r="N494" s="232"/>
      <c r="O494" s="232"/>
      <c r="P494" s="232"/>
      <c r="Q494" s="232"/>
      <c r="R494" s="232"/>
      <c r="S494" s="232"/>
      <c r="T494" s="232"/>
      <c r="U494" s="232"/>
      <c r="V494" s="232"/>
      <c r="W494" s="232"/>
      <c r="X494" s="232"/>
      <c r="Y494" s="232"/>
      <c r="Z494" s="232"/>
      <c r="AA494" s="232"/>
      <c r="AB494" s="232"/>
      <c r="AC494" s="232"/>
      <c r="AD494" s="266"/>
      <c r="AE494" s="235"/>
      <c r="AF494" s="266"/>
      <c r="AG494" s="235"/>
      <c r="AH494" s="266"/>
      <c r="AI494" s="235"/>
      <c r="AJ494" s="266"/>
      <c r="AK494" s="235"/>
      <c r="AL494" s="266"/>
      <c r="AM494" s="235"/>
      <c r="AN494" s="236" t="str">
        <f t="shared" si="16"/>
        <v/>
      </c>
      <c r="AO494" s="237" t="str">
        <f t="shared" si="15"/>
        <v/>
      </c>
      <c r="AP494" s="236" t="str">
        <f>IF(M494&gt;0,IF(ABS((VLOOKUP(aux!A485,aux!A:C,3,FALSE)-VLOOKUP(aux!A485,aux!E:F,2,FALSE))/VLOOKUP(aux!A485,aux!A:C,3,FALSE))&gt;'BG - Eckdaten'!#REF!,"N","J"),"")</f>
        <v/>
      </c>
      <c r="AR494" s="250"/>
    </row>
    <row r="495" spans="1:44" s="217" customFormat="1" ht="18.75" x14ac:dyDescent="0.3">
      <c r="A495" s="232"/>
      <c r="B495" s="232"/>
      <c r="C495" s="232"/>
      <c r="D495" s="232"/>
      <c r="E495" s="232"/>
      <c r="F495" s="232"/>
      <c r="G495" s="232"/>
      <c r="H495" s="232"/>
      <c r="I495" s="232"/>
      <c r="J495" s="232"/>
      <c r="K495" s="232"/>
      <c r="L495" s="232"/>
      <c r="M495" s="232"/>
      <c r="N495" s="232"/>
      <c r="O495" s="232"/>
      <c r="P495" s="232"/>
      <c r="Q495" s="232"/>
      <c r="R495" s="232"/>
      <c r="S495" s="232"/>
      <c r="T495" s="232"/>
      <c r="U495" s="232"/>
      <c r="V495" s="232"/>
      <c r="W495" s="232"/>
      <c r="X495" s="232"/>
      <c r="Y495" s="232"/>
      <c r="Z495" s="232"/>
      <c r="AA495" s="232"/>
      <c r="AB495" s="232"/>
      <c r="AC495" s="232"/>
      <c r="AD495" s="266"/>
      <c r="AE495" s="235"/>
      <c r="AF495" s="266"/>
      <c r="AG495" s="235"/>
      <c r="AH495" s="266"/>
      <c r="AI495" s="235"/>
      <c r="AJ495" s="266"/>
      <c r="AK495" s="235"/>
      <c r="AL495" s="266"/>
      <c r="AM495" s="235"/>
      <c r="AN495" s="236" t="str">
        <f t="shared" ref="AN495:AN519" si="17">IF(AD495=0,"",IF(AND(AD495&gt;0,AD495+AF495+AH495+AJ495+AL495=P495),"J","N"))</f>
        <v/>
      </c>
      <c r="AO495" s="237" t="str">
        <f t="shared" si="15"/>
        <v/>
      </c>
      <c r="AP495" s="236" t="str">
        <f>IF(M495&gt;0,IF(ABS((VLOOKUP(aux!A486,aux!A:C,3,FALSE)-VLOOKUP(aux!A486,aux!E:F,2,FALSE))/VLOOKUP(aux!A486,aux!A:C,3,FALSE))&gt;'BG - Eckdaten'!#REF!,"N","J"),"")</f>
        <v/>
      </c>
      <c r="AR495" s="250"/>
    </row>
    <row r="496" spans="1:44" s="217" customFormat="1" ht="18.75" x14ac:dyDescent="0.3">
      <c r="A496" s="232"/>
      <c r="B496" s="232"/>
      <c r="C496" s="232"/>
      <c r="D496" s="232"/>
      <c r="E496" s="232"/>
      <c r="F496" s="232"/>
      <c r="G496" s="232"/>
      <c r="H496" s="232"/>
      <c r="I496" s="232"/>
      <c r="J496" s="232"/>
      <c r="K496" s="232"/>
      <c r="L496" s="232"/>
      <c r="M496" s="232"/>
      <c r="N496" s="232"/>
      <c r="O496" s="232"/>
      <c r="P496" s="232"/>
      <c r="Q496" s="232"/>
      <c r="R496" s="232"/>
      <c r="S496" s="232"/>
      <c r="T496" s="232"/>
      <c r="U496" s="232"/>
      <c r="V496" s="232"/>
      <c r="W496" s="232"/>
      <c r="X496" s="232"/>
      <c r="Y496" s="232"/>
      <c r="Z496" s="232"/>
      <c r="AA496" s="232"/>
      <c r="AB496" s="232"/>
      <c r="AC496" s="232"/>
      <c r="AD496" s="266"/>
      <c r="AE496" s="235"/>
      <c r="AF496" s="266"/>
      <c r="AG496" s="235"/>
      <c r="AH496" s="266"/>
      <c r="AI496" s="235"/>
      <c r="AJ496" s="266"/>
      <c r="AK496" s="235"/>
      <c r="AL496" s="266"/>
      <c r="AM496" s="235"/>
      <c r="AN496" s="236" t="str">
        <f t="shared" si="17"/>
        <v/>
      </c>
      <c r="AO496" s="237" t="str">
        <f t="shared" si="15"/>
        <v/>
      </c>
      <c r="AP496" s="236" t="str">
        <f>IF(M496&gt;0,IF(ABS((VLOOKUP(aux!A487,aux!A:C,3,FALSE)-VLOOKUP(aux!A487,aux!E:F,2,FALSE))/VLOOKUP(aux!A487,aux!A:C,3,FALSE))&gt;'BG - Eckdaten'!#REF!,"N","J"),"")</f>
        <v/>
      </c>
      <c r="AR496" s="250"/>
    </row>
    <row r="497" spans="1:44" s="217" customFormat="1" ht="18.75" x14ac:dyDescent="0.3">
      <c r="A497" s="232"/>
      <c r="B497" s="232"/>
      <c r="C497" s="232"/>
      <c r="D497" s="232"/>
      <c r="E497" s="232"/>
      <c r="F497" s="232"/>
      <c r="G497" s="232"/>
      <c r="H497" s="232"/>
      <c r="I497" s="232"/>
      <c r="J497" s="232"/>
      <c r="K497" s="232"/>
      <c r="L497" s="232"/>
      <c r="M497" s="232"/>
      <c r="N497" s="232"/>
      <c r="O497" s="232"/>
      <c r="P497" s="232"/>
      <c r="Q497" s="232"/>
      <c r="R497" s="232"/>
      <c r="S497" s="232"/>
      <c r="T497" s="232"/>
      <c r="U497" s="232"/>
      <c r="V497" s="232"/>
      <c r="W497" s="232"/>
      <c r="X497" s="232"/>
      <c r="Y497" s="232"/>
      <c r="Z497" s="232"/>
      <c r="AA497" s="232"/>
      <c r="AB497" s="232"/>
      <c r="AC497" s="232"/>
      <c r="AD497" s="266"/>
      <c r="AE497" s="235"/>
      <c r="AF497" s="266"/>
      <c r="AG497" s="235"/>
      <c r="AH497" s="266"/>
      <c r="AI497" s="235"/>
      <c r="AJ497" s="266"/>
      <c r="AK497" s="235"/>
      <c r="AL497" s="266"/>
      <c r="AM497" s="235"/>
      <c r="AN497" s="236" t="str">
        <f t="shared" si="17"/>
        <v/>
      </c>
      <c r="AO497" s="237" t="str">
        <f t="shared" si="15"/>
        <v/>
      </c>
      <c r="AP497" s="236" t="str">
        <f>IF(M497&gt;0,IF(ABS((VLOOKUP(aux!A488,aux!A:C,3,FALSE)-VLOOKUP(aux!A488,aux!E:F,2,FALSE))/VLOOKUP(aux!A488,aux!A:C,3,FALSE))&gt;'BG - Eckdaten'!#REF!,"N","J"),"")</f>
        <v/>
      </c>
      <c r="AR497" s="250"/>
    </row>
    <row r="498" spans="1:44" s="217" customFormat="1" ht="18.75" x14ac:dyDescent="0.3">
      <c r="A498" s="232"/>
      <c r="B498" s="232"/>
      <c r="C498" s="232"/>
      <c r="D498" s="232"/>
      <c r="E498" s="232"/>
      <c r="F498" s="232"/>
      <c r="G498" s="232"/>
      <c r="H498" s="232"/>
      <c r="I498" s="232"/>
      <c r="J498" s="232"/>
      <c r="K498" s="232"/>
      <c r="L498" s="232"/>
      <c r="M498" s="232"/>
      <c r="N498" s="232"/>
      <c r="O498" s="232"/>
      <c r="P498" s="232"/>
      <c r="Q498" s="232"/>
      <c r="R498" s="232"/>
      <c r="S498" s="232"/>
      <c r="T498" s="232"/>
      <c r="U498" s="232"/>
      <c r="V498" s="232"/>
      <c r="W498" s="232"/>
      <c r="X498" s="232"/>
      <c r="Y498" s="232"/>
      <c r="Z498" s="232"/>
      <c r="AA498" s="232"/>
      <c r="AB498" s="232"/>
      <c r="AC498" s="232"/>
      <c r="AD498" s="266"/>
      <c r="AE498" s="235"/>
      <c r="AF498" s="266"/>
      <c r="AG498" s="235"/>
      <c r="AH498" s="266"/>
      <c r="AI498" s="235"/>
      <c r="AJ498" s="266"/>
      <c r="AK498" s="235"/>
      <c r="AL498" s="266"/>
      <c r="AM498" s="235"/>
      <c r="AN498" s="236" t="str">
        <f t="shared" si="17"/>
        <v/>
      </c>
      <c r="AO498" s="237" t="str">
        <f t="shared" si="15"/>
        <v/>
      </c>
      <c r="AP498" s="236" t="str">
        <f>IF(M498&gt;0,IF(ABS((VLOOKUP(aux!A489,aux!A:C,3,FALSE)-VLOOKUP(aux!A489,aux!E:F,2,FALSE))/VLOOKUP(aux!A489,aux!A:C,3,FALSE))&gt;'BG - Eckdaten'!#REF!,"N","J"),"")</f>
        <v/>
      </c>
      <c r="AR498" s="250"/>
    </row>
    <row r="499" spans="1:44" s="217" customFormat="1" ht="18.75" x14ac:dyDescent="0.3">
      <c r="A499" s="232"/>
      <c r="B499" s="232"/>
      <c r="C499" s="232"/>
      <c r="D499" s="232"/>
      <c r="E499" s="232"/>
      <c r="F499" s="232"/>
      <c r="G499" s="232"/>
      <c r="H499" s="232"/>
      <c r="I499" s="232"/>
      <c r="J499" s="232"/>
      <c r="K499" s="232"/>
      <c r="L499" s="232"/>
      <c r="M499" s="232"/>
      <c r="N499" s="232"/>
      <c r="O499" s="232"/>
      <c r="P499" s="232"/>
      <c r="Q499" s="232"/>
      <c r="R499" s="232"/>
      <c r="S499" s="232"/>
      <c r="T499" s="232"/>
      <c r="U499" s="232"/>
      <c r="V499" s="232"/>
      <c r="W499" s="232"/>
      <c r="X499" s="232"/>
      <c r="Y499" s="232"/>
      <c r="Z499" s="232"/>
      <c r="AA499" s="232"/>
      <c r="AB499" s="232"/>
      <c r="AC499" s="232"/>
      <c r="AD499" s="266"/>
      <c r="AE499" s="235"/>
      <c r="AF499" s="266"/>
      <c r="AG499" s="235"/>
      <c r="AH499" s="266"/>
      <c r="AI499" s="235"/>
      <c r="AJ499" s="266"/>
      <c r="AK499" s="235"/>
      <c r="AL499" s="266"/>
      <c r="AM499" s="235"/>
      <c r="AN499" s="236" t="str">
        <f t="shared" si="17"/>
        <v/>
      </c>
      <c r="AO499" s="237" t="str">
        <f t="shared" si="15"/>
        <v/>
      </c>
      <c r="AP499" s="236" t="str">
        <f>IF(M499&gt;0,IF(ABS((VLOOKUP(aux!A490,aux!A:C,3,FALSE)-VLOOKUP(aux!A490,aux!E:F,2,FALSE))/VLOOKUP(aux!A490,aux!A:C,3,FALSE))&gt;'BG - Eckdaten'!#REF!,"N","J"),"")</f>
        <v/>
      </c>
      <c r="AR499" s="250"/>
    </row>
    <row r="500" spans="1:44" s="217" customFormat="1" ht="18.75" x14ac:dyDescent="0.3">
      <c r="A500" s="232"/>
      <c r="B500" s="232"/>
      <c r="C500" s="232"/>
      <c r="D500" s="232"/>
      <c r="E500" s="232"/>
      <c r="F500" s="232"/>
      <c r="G500" s="232"/>
      <c r="H500" s="232"/>
      <c r="I500" s="232"/>
      <c r="J500" s="232"/>
      <c r="K500" s="232"/>
      <c r="L500" s="232"/>
      <c r="M500" s="232"/>
      <c r="N500" s="232"/>
      <c r="O500" s="232"/>
      <c r="P500" s="232"/>
      <c r="Q500" s="232"/>
      <c r="R500" s="232"/>
      <c r="S500" s="232"/>
      <c r="T500" s="232"/>
      <c r="U500" s="232"/>
      <c r="V500" s="232"/>
      <c r="W500" s="232"/>
      <c r="X500" s="232"/>
      <c r="Y500" s="232"/>
      <c r="Z500" s="232"/>
      <c r="AA500" s="232"/>
      <c r="AB500" s="232"/>
      <c r="AC500" s="232"/>
      <c r="AD500" s="266"/>
      <c r="AE500" s="235"/>
      <c r="AF500" s="266"/>
      <c r="AG500" s="235"/>
      <c r="AH500" s="266"/>
      <c r="AI500" s="235"/>
      <c r="AJ500" s="266"/>
      <c r="AK500" s="235"/>
      <c r="AL500" s="266"/>
      <c r="AM500" s="235"/>
      <c r="AN500" s="236" t="str">
        <f t="shared" si="17"/>
        <v/>
      </c>
      <c r="AO500" s="237" t="str">
        <f t="shared" si="15"/>
        <v/>
      </c>
      <c r="AP500" s="236" t="str">
        <f>IF(M500&gt;0,IF(ABS((VLOOKUP(aux!A491,aux!A:C,3,FALSE)-VLOOKUP(aux!A491,aux!E:F,2,FALSE))/VLOOKUP(aux!A491,aux!A:C,3,FALSE))&gt;'BG - Eckdaten'!#REF!,"N","J"),"")</f>
        <v/>
      </c>
      <c r="AR500" s="250"/>
    </row>
    <row r="501" spans="1:44" s="217" customFormat="1" ht="18.75" x14ac:dyDescent="0.3">
      <c r="A501" s="232"/>
      <c r="B501" s="232"/>
      <c r="C501" s="232"/>
      <c r="D501" s="232"/>
      <c r="E501" s="232"/>
      <c r="F501" s="232"/>
      <c r="G501" s="232"/>
      <c r="H501" s="232"/>
      <c r="I501" s="232"/>
      <c r="J501" s="232"/>
      <c r="K501" s="232"/>
      <c r="L501" s="232"/>
      <c r="M501" s="232"/>
      <c r="N501" s="232"/>
      <c r="O501" s="232"/>
      <c r="P501" s="232"/>
      <c r="Q501" s="232"/>
      <c r="R501" s="232"/>
      <c r="S501" s="232"/>
      <c r="T501" s="232"/>
      <c r="U501" s="232"/>
      <c r="V501" s="232"/>
      <c r="W501" s="232"/>
      <c r="X501" s="232"/>
      <c r="Y501" s="232"/>
      <c r="Z501" s="232"/>
      <c r="AA501" s="232"/>
      <c r="AB501" s="232"/>
      <c r="AC501" s="232"/>
      <c r="AD501" s="266"/>
      <c r="AE501" s="235"/>
      <c r="AF501" s="266"/>
      <c r="AG501" s="235"/>
      <c r="AH501" s="266"/>
      <c r="AI501" s="235"/>
      <c r="AJ501" s="266"/>
      <c r="AK501" s="235"/>
      <c r="AL501" s="266"/>
      <c r="AM501" s="235"/>
      <c r="AN501" s="236" t="str">
        <f t="shared" si="17"/>
        <v/>
      </c>
      <c r="AO501" s="237" t="str">
        <f t="shared" si="15"/>
        <v/>
      </c>
      <c r="AP501" s="236" t="str">
        <f>IF(M501&gt;0,IF(ABS((VLOOKUP(aux!A492,aux!A:C,3,FALSE)-VLOOKUP(aux!A492,aux!E:F,2,FALSE))/VLOOKUP(aux!A492,aux!A:C,3,FALSE))&gt;'BG - Eckdaten'!#REF!,"N","J"),"")</f>
        <v/>
      </c>
      <c r="AR501" s="250"/>
    </row>
    <row r="502" spans="1:44" s="217" customFormat="1" ht="18.75" x14ac:dyDescent="0.3">
      <c r="A502" s="232"/>
      <c r="B502" s="232"/>
      <c r="C502" s="232"/>
      <c r="D502" s="232"/>
      <c r="E502" s="232"/>
      <c r="F502" s="232"/>
      <c r="G502" s="232"/>
      <c r="H502" s="232"/>
      <c r="I502" s="232"/>
      <c r="J502" s="232"/>
      <c r="K502" s="232"/>
      <c r="L502" s="232"/>
      <c r="M502" s="232"/>
      <c r="N502" s="232"/>
      <c r="O502" s="232"/>
      <c r="P502" s="232"/>
      <c r="Q502" s="232"/>
      <c r="R502" s="232"/>
      <c r="S502" s="232"/>
      <c r="T502" s="232"/>
      <c r="U502" s="232"/>
      <c r="V502" s="232"/>
      <c r="W502" s="232"/>
      <c r="X502" s="232"/>
      <c r="Y502" s="232"/>
      <c r="Z502" s="232"/>
      <c r="AA502" s="232"/>
      <c r="AB502" s="232"/>
      <c r="AC502" s="232"/>
      <c r="AD502" s="266"/>
      <c r="AE502" s="235"/>
      <c r="AF502" s="266"/>
      <c r="AG502" s="235"/>
      <c r="AH502" s="266"/>
      <c r="AI502" s="235"/>
      <c r="AJ502" s="266"/>
      <c r="AK502" s="235"/>
      <c r="AL502" s="266"/>
      <c r="AM502" s="235"/>
      <c r="AN502" s="236" t="str">
        <f t="shared" si="17"/>
        <v/>
      </c>
      <c r="AO502" s="237" t="str">
        <f t="shared" si="15"/>
        <v/>
      </c>
      <c r="AP502" s="236" t="str">
        <f>IF(M502&gt;0,IF(ABS((VLOOKUP(aux!A493,aux!A:C,3,FALSE)-VLOOKUP(aux!A493,aux!E:F,2,FALSE))/VLOOKUP(aux!A493,aux!A:C,3,FALSE))&gt;'BG - Eckdaten'!#REF!,"N","J"),"")</f>
        <v/>
      </c>
      <c r="AR502" s="250"/>
    </row>
    <row r="503" spans="1:44" s="217" customFormat="1" ht="18.75" x14ac:dyDescent="0.3">
      <c r="A503" s="232"/>
      <c r="B503" s="232"/>
      <c r="C503" s="232"/>
      <c r="D503" s="232"/>
      <c r="E503" s="232"/>
      <c r="F503" s="232"/>
      <c r="G503" s="232"/>
      <c r="H503" s="232"/>
      <c r="I503" s="232"/>
      <c r="J503" s="232"/>
      <c r="K503" s="232"/>
      <c r="L503" s="232"/>
      <c r="M503" s="232"/>
      <c r="N503" s="232"/>
      <c r="O503" s="232"/>
      <c r="P503" s="232"/>
      <c r="Q503" s="232"/>
      <c r="R503" s="232"/>
      <c r="S503" s="232"/>
      <c r="T503" s="232"/>
      <c r="U503" s="232"/>
      <c r="V503" s="232"/>
      <c r="W503" s="232"/>
      <c r="X503" s="232"/>
      <c r="Y503" s="232"/>
      <c r="Z503" s="232"/>
      <c r="AA503" s="232"/>
      <c r="AB503" s="232"/>
      <c r="AC503" s="232"/>
      <c r="AD503" s="266"/>
      <c r="AE503" s="235"/>
      <c r="AF503" s="266"/>
      <c r="AG503" s="235"/>
      <c r="AH503" s="266"/>
      <c r="AI503" s="235"/>
      <c r="AJ503" s="266"/>
      <c r="AK503" s="235"/>
      <c r="AL503" s="266"/>
      <c r="AM503" s="235"/>
      <c r="AN503" s="236" t="str">
        <f t="shared" si="17"/>
        <v/>
      </c>
      <c r="AO503" s="237" t="str">
        <f t="shared" si="15"/>
        <v/>
      </c>
      <c r="AP503" s="236" t="str">
        <f>IF(M503&gt;0,IF(ABS((VLOOKUP(aux!A494,aux!A:C,3,FALSE)-VLOOKUP(aux!A494,aux!E:F,2,FALSE))/VLOOKUP(aux!A494,aux!A:C,3,FALSE))&gt;'BG - Eckdaten'!#REF!,"N","J"),"")</f>
        <v/>
      </c>
      <c r="AR503" s="250"/>
    </row>
    <row r="504" spans="1:44" s="217" customFormat="1" ht="18.75" x14ac:dyDescent="0.3">
      <c r="A504" s="232"/>
      <c r="B504" s="232"/>
      <c r="C504" s="232"/>
      <c r="D504" s="232"/>
      <c r="E504" s="232"/>
      <c r="F504" s="232"/>
      <c r="G504" s="232"/>
      <c r="H504" s="232"/>
      <c r="I504" s="232"/>
      <c r="J504" s="232"/>
      <c r="K504" s="232"/>
      <c r="L504" s="232"/>
      <c r="M504" s="232"/>
      <c r="N504" s="232"/>
      <c r="O504" s="232"/>
      <c r="P504" s="232"/>
      <c r="Q504" s="232"/>
      <c r="R504" s="232"/>
      <c r="S504" s="232"/>
      <c r="T504" s="232"/>
      <c r="U504" s="232"/>
      <c r="V504" s="232"/>
      <c r="W504" s="232"/>
      <c r="X504" s="232"/>
      <c r="Y504" s="232"/>
      <c r="Z504" s="232"/>
      <c r="AA504" s="232"/>
      <c r="AB504" s="232"/>
      <c r="AC504" s="232"/>
      <c r="AD504" s="266"/>
      <c r="AE504" s="235"/>
      <c r="AF504" s="266"/>
      <c r="AG504" s="235"/>
      <c r="AH504" s="266"/>
      <c r="AI504" s="235"/>
      <c r="AJ504" s="266"/>
      <c r="AK504" s="235"/>
      <c r="AL504" s="266"/>
      <c r="AM504" s="235"/>
      <c r="AN504" s="236" t="str">
        <f t="shared" si="17"/>
        <v/>
      </c>
      <c r="AO504" s="237" t="str">
        <f t="shared" si="15"/>
        <v/>
      </c>
      <c r="AP504" s="236" t="str">
        <f>IF(M504&gt;0,IF(ABS((VLOOKUP(aux!A495,aux!A:C,3,FALSE)-VLOOKUP(aux!A495,aux!E:F,2,FALSE))/VLOOKUP(aux!A495,aux!A:C,3,FALSE))&gt;'BG - Eckdaten'!#REF!,"N","J"),"")</f>
        <v/>
      </c>
      <c r="AR504" s="250"/>
    </row>
    <row r="505" spans="1:44" s="217" customFormat="1" ht="18.75" x14ac:dyDescent="0.3">
      <c r="A505" s="232"/>
      <c r="B505" s="232"/>
      <c r="C505" s="232"/>
      <c r="D505" s="232"/>
      <c r="E505" s="232"/>
      <c r="F505" s="232"/>
      <c r="G505" s="232"/>
      <c r="H505" s="232"/>
      <c r="I505" s="232"/>
      <c r="J505" s="232"/>
      <c r="K505" s="232"/>
      <c r="L505" s="232"/>
      <c r="M505" s="232"/>
      <c r="N505" s="232"/>
      <c r="O505" s="232"/>
      <c r="P505" s="232"/>
      <c r="Q505" s="232"/>
      <c r="R505" s="232"/>
      <c r="S505" s="232"/>
      <c r="T505" s="232"/>
      <c r="U505" s="232"/>
      <c r="V505" s="232"/>
      <c r="W505" s="232"/>
      <c r="X505" s="232"/>
      <c r="Y505" s="232"/>
      <c r="Z505" s="232"/>
      <c r="AA505" s="232"/>
      <c r="AB505" s="232"/>
      <c r="AC505" s="232"/>
      <c r="AD505" s="266"/>
      <c r="AE505" s="235"/>
      <c r="AF505" s="266"/>
      <c r="AG505" s="235"/>
      <c r="AH505" s="266"/>
      <c r="AI505" s="235"/>
      <c r="AJ505" s="266"/>
      <c r="AK505" s="235"/>
      <c r="AL505" s="266"/>
      <c r="AM505" s="235"/>
      <c r="AN505" s="236" t="str">
        <f t="shared" si="17"/>
        <v/>
      </c>
      <c r="AO505" s="237" t="str">
        <f t="shared" si="15"/>
        <v/>
      </c>
      <c r="AP505" s="236" t="str">
        <f>IF(M505&gt;0,IF(ABS((VLOOKUP(aux!A496,aux!A:C,3,FALSE)-VLOOKUP(aux!A496,aux!E:F,2,FALSE))/VLOOKUP(aux!A496,aux!A:C,3,FALSE))&gt;'BG - Eckdaten'!#REF!,"N","J"),"")</f>
        <v/>
      </c>
      <c r="AR505" s="250"/>
    </row>
    <row r="506" spans="1:44" s="217" customFormat="1" ht="18.75" x14ac:dyDescent="0.3">
      <c r="A506" s="232"/>
      <c r="B506" s="232"/>
      <c r="C506" s="232"/>
      <c r="D506" s="232"/>
      <c r="E506" s="232"/>
      <c r="F506" s="232"/>
      <c r="G506" s="232"/>
      <c r="H506" s="232"/>
      <c r="I506" s="232"/>
      <c r="J506" s="232"/>
      <c r="K506" s="232"/>
      <c r="L506" s="232"/>
      <c r="M506" s="232"/>
      <c r="N506" s="232"/>
      <c r="O506" s="232"/>
      <c r="P506" s="232"/>
      <c r="Q506" s="232"/>
      <c r="R506" s="232"/>
      <c r="S506" s="232"/>
      <c r="T506" s="232"/>
      <c r="U506" s="232"/>
      <c r="V506" s="232"/>
      <c r="W506" s="232"/>
      <c r="X506" s="232"/>
      <c r="Y506" s="232"/>
      <c r="Z506" s="232"/>
      <c r="AA506" s="232"/>
      <c r="AB506" s="232"/>
      <c r="AC506" s="232"/>
      <c r="AD506" s="266"/>
      <c r="AE506" s="235"/>
      <c r="AF506" s="266"/>
      <c r="AG506" s="235"/>
      <c r="AH506" s="266"/>
      <c r="AI506" s="235"/>
      <c r="AJ506" s="266"/>
      <c r="AK506" s="235"/>
      <c r="AL506" s="266"/>
      <c r="AM506" s="235"/>
      <c r="AN506" s="236" t="str">
        <f t="shared" si="17"/>
        <v/>
      </c>
      <c r="AO506" s="237" t="str">
        <f t="shared" si="15"/>
        <v/>
      </c>
      <c r="AP506" s="236" t="str">
        <f>IF(M506&gt;0,IF(ABS((VLOOKUP(aux!A497,aux!A:C,3,FALSE)-VLOOKUP(aux!A497,aux!E:F,2,FALSE))/VLOOKUP(aux!A497,aux!A:C,3,FALSE))&gt;'BG - Eckdaten'!#REF!,"N","J"),"")</f>
        <v/>
      </c>
      <c r="AR506" s="250"/>
    </row>
    <row r="507" spans="1:44" s="217" customFormat="1" ht="18.75" x14ac:dyDescent="0.3">
      <c r="A507" s="232"/>
      <c r="B507" s="232"/>
      <c r="C507" s="232"/>
      <c r="D507" s="232"/>
      <c r="E507" s="232"/>
      <c r="F507" s="232"/>
      <c r="G507" s="232"/>
      <c r="H507" s="232"/>
      <c r="I507" s="232"/>
      <c r="J507" s="232"/>
      <c r="K507" s="232"/>
      <c r="L507" s="232"/>
      <c r="M507" s="232"/>
      <c r="N507" s="232"/>
      <c r="O507" s="232"/>
      <c r="P507" s="232"/>
      <c r="Q507" s="232"/>
      <c r="R507" s="232"/>
      <c r="S507" s="232"/>
      <c r="T507" s="232"/>
      <c r="U507" s="232"/>
      <c r="V507" s="232"/>
      <c r="W507" s="232"/>
      <c r="X507" s="232"/>
      <c r="Y507" s="232"/>
      <c r="Z507" s="232"/>
      <c r="AA507" s="232"/>
      <c r="AB507" s="232"/>
      <c r="AC507" s="232"/>
      <c r="AD507" s="266"/>
      <c r="AE507" s="235"/>
      <c r="AF507" s="266"/>
      <c r="AG507" s="235"/>
      <c r="AH507" s="266"/>
      <c r="AI507" s="235"/>
      <c r="AJ507" s="266"/>
      <c r="AK507" s="235"/>
      <c r="AL507" s="266"/>
      <c r="AM507" s="235"/>
      <c r="AN507" s="236" t="str">
        <f t="shared" si="17"/>
        <v/>
      </c>
      <c r="AO507" s="237" t="str">
        <f t="shared" si="15"/>
        <v/>
      </c>
      <c r="AP507" s="236" t="str">
        <f>IF(M507&gt;0,IF(ABS((VLOOKUP(aux!A498,aux!A:C,3,FALSE)-VLOOKUP(aux!A498,aux!E:F,2,FALSE))/VLOOKUP(aux!A498,aux!A:C,3,FALSE))&gt;'BG - Eckdaten'!#REF!,"N","J"),"")</f>
        <v/>
      </c>
      <c r="AR507" s="250"/>
    </row>
    <row r="508" spans="1:44" s="217" customFormat="1" ht="18.75" x14ac:dyDescent="0.3">
      <c r="A508" s="232"/>
      <c r="B508" s="232"/>
      <c r="C508" s="232"/>
      <c r="D508" s="232"/>
      <c r="E508" s="232"/>
      <c r="F508" s="232"/>
      <c r="G508" s="232"/>
      <c r="H508" s="232"/>
      <c r="I508" s="232"/>
      <c r="J508" s="232"/>
      <c r="K508" s="232"/>
      <c r="L508" s="232"/>
      <c r="M508" s="232"/>
      <c r="N508" s="232"/>
      <c r="O508" s="232"/>
      <c r="P508" s="232"/>
      <c r="Q508" s="232"/>
      <c r="R508" s="232"/>
      <c r="S508" s="232"/>
      <c r="T508" s="232"/>
      <c r="U508" s="232"/>
      <c r="V508" s="232"/>
      <c r="W508" s="232"/>
      <c r="X508" s="232"/>
      <c r="Y508" s="232"/>
      <c r="Z508" s="232"/>
      <c r="AA508" s="232"/>
      <c r="AB508" s="232"/>
      <c r="AC508" s="232"/>
      <c r="AD508" s="266"/>
      <c r="AE508" s="235"/>
      <c r="AF508" s="266"/>
      <c r="AG508" s="235"/>
      <c r="AH508" s="266"/>
      <c r="AI508" s="235"/>
      <c r="AJ508" s="266"/>
      <c r="AK508" s="235"/>
      <c r="AL508" s="266"/>
      <c r="AM508" s="235"/>
      <c r="AN508" s="236" t="str">
        <f t="shared" si="17"/>
        <v/>
      </c>
      <c r="AO508" s="237" t="str">
        <f t="shared" si="15"/>
        <v/>
      </c>
      <c r="AP508" s="236" t="str">
        <f>IF(M508&gt;0,IF(ABS((VLOOKUP(aux!A499,aux!A:C,3,FALSE)-VLOOKUP(aux!A499,aux!E:F,2,FALSE))/VLOOKUP(aux!A499,aux!A:C,3,FALSE))&gt;'BG - Eckdaten'!#REF!,"N","J"),"")</f>
        <v/>
      </c>
      <c r="AR508" s="250"/>
    </row>
    <row r="509" spans="1:44" s="217" customFormat="1" ht="18.75" x14ac:dyDescent="0.3">
      <c r="A509" s="232"/>
      <c r="B509" s="232"/>
      <c r="C509" s="232"/>
      <c r="D509" s="232"/>
      <c r="E509" s="232"/>
      <c r="F509" s="232"/>
      <c r="G509" s="232"/>
      <c r="H509" s="232"/>
      <c r="I509" s="232"/>
      <c r="J509" s="232"/>
      <c r="K509" s="232"/>
      <c r="L509" s="232"/>
      <c r="M509" s="232"/>
      <c r="N509" s="232"/>
      <c r="O509" s="232"/>
      <c r="P509" s="232"/>
      <c r="Q509" s="232"/>
      <c r="R509" s="232"/>
      <c r="S509" s="232"/>
      <c r="T509" s="232"/>
      <c r="U509" s="232"/>
      <c r="V509" s="232"/>
      <c r="W509" s="232"/>
      <c r="X509" s="232"/>
      <c r="Y509" s="232"/>
      <c r="Z509" s="232"/>
      <c r="AA509" s="232"/>
      <c r="AB509" s="232"/>
      <c r="AC509" s="232"/>
      <c r="AD509" s="266"/>
      <c r="AE509" s="235"/>
      <c r="AF509" s="266"/>
      <c r="AG509" s="235"/>
      <c r="AH509" s="266"/>
      <c r="AI509" s="235"/>
      <c r="AJ509" s="266"/>
      <c r="AK509" s="235"/>
      <c r="AL509" s="266"/>
      <c r="AM509" s="235"/>
      <c r="AN509" s="236" t="str">
        <f t="shared" si="17"/>
        <v/>
      </c>
      <c r="AO509" s="237" t="str">
        <f t="shared" si="15"/>
        <v/>
      </c>
      <c r="AP509" s="236" t="str">
        <f>IF(M509&gt;0,IF(ABS((VLOOKUP(aux!A500,aux!A:C,3,FALSE)-VLOOKUP(aux!A500,aux!E:F,2,FALSE))/VLOOKUP(aux!A500,aux!A:C,3,FALSE))&gt;'BG - Eckdaten'!#REF!,"N","J"),"")</f>
        <v/>
      </c>
      <c r="AR509" s="250"/>
    </row>
    <row r="510" spans="1:44" s="217" customFormat="1" ht="18.75" x14ac:dyDescent="0.3">
      <c r="A510" s="232"/>
      <c r="B510" s="232"/>
      <c r="C510" s="232"/>
      <c r="D510" s="232"/>
      <c r="E510" s="232"/>
      <c r="F510" s="232"/>
      <c r="G510" s="232"/>
      <c r="H510" s="232"/>
      <c r="I510" s="232"/>
      <c r="J510" s="232"/>
      <c r="K510" s="232"/>
      <c r="L510" s="232"/>
      <c r="M510" s="232"/>
      <c r="N510" s="232"/>
      <c r="O510" s="232"/>
      <c r="P510" s="232"/>
      <c r="Q510" s="232"/>
      <c r="R510" s="232"/>
      <c r="S510" s="232"/>
      <c r="T510" s="232"/>
      <c r="U510" s="232"/>
      <c r="V510" s="232"/>
      <c r="W510" s="232"/>
      <c r="X510" s="232"/>
      <c r="Y510" s="232"/>
      <c r="Z510" s="232"/>
      <c r="AA510" s="232"/>
      <c r="AB510" s="232"/>
      <c r="AC510" s="232"/>
      <c r="AD510" s="266"/>
      <c r="AE510" s="235"/>
      <c r="AF510" s="266"/>
      <c r="AG510" s="235"/>
      <c r="AH510" s="266"/>
      <c r="AI510" s="235"/>
      <c r="AJ510" s="266"/>
      <c r="AK510" s="235"/>
      <c r="AL510" s="266"/>
      <c r="AM510" s="235"/>
      <c r="AN510" s="236" t="str">
        <f t="shared" si="17"/>
        <v/>
      </c>
      <c r="AO510" s="237" t="str">
        <f t="shared" si="15"/>
        <v/>
      </c>
      <c r="AP510" s="236" t="str">
        <f>IF(M510&gt;0,IF(ABS((VLOOKUP(aux!A501,aux!A:C,3,FALSE)-VLOOKUP(aux!A501,aux!E:F,2,FALSE))/VLOOKUP(aux!A501,aux!A:C,3,FALSE))&gt;'BG - Eckdaten'!#REF!,"N","J"),"")</f>
        <v/>
      </c>
      <c r="AR510" s="250"/>
    </row>
    <row r="511" spans="1:44" s="217" customFormat="1" ht="18.75" x14ac:dyDescent="0.3">
      <c r="A511" s="232"/>
      <c r="B511" s="232"/>
      <c r="C511" s="232"/>
      <c r="D511" s="232"/>
      <c r="E511" s="232"/>
      <c r="F511" s="232"/>
      <c r="G511" s="232"/>
      <c r="H511" s="232"/>
      <c r="I511" s="232"/>
      <c r="J511" s="232"/>
      <c r="K511" s="232"/>
      <c r="L511" s="232"/>
      <c r="M511" s="232"/>
      <c r="N511" s="232"/>
      <c r="O511" s="232"/>
      <c r="P511" s="232"/>
      <c r="Q511" s="232"/>
      <c r="R511" s="232"/>
      <c r="S511" s="232"/>
      <c r="T511" s="232"/>
      <c r="U511" s="232"/>
      <c r="V511" s="232"/>
      <c r="W511" s="232"/>
      <c r="X511" s="232"/>
      <c r="Y511" s="232"/>
      <c r="Z511" s="232"/>
      <c r="AA511" s="232"/>
      <c r="AB511" s="232"/>
      <c r="AC511" s="232"/>
      <c r="AD511" s="266"/>
      <c r="AE511" s="235"/>
      <c r="AF511" s="266"/>
      <c r="AG511" s="235"/>
      <c r="AH511" s="266"/>
      <c r="AI511" s="235"/>
      <c r="AJ511" s="266"/>
      <c r="AK511" s="235"/>
      <c r="AL511" s="266"/>
      <c r="AM511" s="235"/>
      <c r="AN511" s="236" t="str">
        <f t="shared" si="17"/>
        <v/>
      </c>
      <c r="AO511" s="237" t="str">
        <f t="shared" si="15"/>
        <v/>
      </c>
      <c r="AP511" s="236" t="str">
        <f>IF(M511&gt;0,IF(ABS((VLOOKUP(aux!A502,aux!A:C,3,FALSE)-VLOOKUP(aux!A502,aux!E:F,2,FALSE))/VLOOKUP(aux!A502,aux!A:C,3,FALSE))&gt;'BG - Eckdaten'!#REF!,"N","J"),"")</f>
        <v/>
      </c>
      <c r="AR511" s="250"/>
    </row>
    <row r="512" spans="1:44" s="217" customFormat="1" ht="18.75" x14ac:dyDescent="0.3">
      <c r="A512" s="232"/>
      <c r="B512" s="232"/>
      <c r="C512" s="232"/>
      <c r="D512" s="232"/>
      <c r="E512" s="232"/>
      <c r="F512" s="232"/>
      <c r="G512" s="232"/>
      <c r="H512" s="232"/>
      <c r="I512" s="232"/>
      <c r="J512" s="232"/>
      <c r="K512" s="232"/>
      <c r="L512" s="232"/>
      <c r="M512" s="232"/>
      <c r="N512" s="232"/>
      <c r="O512" s="232"/>
      <c r="P512" s="232"/>
      <c r="Q512" s="232"/>
      <c r="R512" s="232"/>
      <c r="S512" s="232"/>
      <c r="T512" s="232"/>
      <c r="U512" s="232"/>
      <c r="V512" s="232"/>
      <c r="W512" s="232"/>
      <c r="X512" s="232"/>
      <c r="Y512" s="232"/>
      <c r="Z512" s="232"/>
      <c r="AA512" s="232"/>
      <c r="AB512" s="232"/>
      <c r="AC512" s="232"/>
      <c r="AD512" s="266"/>
      <c r="AE512" s="235"/>
      <c r="AF512" s="266"/>
      <c r="AG512" s="235"/>
      <c r="AH512" s="266"/>
      <c r="AI512" s="235"/>
      <c r="AJ512" s="266"/>
      <c r="AK512" s="235"/>
      <c r="AL512" s="266"/>
      <c r="AM512" s="235"/>
      <c r="AN512" s="236" t="str">
        <f t="shared" si="17"/>
        <v/>
      </c>
      <c r="AO512" s="237" t="str">
        <f t="shared" si="15"/>
        <v/>
      </c>
      <c r="AP512" s="236" t="str">
        <f>IF(M512&gt;0,IF(ABS((VLOOKUP(aux!A503,aux!A:C,3,FALSE)-VLOOKUP(aux!A503,aux!E:F,2,FALSE))/VLOOKUP(aux!A503,aux!A:C,3,FALSE))&gt;'BG - Eckdaten'!#REF!,"N","J"),"")</f>
        <v/>
      </c>
      <c r="AR512" s="250"/>
    </row>
    <row r="513" spans="1:44" s="217" customFormat="1" ht="18.75" x14ac:dyDescent="0.3">
      <c r="A513" s="232"/>
      <c r="B513" s="232"/>
      <c r="C513" s="232"/>
      <c r="D513" s="232"/>
      <c r="E513" s="232"/>
      <c r="F513" s="232"/>
      <c r="G513" s="232"/>
      <c r="H513" s="232"/>
      <c r="I513" s="232"/>
      <c r="J513" s="232"/>
      <c r="K513" s="232"/>
      <c r="L513" s="232"/>
      <c r="M513" s="232"/>
      <c r="N513" s="232"/>
      <c r="O513" s="232"/>
      <c r="P513" s="232"/>
      <c r="Q513" s="232"/>
      <c r="R513" s="232"/>
      <c r="S513" s="232"/>
      <c r="T513" s="232"/>
      <c r="U513" s="232"/>
      <c r="V513" s="232"/>
      <c r="W513" s="232"/>
      <c r="X513" s="232"/>
      <c r="Y513" s="232"/>
      <c r="Z513" s="232"/>
      <c r="AA513" s="232"/>
      <c r="AB513" s="232"/>
      <c r="AC513" s="232"/>
      <c r="AD513" s="266"/>
      <c r="AE513" s="235"/>
      <c r="AF513" s="266"/>
      <c r="AG513" s="235"/>
      <c r="AH513" s="266"/>
      <c r="AI513" s="235"/>
      <c r="AJ513" s="266"/>
      <c r="AK513" s="235"/>
      <c r="AL513" s="266"/>
      <c r="AM513" s="235"/>
      <c r="AN513" s="236" t="str">
        <f t="shared" si="17"/>
        <v/>
      </c>
      <c r="AO513" s="237" t="str">
        <f t="shared" si="15"/>
        <v/>
      </c>
      <c r="AP513" s="236" t="str">
        <f>IF(M513&gt;0,IF(ABS((VLOOKUP(aux!A504,aux!A:C,3,FALSE)-VLOOKUP(aux!A504,aux!E:F,2,FALSE))/VLOOKUP(aux!A504,aux!A:C,3,FALSE))&gt;'BG - Eckdaten'!#REF!,"N","J"),"")</f>
        <v/>
      </c>
      <c r="AR513" s="250"/>
    </row>
    <row r="514" spans="1:44" s="217" customFormat="1" ht="18.75" x14ac:dyDescent="0.3">
      <c r="A514" s="232"/>
      <c r="B514" s="232"/>
      <c r="C514" s="232"/>
      <c r="D514" s="232"/>
      <c r="E514" s="232"/>
      <c r="F514" s="232"/>
      <c r="G514" s="232"/>
      <c r="H514" s="232"/>
      <c r="I514" s="232"/>
      <c r="J514" s="232"/>
      <c r="K514" s="232"/>
      <c r="L514" s="232"/>
      <c r="M514" s="232"/>
      <c r="N514" s="232"/>
      <c r="O514" s="232"/>
      <c r="P514" s="232"/>
      <c r="Q514" s="232"/>
      <c r="R514" s="232"/>
      <c r="S514" s="232"/>
      <c r="T514" s="232"/>
      <c r="U514" s="232"/>
      <c r="V514" s="232"/>
      <c r="W514" s="232"/>
      <c r="X514" s="232"/>
      <c r="Y514" s="232"/>
      <c r="Z514" s="232"/>
      <c r="AA514" s="232"/>
      <c r="AB514" s="232"/>
      <c r="AC514" s="232"/>
      <c r="AD514" s="266"/>
      <c r="AE514" s="235"/>
      <c r="AF514" s="266"/>
      <c r="AG514" s="235"/>
      <c r="AH514" s="266"/>
      <c r="AI514" s="235"/>
      <c r="AJ514" s="266"/>
      <c r="AK514" s="235"/>
      <c r="AL514" s="266"/>
      <c r="AM514" s="235"/>
      <c r="AN514" s="236" t="str">
        <f t="shared" si="17"/>
        <v/>
      </c>
      <c r="AO514" s="237" t="str">
        <f t="shared" si="15"/>
        <v/>
      </c>
      <c r="AP514" s="236" t="str">
        <f>IF(M514&gt;0,IF(ABS((VLOOKUP(aux!A505,aux!A:C,3,FALSE)-VLOOKUP(aux!A505,aux!E:F,2,FALSE))/VLOOKUP(aux!A505,aux!A:C,3,FALSE))&gt;'BG - Eckdaten'!#REF!,"N","J"),"")</f>
        <v/>
      </c>
      <c r="AR514" s="250"/>
    </row>
    <row r="515" spans="1:44" s="217" customFormat="1" ht="18.75" x14ac:dyDescent="0.3">
      <c r="A515" s="232"/>
      <c r="B515" s="232"/>
      <c r="C515" s="232"/>
      <c r="D515" s="232"/>
      <c r="E515" s="232"/>
      <c r="F515" s="232"/>
      <c r="G515" s="232"/>
      <c r="H515" s="232"/>
      <c r="I515" s="232"/>
      <c r="J515" s="232"/>
      <c r="K515" s="232"/>
      <c r="L515" s="232"/>
      <c r="M515" s="232"/>
      <c r="N515" s="232"/>
      <c r="O515" s="232"/>
      <c r="P515" s="232"/>
      <c r="Q515" s="232"/>
      <c r="R515" s="232"/>
      <c r="S515" s="232"/>
      <c r="T515" s="232"/>
      <c r="U515" s="232"/>
      <c r="V515" s="232"/>
      <c r="W515" s="232"/>
      <c r="X515" s="232"/>
      <c r="Y515" s="232"/>
      <c r="Z515" s="232"/>
      <c r="AA515" s="232"/>
      <c r="AB515" s="232"/>
      <c r="AC515" s="232"/>
      <c r="AD515" s="266"/>
      <c r="AE515" s="235"/>
      <c r="AF515" s="266"/>
      <c r="AG515" s="235"/>
      <c r="AH515" s="266"/>
      <c r="AI515" s="235"/>
      <c r="AJ515" s="266"/>
      <c r="AK515" s="235"/>
      <c r="AL515" s="266"/>
      <c r="AM515" s="235"/>
      <c r="AN515" s="236" t="str">
        <f t="shared" si="17"/>
        <v/>
      </c>
      <c r="AO515" s="237" t="str">
        <f t="shared" si="15"/>
        <v/>
      </c>
      <c r="AP515" s="236" t="str">
        <f>IF(M515&gt;0,IF(ABS((VLOOKUP(aux!A506,aux!A:C,3,FALSE)-VLOOKUP(aux!A506,aux!E:F,2,FALSE))/VLOOKUP(aux!A506,aux!A:C,3,FALSE))&gt;'BG - Eckdaten'!#REF!,"N","J"),"")</f>
        <v/>
      </c>
      <c r="AR515" s="250"/>
    </row>
    <row r="516" spans="1:44" s="217" customFormat="1" ht="18.75" x14ac:dyDescent="0.3">
      <c r="A516" s="232"/>
      <c r="B516" s="232"/>
      <c r="C516" s="232"/>
      <c r="D516" s="232"/>
      <c r="E516" s="232"/>
      <c r="F516" s="232"/>
      <c r="G516" s="232"/>
      <c r="H516" s="232"/>
      <c r="I516" s="232"/>
      <c r="J516" s="232"/>
      <c r="K516" s="232"/>
      <c r="L516" s="232"/>
      <c r="M516" s="232"/>
      <c r="N516" s="232"/>
      <c r="O516" s="232"/>
      <c r="P516" s="232"/>
      <c r="Q516" s="232"/>
      <c r="R516" s="232"/>
      <c r="S516" s="232"/>
      <c r="T516" s="232"/>
      <c r="U516" s="232"/>
      <c r="V516" s="232"/>
      <c r="W516" s="232"/>
      <c r="X516" s="232"/>
      <c r="Y516" s="232"/>
      <c r="Z516" s="232"/>
      <c r="AA516" s="232"/>
      <c r="AB516" s="232"/>
      <c r="AC516" s="232"/>
      <c r="AD516" s="266"/>
      <c r="AE516" s="235"/>
      <c r="AF516" s="266"/>
      <c r="AG516" s="235"/>
      <c r="AH516" s="266"/>
      <c r="AI516" s="235"/>
      <c r="AJ516" s="266"/>
      <c r="AK516" s="235"/>
      <c r="AL516" s="266"/>
      <c r="AM516" s="235"/>
      <c r="AN516" s="236" t="str">
        <f t="shared" si="17"/>
        <v/>
      </c>
      <c r="AO516" s="237" t="str">
        <f t="shared" si="15"/>
        <v/>
      </c>
      <c r="AP516" s="236" t="str">
        <f>IF(M516&gt;0,IF(ABS((VLOOKUP(aux!A507,aux!A:C,3,FALSE)-VLOOKUP(aux!A507,aux!E:F,2,FALSE))/VLOOKUP(aux!A507,aux!A:C,3,FALSE))&gt;'BG - Eckdaten'!#REF!,"N","J"),"")</f>
        <v/>
      </c>
      <c r="AR516" s="250"/>
    </row>
    <row r="517" spans="1:44" s="217" customFormat="1" ht="18.75" x14ac:dyDescent="0.3">
      <c r="A517" s="232"/>
      <c r="B517" s="232"/>
      <c r="C517" s="232"/>
      <c r="D517" s="232"/>
      <c r="E517" s="232"/>
      <c r="F517" s="232"/>
      <c r="G517" s="232"/>
      <c r="H517" s="232"/>
      <c r="I517" s="232"/>
      <c r="J517" s="232"/>
      <c r="K517" s="232"/>
      <c r="L517" s="232"/>
      <c r="M517" s="232"/>
      <c r="N517" s="232"/>
      <c r="O517" s="232"/>
      <c r="P517" s="232"/>
      <c r="Q517" s="232"/>
      <c r="R517" s="232"/>
      <c r="S517" s="232"/>
      <c r="T517" s="232"/>
      <c r="U517" s="232"/>
      <c r="V517" s="232"/>
      <c r="W517" s="232"/>
      <c r="X517" s="232"/>
      <c r="Y517" s="232"/>
      <c r="Z517" s="232"/>
      <c r="AA517" s="232"/>
      <c r="AB517" s="232"/>
      <c r="AC517" s="232"/>
      <c r="AD517" s="266"/>
      <c r="AE517" s="235"/>
      <c r="AF517" s="266"/>
      <c r="AG517" s="235"/>
      <c r="AH517" s="266"/>
      <c r="AI517" s="235"/>
      <c r="AJ517" s="266"/>
      <c r="AK517" s="235"/>
      <c r="AL517" s="266"/>
      <c r="AM517" s="235"/>
      <c r="AN517" s="236" t="str">
        <f t="shared" si="17"/>
        <v/>
      </c>
      <c r="AO517" s="237" t="str">
        <f t="shared" si="15"/>
        <v/>
      </c>
      <c r="AP517" s="236" t="str">
        <f>IF(M517&gt;0,IF(ABS((VLOOKUP(aux!A508,aux!A:C,3,FALSE)-VLOOKUP(aux!A508,aux!E:F,2,FALSE))/VLOOKUP(aux!A508,aux!A:C,3,FALSE))&gt;'BG - Eckdaten'!#REF!,"N","J"),"")</f>
        <v/>
      </c>
      <c r="AR517" s="250"/>
    </row>
    <row r="518" spans="1:44" s="217" customFormat="1" ht="18.75" x14ac:dyDescent="0.3">
      <c r="A518" s="232"/>
      <c r="B518" s="232"/>
      <c r="C518" s="232"/>
      <c r="D518" s="232"/>
      <c r="E518" s="232"/>
      <c r="F518" s="232"/>
      <c r="G518" s="232"/>
      <c r="H518" s="232"/>
      <c r="I518" s="232"/>
      <c r="J518" s="232"/>
      <c r="K518" s="232"/>
      <c r="L518" s="232"/>
      <c r="M518" s="232"/>
      <c r="N518" s="232"/>
      <c r="O518" s="232"/>
      <c r="P518" s="232"/>
      <c r="Q518" s="232"/>
      <c r="R518" s="232"/>
      <c r="S518" s="232"/>
      <c r="T518" s="232"/>
      <c r="U518" s="232"/>
      <c r="V518" s="232"/>
      <c r="W518" s="232"/>
      <c r="X518" s="232"/>
      <c r="Y518" s="232"/>
      <c r="Z518" s="232"/>
      <c r="AA518" s="232"/>
      <c r="AB518" s="232"/>
      <c r="AC518" s="232"/>
      <c r="AD518" s="266"/>
      <c r="AE518" s="235"/>
      <c r="AF518" s="266"/>
      <c r="AG518" s="235"/>
      <c r="AH518" s="266"/>
      <c r="AI518" s="235"/>
      <c r="AJ518" s="266"/>
      <c r="AK518" s="235"/>
      <c r="AL518" s="266"/>
      <c r="AM518" s="235"/>
      <c r="AN518" s="236" t="str">
        <f t="shared" si="17"/>
        <v/>
      </c>
      <c r="AO518" s="237" t="str">
        <f t="shared" si="15"/>
        <v/>
      </c>
      <c r="AP518" s="236" t="str">
        <f>IF(M518&gt;0,IF(ABS((VLOOKUP(aux!A509,aux!A:C,3,FALSE)-VLOOKUP(aux!A509,aux!E:F,2,FALSE))/VLOOKUP(aux!A509,aux!A:C,3,FALSE))&gt;'BG - Eckdaten'!#REF!,"N","J"),"")</f>
        <v/>
      </c>
      <c r="AR518" s="250"/>
    </row>
    <row r="519" spans="1:44" s="217" customFormat="1" ht="18.75" x14ac:dyDescent="0.3">
      <c r="A519" s="232"/>
      <c r="B519" s="232"/>
      <c r="C519" s="232"/>
      <c r="D519" s="232"/>
      <c r="E519" s="232"/>
      <c r="F519" s="232"/>
      <c r="G519" s="232"/>
      <c r="H519" s="232"/>
      <c r="I519" s="232"/>
      <c r="J519" s="232"/>
      <c r="K519" s="232"/>
      <c r="L519" s="232"/>
      <c r="M519" s="232"/>
      <c r="N519" s="232"/>
      <c r="O519" s="232"/>
      <c r="P519" s="232"/>
      <c r="Q519" s="232"/>
      <c r="R519" s="232"/>
      <c r="S519" s="232"/>
      <c r="T519" s="232"/>
      <c r="U519" s="232"/>
      <c r="V519" s="232"/>
      <c r="W519" s="232"/>
      <c r="X519" s="232"/>
      <c r="Y519" s="232"/>
      <c r="Z519" s="232"/>
      <c r="AA519" s="232"/>
      <c r="AB519" s="232"/>
      <c r="AC519" s="232"/>
      <c r="AD519" s="266"/>
      <c r="AE519" s="235"/>
      <c r="AF519" s="266"/>
      <c r="AG519" s="235"/>
      <c r="AH519" s="266"/>
      <c r="AI519" s="235"/>
      <c r="AJ519" s="266"/>
      <c r="AK519" s="235"/>
      <c r="AL519" s="266"/>
      <c r="AM519" s="235"/>
      <c r="AN519" s="236" t="str">
        <f t="shared" si="17"/>
        <v/>
      </c>
      <c r="AO519" s="237" t="str">
        <f t="shared" ref="AO519:AO582" si="18">IF(AE519=0,"",IF(AE519+AG519+AI519+AK519+AM519=1,"J","N"))</f>
        <v/>
      </c>
      <c r="AP519" s="236" t="str">
        <f>IF(M519&gt;0,IF(ABS((VLOOKUP(aux!A510,aux!A:C,3,FALSE)-VLOOKUP(aux!A510,aux!E:F,2,FALSE))/VLOOKUP(aux!A510,aux!A:C,3,FALSE))&gt;'BG - Eckdaten'!#REF!,"N","J"),"")</f>
        <v/>
      </c>
      <c r="AR519" s="250"/>
    </row>
    <row r="520" spans="1:44" s="217" customFormat="1" ht="18.75" x14ac:dyDescent="0.3">
      <c r="A520" s="232"/>
      <c r="B520" s="232"/>
      <c r="C520" s="232"/>
      <c r="D520" s="232"/>
      <c r="E520" s="232"/>
      <c r="F520" s="232"/>
      <c r="G520" s="232"/>
      <c r="H520" s="232"/>
      <c r="I520" s="232"/>
      <c r="J520" s="232"/>
      <c r="K520" s="232"/>
      <c r="L520" s="232"/>
      <c r="M520" s="232"/>
      <c r="N520" s="232"/>
      <c r="O520" s="232"/>
      <c r="P520" s="232"/>
      <c r="Q520" s="232"/>
      <c r="R520" s="232"/>
      <c r="S520" s="232"/>
      <c r="T520" s="232"/>
      <c r="U520" s="232"/>
      <c r="V520" s="232"/>
      <c r="W520" s="232"/>
      <c r="X520" s="232"/>
      <c r="Y520" s="232"/>
      <c r="Z520" s="232"/>
      <c r="AA520" s="232"/>
      <c r="AB520" s="232"/>
      <c r="AC520" s="232"/>
      <c r="AD520" s="266"/>
      <c r="AE520" s="235"/>
      <c r="AF520" s="266"/>
      <c r="AG520" s="235"/>
      <c r="AH520" s="266"/>
      <c r="AI520" s="235"/>
      <c r="AJ520" s="266"/>
      <c r="AK520" s="235"/>
      <c r="AL520" s="266"/>
      <c r="AM520" s="235"/>
      <c r="AN520" s="236" t="str">
        <f t="shared" ref="AN520:AN583" si="19">IF(AD520=0,"",IF(AND(AD520&gt;0,AD520+AF520+AH520+AJ520+AL520=P520),"J","N"))</f>
        <v/>
      </c>
      <c r="AO520" s="237" t="str">
        <f t="shared" si="18"/>
        <v/>
      </c>
      <c r="AP520" s="236" t="str">
        <f>IF(M520&gt;0,IF(ABS((VLOOKUP(aux!A511,aux!A:C,3,FALSE)-VLOOKUP(aux!A511,aux!E:F,2,FALSE))/VLOOKUP(aux!A511,aux!A:C,3,FALSE))&gt;'BG - Eckdaten'!#REF!,"N","J"),"")</f>
        <v/>
      </c>
      <c r="AR520" s="250"/>
    </row>
    <row r="521" spans="1:44" s="217" customFormat="1" ht="18.75" x14ac:dyDescent="0.3">
      <c r="A521" s="232"/>
      <c r="B521" s="232"/>
      <c r="C521" s="232"/>
      <c r="D521" s="232"/>
      <c r="E521" s="232"/>
      <c r="F521" s="232"/>
      <c r="G521" s="232"/>
      <c r="H521" s="232"/>
      <c r="I521" s="232"/>
      <c r="J521" s="232"/>
      <c r="K521" s="232"/>
      <c r="L521" s="232"/>
      <c r="M521" s="232"/>
      <c r="N521" s="232"/>
      <c r="O521" s="232"/>
      <c r="P521" s="232"/>
      <c r="Q521" s="232"/>
      <c r="R521" s="232"/>
      <c r="S521" s="232"/>
      <c r="T521" s="232"/>
      <c r="U521" s="232"/>
      <c r="V521" s="232"/>
      <c r="W521" s="232"/>
      <c r="X521" s="232"/>
      <c r="Y521" s="232"/>
      <c r="Z521" s="232"/>
      <c r="AA521" s="232"/>
      <c r="AB521" s="232"/>
      <c r="AC521" s="232"/>
      <c r="AD521" s="266"/>
      <c r="AE521" s="235"/>
      <c r="AF521" s="266"/>
      <c r="AG521" s="235"/>
      <c r="AH521" s="266"/>
      <c r="AI521" s="235"/>
      <c r="AJ521" s="266"/>
      <c r="AK521" s="235"/>
      <c r="AL521" s="266"/>
      <c r="AM521" s="235"/>
      <c r="AN521" s="236" t="str">
        <f t="shared" si="19"/>
        <v/>
      </c>
      <c r="AO521" s="237" t="str">
        <f t="shared" si="18"/>
        <v/>
      </c>
      <c r="AP521" s="236" t="str">
        <f>IF(M521&gt;0,IF(ABS((VLOOKUP(aux!A512,aux!A:C,3,FALSE)-VLOOKUP(aux!A512,aux!E:F,2,FALSE))/VLOOKUP(aux!A512,aux!A:C,3,FALSE))&gt;'BG - Eckdaten'!#REF!,"N","J"),"")</f>
        <v/>
      </c>
      <c r="AR521" s="250"/>
    </row>
    <row r="522" spans="1:44" s="217" customFormat="1" ht="18.75" x14ac:dyDescent="0.3">
      <c r="A522" s="232"/>
      <c r="B522" s="232"/>
      <c r="C522" s="232"/>
      <c r="D522" s="232"/>
      <c r="E522" s="232"/>
      <c r="F522" s="232"/>
      <c r="G522" s="232"/>
      <c r="H522" s="232"/>
      <c r="I522" s="232"/>
      <c r="J522" s="232"/>
      <c r="K522" s="232"/>
      <c r="L522" s="232"/>
      <c r="M522" s="232"/>
      <c r="N522" s="232"/>
      <c r="O522" s="232"/>
      <c r="P522" s="232"/>
      <c r="Q522" s="232"/>
      <c r="R522" s="232"/>
      <c r="S522" s="232"/>
      <c r="T522" s="232"/>
      <c r="U522" s="232"/>
      <c r="V522" s="232"/>
      <c r="W522" s="232"/>
      <c r="X522" s="232"/>
      <c r="Y522" s="232"/>
      <c r="Z522" s="232"/>
      <c r="AA522" s="232"/>
      <c r="AB522" s="232"/>
      <c r="AC522" s="232"/>
      <c r="AD522" s="266"/>
      <c r="AE522" s="235"/>
      <c r="AF522" s="266"/>
      <c r="AG522" s="235"/>
      <c r="AH522" s="266"/>
      <c r="AI522" s="235"/>
      <c r="AJ522" s="266"/>
      <c r="AK522" s="235"/>
      <c r="AL522" s="266"/>
      <c r="AM522" s="235"/>
      <c r="AN522" s="236" t="str">
        <f t="shared" si="19"/>
        <v/>
      </c>
      <c r="AO522" s="237" t="str">
        <f t="shared" si="18"/>
        <v/>
      </c>
      <c r="AP522" s="236" t="str">
        <f>IF(M522&gt;0,IF(ABS((VLOOKUP(aux!A513,aux!A:C,3,FALSE)-VLOOKUP(aux!A513,aux!E:F,2,FALSE))/VLOOKUP(aux!A513,aux!A:C,3,FALSE))&gt;'BG - Eckdaten'!#REF!,"N","J"),"")</f>
        <v/>
      </c>
      <c r="AR522" s="250"/>
    </row>
    <row r="523" spans="1:44" s="217" customFormat="1" ht="18.75" x14ac:dyDescent="0.3">
      <c r="A523" s="232"/>
      <c r="B523" s="232"/>
      <c r="C523" s="232"/>
      <c r="D523" s="232"/>
      <c r="E523" s="232"/>
      <c r="F523" s="232"/>
      <c r="G523" s="232"/>
      <c r="H523" s="232"/>
      <c r="I523" s="232"/>
      <c r="J523" s="232"/>
      <c r="K523" s="232"/>
      <c r="L523" s="232"/>
      <c r="M523" s="232"/>
      <c r="N523" s="232"/>
      <c r="O523" s="232"/>
      <c r="P523" s="232"/>
      <c r="Q523" s="232"/>
      <c r="R523" s="232"/>
      <c r="S523" s="232"/>
      <c r="T523" s="232"/>
      <c r="U523" s="232"/>
      <c r="V523" s="232"/>
      <c r="W523" s="232"/>
      <c r="X523" s="232"/>
      <c r="Y523" s="232"/>
      <c r="Z523" s="232"/>
      <c r="AA523" s="232"/>
      <c r="AB523" s="232"/>
      <c r="AC523" s="232"/>
      <c r="AD523" s="266"/>
      <c r="AE523" s="235"/>
      <c r="AF523" s="266"/>
      <c r="AG523" s="235"/>
      <c r="AH523" s="266"/>
      <c r="AI523" s="235"/>
      <c r="AJ523" s="266"/>
      <c r="AK523" s="235"/>
      <c r="AL523" s="266"/>
      <c r="AM523" s="235"/>
      <c r="AN523" s="236" t="str">
        <f t="shared" si="19"/>
        <v/>
      </c>
      <c r="AO523" s="237" t="str">
        <f t="shared" si="18"/>
        <v/>
      </c>
      <c r="AP523" s="236" t="str">
        <f>IF(M523&gt;0,IF(ABS((VLOOKUP(aux!A514,aux!A:C,3,FALSE)-VLOOKUP(aux!A514,aux!E:F,2,FALSE))/VLOOKUP(aux!A514,aux!A:C,3,FALSE))&gt;'BG - Eckdaten'!#REF!,"N","J"),"")</f>
        <v/>
      </c>
      <c r="AR523" s="250"/>
    </row>
    <row r="524" spans="1:44" s="217" customFormat="1" ht="18.75" x14ac:dyDescent="0.3">
      <c r="A524" s="232"/>
      <c r="B524" s="232"/>
      <c r="C524" s="232"/>
      <c r="D524" s="232"/>
      <c r="E524" s="232"/>
      <c r="F524" s="232"/>
      <c r="G524" s="232"/>
      <c r="H524" s="232"/>
      <c r="I524" s="232"/>
      <c r="J524" s="232"/>
      <c r="K524" s="232"/>
      <c r="L524" s="232"/>
      <c r="M524" s="232"/>
      <c r="N524" s="232"/>
      <c r="O524" s="232"/>
      <c r="P524" s="232"/>
      <c r="Q524" s="232"/>
      <c r="R524" s="232"/>
      <c r="S524" s="232"/>
      <c r="T524" s="232"/>
      <c r="U524" s="232"/>
      <c r="V524" s="232"/>
      <c r="W524" s="232"/>
      <c r="X524" s="232"/>
      <c r="Y524" s="232"/>
      <c r="Z524" s="232"/>
      <c r="AA524" s="232"/>
      <c r="AB524" s="232"/>
      <c r="AC524" s="232"/>
      <c r="AD524" s="266"/>
      <c r="AE524" s="235"/>
      <c r="AF524" s="266"/>
      <c r="AG524" s="235"/>
      <c r="AH524" s="266"/>
      <c r="AI524" s="235"/>
      <c r="AJ524" s="266"/>
      <c r="AK524" s="235"/>
      <c r="AL524" s="266"/>
      <c r="AM524" s="235"/>
      <c r="AN524" s="236" t="str">
        <f t="shared" si="19"/>
        <v/>
      </c>
      <c r="AO524" s="237" t="str">
        <f t="shared" si="18"/>
        <v/>
      </c>
      <c r="AP524" s="236" t="str">
        <f>IF(M524&gt;0,IF(ABS((VLOOKUP(aux!A515,aux!A:C,3,FALSE)-VLOOKUP(aux!A515,aux!E:F,2,FALSE))/VLOOKUP(aux!A515,aux!A:C,3,FALSE))&gt;'BG - Eckdaten'!#REF!,"N","J"),"")</f>
        <v/>
      </c>
      <c r="AR524" s="250"/>
    </row>
    <row r="525" spans="1:44" s="217" customFormat="1" ht="18.75" x14ac:dyDescent="0.3">
      <c r="A525" s="232"/>
      <c r="B525" s="232"/>
      <c r="C525" s="232"/>
      <c r="D525" s="232"/>
      <c r="E525" s="232"/>
      <c r="F525" s="232"/>
      <c r="G525" s="232"/>
      <c r="H525" s="232"/>
      <c r="I525" s="232"/>
      <c r="J525" s="232"/>
      <c r="K525" s="232"/>
      <c r="L525" s="232"/>
      <c r="M525" s="232"/>
      <c r="N525" s="232"/>
      <c r="O525" s="232"/>
      <c r="P525" s="232"/>
      <c r="Q525" s="232"/>
      <c r="R525" s="232"/>
      <c r="S525" s="232"/>
      <c r="T525" s="232"/>
      <c r="U525" s="232"/>
      <c r="V525" s="232"/>
      <c r="W525" s="232"/>
      <c r="X525" s="232"/>
      <c r="Y525" s="232"/>
      <c r="Z525" s="232"/>
      <c r="AA525" s="232"/>
      <c r="AB525" s="232"/>
      <c r="AC525" s="232"/>
      <c r="AD525" s="266"/>
      <c r="AE525" s="235"/>
      <c r="AF525" s="266"/>
      <c r="AG525" s="235"/>
      <c r="AH525" s="266"/>
      <c r="AI525" s="235"/>
      <c r="AJ525" s="266"/>
      <c r="AK525" s="235"/>
      <c r="AL525" s="266"/>
      <c r="AM525" s="235"/>
      <c r="AN525" s="236" t="str">
        <f t="shared" si="19"/>
        <v/>
      </c>
      <c r="AO525" s="237" t="str">
        <f t="shared" si="18"/>
        <v/>
      </c>
      <c r="AP525" s="236" t="str">
        <f>IF(M525&gt;0,IF(ABS((VLOOKUP(aux!A516,aux!A:C,3,FALSE)-VLOOKUP(aux!A516,aux!E:F,2,FALSE))/VLOOKUP(aux!A516,aux!A:C,3,FALSE))&gt;'BG - Eckdaten'!#REF!,"N","J"),"")</f>
        <v/>
      </c>
      <c r="AR525" s="250"/>
    </row>
    <row r="526" spans="1:44" s="217" customFormat="1" ht="18.75" x14ac:dyDescent="0.3">
      <c r="A526" s="232"/>
      <c r="B526" s="232"/>
      <c r="C526" s="232"/>
      <c r="D526" s="232"/>
      <c r="E526" s="232"/>
      <c r="F526" s="232"/>
      <c r="G526" s="232"/>
      <c r="H526" s="232"/>
      <c r="I526" s="232"/>
      <c r="J526" s="232"/>
      <c r="K526" s="232"/>
      <c r="L526" s="232"/>
      <c r="M526" s="232"/>
      <c r="N526" s="232"/>
      <c r="O526" s="232"/>
      <c r="P526" s="232"/>
      <c r="Q526" s="232"/>
      <c r="R526" s="232"/>
      <c r="S526" s="232"/>
      <c r="T526" s="232"/>
      <c r="U526" s="232"/>
      <c r="V526" s="232"/>
      <c r="W526" s="232"/>
      <c r="X526" s="232"/>
      <c r="Y526" s="232"/>
      <c r="Z526" s="232"/>
      <c r="AA526" s="232"/>
      <c r="AB526" s="232"/>
      <c r="AC526" s="232"/>
      <c r="AD526" s="266"/>
      <c r="AE526" s="235"/>
      <c r="AF526" s="266"/>
      <c r="AG526" s="235"/>
      <c r="AH526" s="266"/>
      <c r="AI526" s="235"/>
      <c r="AJ526" s="266"/>
      <c r="AK526" s="235"/>
      <c r="AL526" s="266"/>
      <c r="AM526" s="235"/>
      <c r="AN526" s="236" t="str">
        <f t="shared" si="19"/>
        <v/>
      </c>
      <c r="AO526" s="237" t="str">
        <f t="shared" si="18"/>
        <v/>
      </c>
      <c r="AP526" s="236" t="str">
        <f>IF(M526&gt;0,IF(ABS((VLOOKUP(aux!A517,aux!A:C,3,FALSE)-VLOOKUP(aux!A517,aux!E:F,2,FALSE))/VLOOKUP(aux!A517,aux!A:C,3,FALSE))&gt;'BG - Eckdaten'!#REF!,"N","J"),"")</f>
        <v/>
      </c>
      <c r="AR526" s="250"/>
    </row>
    <row r="527" spans="1:44" s="217" customFormat="1" ht="18.75" x14ac:dyDescent="0.3">
      <c r="A527" s="232"/>
      <c r="B527" s="232"/>
      <c r="C527" s="232"/>
      <c r="D527" s="232"/>
      <c r="E527" s="232"/>
      <c r="F527" s="232"/>
      <c r="G527" s="232"/>
      <c r="H527" s="232"/>
      <c r="I527" s="232"/>
      <c r="J527" s="232"/>
      <c r="K527" s="232"/>
      <c r="L527" s="232"/>
      <c r="M527" s="232"/>
      <c r="N527" s="232"/>
      <c r="O527" s="232"/>
      <c r="P527" s="232"/>
      <c r="Q527" s="232"/>
      <c r="R527" s="232"/>
      <c r="S527" s="232"/>
      <c r="T527" s="232"/>
      <c r="U527" s="232"/>
      <c r="V527" s="232"/>
      <c r="W527" s="232"/>
      <c r="X527" s="232"/>
      <c r="Y527" s="232"/>
      <c r="Z527" s="232"/>
      <c r="AA527" s="232"/>
      <c r="AB527" s="232"/>
      <c r="AC527" s="232"/>
      <c r="AD527" s="266"/>
      <c r="AE527" s="235"/>
      <c r="AF527" s="266"/>
      <c r="AG527" s="235"/>
      <c r="AH527" s="266"/>
      <c r="AI527" s="235"/>
      <c r="AJ527" s="266"/>
      <c r="AK527" s="235"/>
      <c r="AL527" s="266"/>
      <c r="AM527" s="235"/>
      <c r="AN527" s="236" t="str">
        <f t="shared" si="19"/>
        <v/>
      </c>
      <c r="AO527" s="237" t="str">
        <f t="shared" si="18"/>
        <v/>
      </c>
      <c r="AP527" s="236" t="str">
        <f>IF(M527&gt;0,IF(ABS((VLOOKUP(aux!A518,aux!A:C,3,FALSE)-VLOOKUP(aux!A518,aux!E:F,2,FALSE))/VLOOKUP(aux!A518,aux!A:C,3,FALSE))&gt;'BG - Eckdaten'!#REF!,"N","J"),"")</f>
        <v/>
      </c>
      <c r="AR527" s="250"/>
    </row>
    <row r="528" spans="1:44" s="217" customFormat="1" ht="18.75" x14ac:dyDescent="0.3">
      <c r="A528" s="232"/>
      <c r="B528" s="232"/>
      <c r="C528" s="232"/>
      <c r="D528" s="232"/>
      <c r="E528" s="232"/>
      <c r="F528" s="232"/>
      <c r="G528" s="232"/>
      <c r="H528" s="232"/>
      <c r="I528" s="232"/>
      <c r="J528" s="232"/>
      <c r="K528" s="232"/>
      <c r="L528" s="232"/>
      <c r="M528" s="232"/>
      <c r="N528" s="232"/>
      <c r="O528" s="232"/>
      <c r="P528" s="232"/>
      <c r="Q528" s="232"/>
      <c r="R528" s="232"/>
      <c r="S528" s="232"/>
      <c r="T528" s="232"/>
      <c r="U528" s="232"/>
      <c r="V528" s="232"/>
      <c r="W528" s="232"/>
      <c r="X528" s="232"/>
      <c r="Y528" s="232"/>
      <c r="Z528" s="232"/>
      <c r="AA528" s="232"/>
      <c r="AB528" s="232"/>
      <c r="AC528" s="232"/>
      <c r="AD528" s="266"/>
      <c r="AE528" s="235"/>
      <c r="AF528" s="266"/>
      <c r="AG528" s="235"/>
      <c r="AH528" s="266"/>
      <c r="AI528" s="235"/>
      <c r="AJ528" s="266"/>
      <c r="AK528" s="235"/>
      <c r="AL528" s="266"/>
      <c r="AM528" s="235"/>
      <c r="AN528" s="236" t="str">
        <f t="shared" si="19"/>
        <v/>
      </c>
      <c r="AO528" s="237" t="str">
        <f t="shared" si="18"/>
        <v/>
      </c>
      <c r="AP528" s="236" t="str">
        <f>IF(M528&gt;0,IF(ABS((VLOOKUP(aux!A519,aux!A:C,3,FALSE)-VLOOKUP(aux!A519,aux!E:F,2,FALSE))/VLOOKUP(aux!A519,aux!A:C,3,FALSE))&gt;'BG - Eckdaten'!#REF!,"N","J"),"")</f>
        <v/>
      </c>
      <c r="AR528" s="250"/>
    </row>
    <row r="529" spans="1:44" s="217" customFormat="1" ht="18.75" x14ac:dyDescent="0.3">
      <c r="A529" s="232"/>
      <c r="B529" s="232"/>
      <c r="C529" s="232"/>
      <c r="D529" s="232"/>
      <c r="E529" s="232"/>
      <c r="F529" s="232"/>
      <c r="G529" s="232"/>
      <c r="H529" s="232"/>
      <c r="I529" s="232"/>
      <c r="J529" s="232"/>
      <c r="K529" s="232"/>
      <c r="L529" s="232"/>
      <c r="M529" s="232"/>
      <c r="N529" s="232"/>
      <c r="O529" s="232"/>
      <c r="P529" s="232"/>
      <c r="Q529" s="232"/>
      <c r="R529" s="232"/>
      <c r="S529" s="232"/>
      <c r="T529" s="232"/>
      <c r="U529" s="232"/>
      <c r="V529" s="232"/>
      <c r="W529" s="232"/>
      <c r="X529" s="232"/>
      <c r="Y529" s="232"/>
      <c r="Z529" s="232"/>
      <c r="AA529" s="232"/>
      <c r="AB529" s="232"/>
      <c r="AC529" s="232"/>
      <c r="AD529" s="266"/>
      <c r="AE529" s="235"/>
      <c r="AF529" s="266"/>
      <c r="AG529" s="235"/>
      <c r="AH529" s="266"/>
      <c r="AI529" s="235"/>
      <c r="AJ529" s="266"/>
      <c r="AK529" s="235"/>
      <c r="AL529" s="266"/>
      <c r="AM529" s="235"/>
      <c r="AN529" s="236" t="str">
        <f t="shared" si="19"/>
        <v/>
      </c>
      <c r="AO529" s="237" t="str">
        <f t="shared" si="18"/>
        <v/>
      </c>
      <c r="AP529" s="236" t="str">
        <f>IF(M529&gt;0,IF(ABS((VLOOKUP(aux!A520,aux!A:C,3,FALSE)-VLOOKUP(aux!A520,aux!E:F,2,FALSE))/VLOOKUP(aux!A520,aux!A:C,3,FALSE))&gt;'BG - Eckdaten'!#REF!,"N","J"),"")</f>
        <v/>
      </c>
      <c r="AR529" s="250"/>
    </row>
    <row r="530" spans="1:44" s="217" customFormat="1" ht="18.75" x14ac:dyDescent="0.3">
      <c r="A530" s="232"/>
      <c r="B530" s="232"/>
      <c r="C530" s="232"/>
      <c r="D530" s="232"/>
      <c r="E530" s="232"/>
      <c r="F530" s="232"/>
      <c r="G530" s="232"/>
      <c r="H530" s="232"/>
      <c r="I530" s="232"/>
      <c r="J530" s="232"/>
      <c r="K530" s="232"/>
      <c r="L530" s="232"/>
      <c r="M530" s="232"/>
      <c r="N530" s="232"/>
      <c r="O530" s="232"/>
      <c r="P530" s="232"/>
      <c r="Q530" s="232"/>
      <c r="R530" s="232"/>
      <c r="S530" s="232"/>
      <c r="T530" s="232"/>
      <c r="U530" s="232"/>
      <c r="V530" s="232"/>
      <c r="W530" s="232"/>
      <c r="X530" s="232"/>
      <c r="Y530" s="232"/>
      <c r="Z530" s="232"/>
      <c r="AA530" s="232"/>
      <c r="AB530" s="232"/>
      <c r="AC530" s="232"/>
      <c r="AD530" s="266"/>
      <c r="AE530" s="235"/>
      <c r="AF530" s="266"/>
      <c r="AG530" s="235"/>
      <c r="AH530" s="266"/>
      <c r="AI530" s="235"/>
      <c r="AJ530" s="266"/>
      <c r="AK530" s="235"/>
      <c r="AL530" s="266"/>
      <c r="AM530" s="235"/>
      <c r="AN530" s="236" t="str">
        <f t="shared" si="19"/>
        <v/>
      </c>
      <c r="AO530" s="237" t="str">
        <f t="shared" si="18"/>
        <v/>
      </c>
      <c r="AP530" s="236" t="str">
        <f>IF(M530&gt;0,IF(ABS((VLOOKUP(aux!A521,aux!A:C,3,FALSE)-VLOOKUP(aux!A521,aux!E:F,2,FALSE))/VLOOKUP(aux!A521,aux!A:C,3,FALSE))&gt;'BG - Eckdaten'!#REF!,"N","J"),"")</f>
        <v/>
      </c>
      <c r="AR530" s="250"/>
    </row>
    <row r="531" spans="1:44" s="217" customFormat="1" ht="18.75" x14ac:dyDescent="0.3">
      <c r="A531" s="232"/>
      <c r="B531" s="232"/>
      <c r="C531" s="232"/>
      <c r="D531" s="232"/>
      <c r="E531" s="232"/>
      <c r="F531" s="232"/>
      <c r="G531" s="232"/>
      <c r="H531" s="232"/>
      <c r="I531" s="232"/>
      <c r="J531" s="232"/>
      <c r="K531" s="232"/>
      <c r="L531" s="232"/>
      <c r="M531" s="232"/>
      <c r="N531" s="232"/>
      <c r="O531" s="232"/>
      <c r="P531" s="232"/>
      <c r="Q531" s="232"/>
      <c r="R531" s="232"/>
      <c r="S531" s="232"/>
      <c r="T531" s="232"/>
      <c r="U531" s="232"/>
      <c r="V531" s="232"/>
      <c r="W531" s="232"/>
      <c r="X531" s="232"/>
      <c r="Y531" s="232"/>
      <c r="Z531" s="232"/>
      <c r="AA531" s="232"/>
      <c r="AB531" s="232"/>
      <c r="AC531" s="232"/>
      <c r="AD531" s="266"/>
      <c r="AE531" s="235"/>
      <c r="AF531" s="266"/>
      <c r="AG531" s="235"/>
      <c r="AH531" s="266"/>
      <c r="AI531" s="235"/>
      <c r="AJ531" s="266"/>
      <c r="AK531" s="235"/>
      <c r="AL531" s="266"/>
      <c r="AM531" s="235"/>
      <c r="AN531" s="236" t="str">
        <f t="shared" si="19"/>
        <v/>
      </c>
      <c r="AO531" s="237" t="str">
        <f t="shared" si="18"/>
        <v/>
      </c>
      <c r="AP531" s="236" t="str">
        <f>IF(M531&gt;0,IF(ABS((VLOOKUP(aux!A522,aux!A:C,3,FALSE)-VLOOKUP(aux!A522,aux!E:F,2,FALSE))/VLOOKUP(aux!A522,aux!A:C,3,FALSE))&gt;'BG - Eckdaten'!#REF!,"N","J"),"")</f>
        <v/>
      </c>
      <c r="AR531" s="250"/>
    </row>
    <row r="532" spans="1:44" s="217" customFormat="1" ht="18.75" x14ac:dyDescent="0.3">
      <c r="A532" s="232"/>
      <c r="B532" s="232"/>
      <c r="C532" s="232"/>
      <c r="D532" s="232"/>
      <c r="E532" s="232"/>
      <c r="F532" s="232"/>
      <c r="G532" s="232"/>
      <c r="H532" s="232"/>
      <c r="I532" s="232"/>
      <c r="J532" s="232"/>
      <c r="K532" s="232"/>
      <c r="L532" s="232"/>
      <c r="M532" s="232"/>
      <c r="N532" s="232"/>
      <c r="O532" s="232"/>
      <c r="P532" s="232"/>
      <c r="Q532" s="232"/>
      <c r="R532" s="232"/>
      <c r="S532" s="232"/>
      <c r="T532" s="232"/>
      <c r="U532" s="232"/>
      <c r="V532" s="232"/>
      <c r="W532" s="232"/>
      <c r="X532" s="232"/>
      <c r="Y532" s="232"/>
      <c r="Z532" s="232"/>
      <c r="AA532" s="232"/>
      <c r="AB532" s="232"/>
      <c r="AC532" s="232"/>
      <c r="AD532" s="266"/>
      <c r="AE532" s="235"/>
      <c r="AF532" s="266"/>
      <c r="AG532" s="235"/>
      <c r="AH532" s="266"/>
      <c r="AI532" s="235"/>
      <c r="AJ532" s="266"/>
      <c r="AK532" s="235"/>
      <c r="AL532" s="266"/>
      <c r="AM532" s="235"/>
      <c r="AN532" s="236" t="str">
        <f t="shared" si="19"/>
        <v/>
      </c>
      <c r="AO532" s="237" t="str">
        <f t="shared" si="18"/>
        <v/>
      </c>
      <c r="AP532" s="236" t="str">
        <f>IF(M532&gt;0,IF(ABS((VLOOKUP(aux!A523,aux!A:C,3,FALSE)-VLOOKUP(aux!A523,aux!E:F,2,FALSE))/VLOOKUP(aux!A523,aux!A:C,3,FALSE))&gt;'BG - Eckdaten'!#REF!,"N","J"),"")</f>
        <v/>
      </c>
      <c r="AR532" s="250"/>
    </row>
    <row r="533" spans="1:44" s="217" customFormat="1" ht="18.75" x14ac:dyDescent="0.3">
      <c r="A533" s="232"/>
      <c r="B533" s="232"/>
      <c r="C533" s="232"/>
      <c r="D533" s="232"/>
      <c r="E533" s="232"/>
      <c r="F533" s="232"/>
      <c r="G533" s="232"/>
      <c r="H533" s="232"/>
      <c r="I533" s="232"/>
      <c r="J533" s="232"/>
      <c r="K533" s="232"/>
      <c r="L533" s="232"/>
      <c r="M533" s="232"/>
      <c r="N533" s="232"/>
      <c r="O533" s="232"/>
      <c r="P533" s="232"/>
      <c r="Q533" s="232"/>
      <c r="R533" s="232"/>
      <c r="S533" s="232"/>
      <c r="T533" s="232"/>
      <c r="U533" s="232"/>
      <c r="V533" s="232"/>
      <c r="W533" s="232"/>
      <c r="X533" s="232"/>
      <c r="Y533" s="232"/>
      <c r="Z533" s="232"/>
      <c r="AA533" s="232"/>
      <c r="AB533" s="232"/>
      <c r="AC533" s="232"/>
      <c r="AD533" s="266"/>
      <c r="AE533" s="235"/>
      <c r="AF533" s="266"/>
      <c r="AG533" s="235"/>
      <c r="AH533" s="266"/>
      <c r="AI533" s="235"/>
      <c r="AJ533" s="266"/>
      <c r="AK533" s="235"/>
      <c r="AL533" s="266"/>
      <c r="AM533" s="235"/>
      <c r="AN533" s="236" t="str">
        <f t="shared" si="19"/>
        <v/>
      </c>
      <c r="AO533" s="237" t="str">
        <f t="shared" si="18"/>
        <v/>
      </c>
      <c r="AP533" s="236" t="str">
        <f>IF(M533&gt;0,IF(ABS((VLOOKUP(aux!A524,aux!A:C,3,FALSE)-VLOOKUP(aux!A524,aux!E:F,2,FALSE))/VLOOKUP(aux!A524,aux!A:C,3,FALSE))&gt;'BG - Eckdaten'!#REF!,"N","J"),"")</f>
        <v/>
      </c>
      <c r="AR533" s="250"/>
    </row>
    <row r="534" spans="1:44" s="217" customFormat="1" ht="18.75" x14ac:dyDescent="0.3">
      <c r="A534" s="232"/>
      <c r="B534" s="232"/>
      <c r="C534" s="232"/>
      <c r="D534" s="232"/>
      <c r="E534" s="232"/>
      <c r="F534" s="232"/>
      <c r="G534" s="232"/>
      <c r="H534" s="232"/>
      <c r="I534" s="232"/>
      <c r="J534" s="232"/>
      <c r="K534" s="232"/>
      <c r="L534" s="232"/>
      <c r="M534" s="232"/>
      <c r="N534" s="232"/>
      <c r="O534" s="232"/>
      <c r="P534" s="232"/>
      <c r="Q534" s="232"/>
      <c r="R534" s="232"/>
      <c r="S534" s="232"/>
      <c r="T534" s="232"/>
      <c r="U534" s="232"/>
      <c r="V534" s="232"/>
      <c r="W534" s="232"/>
      <c r="X534" s="232"/>
      <c r="Y534" s="232"/>
      <c r="Z534" s="232"/>
      <c r="AA534" s="232"/>
      <c r="AB534" s="232"/>
      <c r="AC534" s="232"/>
      <c r="AD534" s="266"/>
      <c r="AE534" s="235"/>
      <c r="AF534" s="266"/>
      <c r="AG534" s="235"/>
      <c r="AH534" s="266"/>
      <c r="AI534" s="235"/>
      <c r="AJ534" s="266"/>
      <c r="AK534" s="235"/>
      <c r="AL534" s="266"/>
      <c r="AM534" s="235"/>
      <c r="AN534" s="236" t="str">
        <f t="shared" si="19"/>
        <v/>
      </c>
      <c r="AO534" s="237" t="str">
        <f t="shared" si="18"/>
        <v/>
      </c>
      <c r="AP534" s="236" t="str">
        <f>IF(M534&gt;0,IF(ABS((VLOOKUP(aux!A525,aux!A:C,3,FALSE)-VLOOKUP(aux!A525,aux!E:F,2,FALSE))/VLOOKUP(aux!A525,aux!A:C,3,FALSE))&gt;'BG - Eckdaten'!#REF!,"N","J"),"")</f>
        <v/>
      </c>
      <c r="AR534" s="250"/>
    </row>
    <row r="535" spans="1:44" s="217" customFormat="1" ht="18.75" x14ac:dyDescent="0.3">
      <c r="A535" s="232"/>
      <c r="B535" s="232"/>
      <c r="C535" s="232"/>
      <c r="D535" s="232"/>
      <c r="E535" s="232"/>
      <c r="F535" s="232"/>
      <c r="G535" s="232"/>
      <c r="H535" s="232"/>
      <c r="I535" s="232"/>
      <c r="J535" s="232"/>
      <c r="K535" s="232"/>
      <c r="L535" s="232"/>
      <c r="M535" s="232"/>
      <c r="N535" s="232"/>
      <c r="O535" s="232"/>
      <c r="P535" s="232"/>
      <c r="Q535" s="232"/>
      <c r="R535" s="232"/>
      <c r="S535" s="232"/>
      <c r="T535" s="232"/>
      <c r="U535" s="232"/>
      <c r="V535" s="232"/>
      <c r="W535" s="232"/>
      <c r="X535" s="232"/>
      <c r="Y535" s="232"/>
      <c r="Z535" s="232"/>
      <c r="AA535" s="232"/>
      <c r="AB535" s="232"/>
      <c r="AC535" s="232"/>
      <c r="AD535" s="266"/>
      <c r="AE535" s="235"/>
      <c r="AF535" s="266"/>
      <c r="AG535" s="235"/>
      <c r="AH535" s="266"/>
      <c r="AI535" s="235"/>
      <c r="AJ535" s="266"/>
      <c r="AK535" s="235"/>
      <c r="AL535" s="266"/>
      <c r="AM535" s="235"/>
      <c r="AN535" s="236" t="str">
        <f t="shared" si="19"/>
        <v/>
      </c>
      <c r="AO535" s="237" t="str">
        <f t="shared" si="18"/>
        <v/>
      </c>
      <c r="AP535" s="236" t="str">
        <f>IF(M535&gt;0,IF(ABS((VLOOKUP(aux!A526,aux!A:C,3,FALSE)-VLOOKUP(aux!A526,aux!E:F,2,FALSE))/VLOOKUP(aux!A526,aux!A:C,3,FALSE))&gt;'BG - Eckdaten'!#REF!,"N","J"),"")</f>
        <v/>
      </c>
      <c r="AR535" s="250"/>
    </row>
    <row r="536" spans="1:44" s="217" customFormat="1" ht="18.75" x14ac:dyDescent="0.3">
      <c r="A536" s="232"/>
      <c r="B536" s="232"/>
      <c r="C536" s="232"/>
      <c r="D536" s="232"/>
      <c r="E536" s="232"/>
      <c r="F536" s="232"/>
      <c r="G536" s="232"/>
      <c r="H536" s="232"/>
      <c r="I536" s="232"/>
      <c r="J536" s="232"/>
      <c r="K536" s="232"/>
      <c r="L536" s="232"/>
      <c r="M536" s="232"/>
      <c r="N536" s="232"/>
      <c r="O536" s="232"/>
      <c r="P536" s="232"/>
      <c r="Q536" s="232"/>
      <c r="R536" s="232"/>
      <c r="S536" s="232"/>
      <c r="T536" s="232"/>
      <c r="U536" s="232"/>
      <c r="V536" s="232"/>
      <c r="W536" s="232"/>
      <c r="X536" s="232"/>
      <c r="Y536" s="232"/>
      <c r="Z536" s="232"/>
      <c r="AA536" s="232"/>
      <c r="AB536" s="232"/>
      <c r="AC536" s="232"/>
      <c r="AD536" s="266"/>
      <c r="AE536" s="235"/>
      <c r="AF536" s="266"/>
      <c r="AG536" s="235"/>
      <c r="AH536" s="266"/>
      <c r="AI536" s="235"/>
      <c r="AJ536" s="266"/>
      <c r="AK536" s="235"/>
      <c r="AL536" s="266"/>
      <c r="AM536" s="235"/>
      <c r="AN536" s="236" t="str">
        <f t="shared" si="19"/>
        <v/>
      </c>
      <c r="AO536" s="237" t="str">
        <f t="shared" si="18"/>
        <v/>
      </c>
      <c r="AP536" s="236" t="str">
        <f>IF(M536&gt;0,IF(ABS((VLOOKUP(aux!A527,aux!A:C,3,FALSE)-VLOOKUP(aux!A527,aux!E:F,2,FALSE))/VLOOKUP(aux!A527,aux!A:C,3,FALSE))&gt;'BG - Eckdaten'!#REF!,"N","J"),"")</f>
        <v/>
      </c>
      <c r="AR536" s="250"/>
    </row>
    <row r="537" spans="1:44" s="217" customFormat="1" ht="18.75" x14ac:dyDescent="0.3">
      <c r="A537" s="232"/>
      <c r="B537" s="232"/>
      <c r="C537" s="232"/>
      <c r="D537" s="232"/>
      <c r="E537" s="232"/>
      <c r="F537" s="232"/>
      <c r="G537" s="232"/>
      <c r="H537" s="232"/>
      <c r="I537" s="232"/>
      <c r="J537" s="232"/>
      <c r="K537" s="232"/>
      <c r="L537" s="232"/>
      <c r="M537" s="232"/>
      <c r="N537" s="232"/>
      <c r="O537" s="232"/>
      <c r="P537" s="232"/>
      <c r="Q537" s="232"/>
      <c r="R537" s="232"/>
      <c r="S537" s="232"/>
      <c r="T537" s="232"/>
      <c r="U537" s="232"/>
      <c r="V537" s="232"/>
      <c r="W537" s="232"/>
      <c r="X537" s="232"/>
      <c r="Y537" s="232"/>
      <c r="Z537" s="232"/>
      <c r="AA537" s="232"/>
      <c r="AB537" s="232"/>
      <c r="AC537" s="232"/>
      <c r="AD537" s="266"/>
      <c r="AE537" s="235"/>
      <c r="AF537" s="266"/>
      <c r="AG537" s="235"/>
      <c r="AH537" s="266"/>
      <c r="AI537" s="235"/>
      <c r="AJ537" s="266"/>
      <c r="AK537" s="235"/>
      <c r="AL537" s="266"/>
      <c r="AM537" s="235"/>
      <c r="AN537" s="236" t="str">
        <f t="shared" si="19"/>
        <v/>
      </c>
      <c r="AO537" s="237" t="str">
        <f t="shared" si="18"/>
        <v/>
      </c>
      <c r="AP537" s="236" t="str">
        <f>IF(M537&gt;0,IF(ABS((VLOOKUP(aux!A528,aux!A:C,3,FALSE)-VLOOKUP(aux!A528,aux!E:F,2,FALSE))/VLOOKUP(aux!A528,aux!A:C,3,FALSE))&gt;'BG - Eckdaten'!#REF!,"N","J"),"")</f>
        <v/>
      </c>
      <c r="AR537" s="250"/>
    </row>
    <row r="538" spans="1:44" s="217" customFormat="1" ht="18.75" x14ac:dyDescent="0.3">
      <c r="A538" s="232"/>
      <c r="B538" s="232"/>
      <c r="C538" s="232"/>
      <c r="D538" s="232"/>
      <c r="E538" s="232"/>
      <c r="F538" s="232"/>
      <c r="G538" s="232"/>
      <c r="H538" s="232"/>
      <c r="I538" s="232"/>
      <c r="J538" s="232"/>
      <c r="K538" s="232"/>
      <c r="L538" s="232"/>
      <c r="M538" s="232"/>
      <c r="N538" s="232"/>
      <c r="O538" s="232"/>
      <c r="P538" s="232"/>
      <c r="Q538" s="232"/>
      <c r="R538" s="232"/>
      <c r="S538" s="232"/>
      <c r="T538" s="232"/>
      <c r="U538" s="232"/>
      <c r="V538" s="232"/>
      <c r="W538" s="232"/>
      <c r="X538" s="232"/>
      <c r="Y538" s="232"/>
      <c r="Z538" s="232"/>
      <c r="AA538" s="232"/>
      <c r="AB538" s="232"/>
      <c r="AC538" s="232"/>
      <c r="AD538" s="266"/>
      <c r="AE538" s="235"/>
      <c r="AF538" s="266"/>
      <c r="AG538" s="235"/>
      <c r="AH538" s="266"/>
      <c r="AI538" s="235"/>
      <c r="AJ538" s="266"/>
      <c r="AK538" s="235"/>
      <c r="AL538" s="266"/>
      <c r="AM538" s="235"/>
      <c r="AN538" s="236" t="str">
        <f t="shared" si="19"/>
        <v/>
      </c>
      <c r="AO538" s="237" t="str">
        <f t="shared" si="18"/>
        <v/>
      </c>
      <c r="AP538" s="236" t="str">
        <f>IF(M538&gt;0,IF(ABS((VLOOKUP(aux!A529,aux!A:C,3,FALSE)-VLOOKUP(aux!A529,aux!E:F,2,FALSE))/VLOOKUP(aux!A529,aux!A:C,3,FALSE))&gt;'BG - Eckdaten'!#REF!,"N","J"),"")</f>
        <v/>
      </c>
      <c r="AR538" s="250"/>
    </row>
    <row r="539" spans="1:44" s="217" customFormat="1" ht="18.75" x14ac:dyDescent="0.3">
      <c r="A539" s="232"/>
      <c r="B539" s="232"/>
      <c r="C539" s="232"/>
      <c r="D539" s="232"/>
      <c r="E539" s="232"/>
      <c r="F539" s="232"/>
      <c r="G539" s="232"/>
      <c r="H539" s="232"/>
      <c r="I539" s="232"/>
      <c r="J539" s="232"/>
      <c r="K539" s="232"/>
      <c r="L539" s="232"/>
      <c r="M539" s="232"/>
      <c r="N539" s="232"/>
      <c r="O539" s="232"/>
      <c r="P539" s="232"/>
      <c r="Q539" s="232"/>
      <c r="R539" s="232"/>
      <c r="S539" s="232"/>
      <c r="T539" s="232"/>
      <c r="U539" s="232"/>
      <c r="V539" s="232"/>
      <c r="W539" s="232"/>
      <c r="X539" s="232"/>
      <c r="Y539" s="232"/>
      <c r="Z539" s="232"/>
      <c r="AA539" s="232"/>
      <c r="AB539" s="232"/>
      <c r="AC539" s="232"/>
      <c r="AD539" s="266"/>
      <c r="AE539" s="235"/>
      <c r="AF539" s="266"/>
      <c r="AG539" s="235"/>
      <c r="AH539" s="266"/>
      <c r="AI539" s="235"/>
      <c r="AJ539" s="266"/>
      <c r="AK539" s="235"/>
      <c r="AL539" s="266"/>
      <c r="AM539" s="235"/>
      <c r="AN539" s="236" t="str">
        <f t="shared" si="19"/>
        <v/>
      </c>
      <c r="AO539" s="237" t="str">
        <f t="shared" si="18"/>
        <v/>
      </c>
      <c r="AP539" s="236" t="str">
        <f>IF(M539&gt;0,IF(ABS((VLOOKUP(aux!A530,aux!A:C,3,FALSE)-VLOOKUP(aux!A530,aux!E:F,2,FALSE))/VLOOKUP(aux!A530,aux!A:C,3,FALSE))&gt;'BG - Eckdaten'!#REF!,"N","J"),"")</f>
        <v/>
      </c>
      <c r="AR539" s="250"/>
    </row>
    <row r="540" spans="1:44" s="217" customFormat="1" ht="18.75" x14ac:dyDescent="0.3">
      <c r="A540" s="232"/>
      <c r="B540" s="232"/>
      <c r="C540" s="232"/>
      <c r="D540" s="232"/>
      <c r="E540" s="232"/>
      <c r="F540" s="232"/>
      <c r="G540" s="232"/>
      <c r="H540" s="232"/>
      <c r="I540" s="232"/>
      <c r="J540" s="232"/>
      <c r="K540" s="232"/>
      <c r="L540" s="232"/>
      <c r="M540" s="232"/>
      <c r="N540" s="232"/>
      <c r="O540" s="232"/>
      <c r="P540" s="232"/>
      <c r="Q540" s="232"/>
      <c r="R540" s="232"/>
      <c r="S540" s="232"/>
      <c r="T540" s="232"/>
      <c r="U540" s="232"/>
      <c r="V540" s="232"/>
      <c r="W540" s="232"/>
      <c r="X540" s="232"/>
      <c r="Y540" s="232"/>
      <c r="Z540" s="232"/>
      <c r="AA540" s="232"/>
      <c r="AB540" s="232"/>
      <c r="AC540" s="232"/>
      <c r="AD540" s="266"/>
      <c r="AE540" s="235"/>
      <c r="AF540" s="266"/>
      <c r="AG540" s="235"/>
      <c r="AH540" s="266"/>
      <c r="AI540" s="235"/>
      <c r="AJ540" s="266"/>
      <c r="AK540" s="235"/>
      <c r="AL540" s="266"/>
      <c r="AM540" s="235"/>
      <c r="AN540" s="236" t="str">
        <f t="shared" si="19"/>
        <v/>
      </c>
      <c r="AO540" s="237" t="str">
        <f t="shared" si="18"/>
        <v/>
      </c>
      <c r="AP540" s="236" t="str">
        <f>IF(M540&gt;0,IF(ABS((VLOOKUP(aux!A531,aux!A:C,3,FALSE)-VLOOKUP(aux!A531,aux!E:F,2,FALSE))/VLOOKUP(aux!A531,aux!A:C,3,FALSE))&gt;'BG - Eckdaten'!#REF!,"N","J"),"")</f>
        <v/>
      </c>
      <c r="AR540" s="250"/>
    </row>
    <row r="541" spans="1:44" s="217" customFormat="1" ht="18.75" x14ac:dyDescent="0.3">
      <c r="A541" s="232"/>
      <c r="B541" s="232"/>
      <c r="C541" s="232"/>
      <c r="D541" s="232"/>
      <c r="E541" s="232"/>
      <c r="F541" s="232"/>
      <c r="G541" s="232"/>
      <c r="H541" s="232"/>
      <c r="I541" s="232"/>
      <c r="J541" s="232"/>
      <c r="K541" s="232"/>
      <c r="L541" s="232"/>
      <c r="M541" s="232"/>
      <c r="N541" s="232"/>
      <c r="O541" s="232"/>
      <c r="P541" s="232"/>
      <c r="Q541" s="232"/>
      <c r="R541" s="232"/>
      <c r="S541" s="232"/>
      <c r="T541" s="232"/>
      <c r="U541" s="232"/>
      <c r="V541" s="232"/>
      <c r="W541" s="232"/>
      <c r="X541" s="232"/>
      <c r="Y541" s="232"/>
      <c r="Z541" s="232"/>
      <c r="AA541" s="232"/>
      <c r="AB541" s="232"/>
      <c r="AC541" s="232"/>
      <c r="AD541" s="266"/>
      <c r="AE541" s="235"/>
      <c r="AF541" s="266"/>
      <c r="AG541" s="235"/>
      <c r="AH541" s="266"/>
      <c r="AI541" s="235"/>
      <c r="AJ541" s="266"/>
      <c r="AK541" s="235"/>
      <c r="AL541" s="266"/>
      <c r="AM541" s="235"/>
      <c r="AN541" s="236" t="str">
        <f t="shared" si="19"/>
        <v/>
      </c>
      <c r="AO541" s="237" t="str">
        <f t="shared" si="18"/>
        <v/>
      </c>
      <c r="AP541" s="236" t="str">
        <f>IF(M541&gt;0,IF(ABS((VLOOKUP(aux!A532,aux!A:C,3,FALSE)-VLOOKUP(aux!A532,aux!E:F,2,FALSE))/VLOOKUP(aux!A532,aux!A:C,3,FALSE))&gt;'BG - Eckdaten'!#REF!,"N","J"),"")</f>
        <v/>
      </c>
      <c r="AR541" s="250"/>
    </row>
    <row r="542" spans="1:44" s="217" customFormat="1" ht="18.75" x14ac:dyDescent="0.3">
      <c r="A542" s="232"/>
      <c r="B542" s="232"/>
      <c r="C542" s="232"/>
      <c r="D542" s="232"/>
      <c r="E542" s="232"/>
      <c r="F542" s="232"/>
      <c r="G542" s="232"/>
      <c r="H542" s="232"/>
      <c r="I542" s="232"/>
      <c r="J542" s="232"/>
      <c r="K542" s="232"/>
      <c r="L542" s="232"/>
      <c r="M542" s="232"/>
      <c r="N542" s="232"/>
      <c r="O542" s="232"/>
      <c r="P542" s="232"/>
      <c r="Q542" s="232"/>
      <c r="R542" s="232"/>
      <c r="S542" s="232"/>
      <c r="T542" s="232"/>
      <c r="U542" s="232"/>
      <c r="V542" s="232"/>
      <c r="W542" s="232"/>
      <c r="X542" s="232"/>
      <c r="Y542" s="232"/>
      <c r="Z542" s="232"/>
      <c r="AA542" s="232"/>
      <c r="AB542" s="232"/>
      <c r="AC542" s="232"/>
      <c r="AD542" s="266"/>
      <c r="AE542" s="235"/>
      <c r="AF542" s="266"/>
      <c r="AG542" s="235"/>
      <c r="AH542" s="266"/>
      <c r="AI542" s="235"/>
      <c r="AJ542" s="266"/>
      <c r="AK542" s="235"/>
      <c r="AL542" s="266"/>
      <c r="AM542" s="235"/>
      <c r="AN542" s="236" t="str">
        <f t="shared" si="19"/>
        <v/>
      </c>
      <c r="AO542" s="237" t="str">
        <f t="shared" si="18"/>
        <v/>
      </c>
      <c r="AP542" s="236" t="str">
        <f>IF(M542&gt;0,IF(ABS((VLOOKUP(aux!A533,aux!A:C,3,FALSE)-VLOOKUP(aux!A533,aux!E:F,2,FALSE))/VLOOKUP(aux!A533,aux!A:C,3,FALSE))&gt;'BG - Eckdaten'!#REF!,"N","J"),"")</f>
        <v/>
      </c>
      <c r="AR542" s="250"/>
    </row>
    <row r="543" spans="1:44" s="217" customFormat="1" ht="18.75" x14ac:dyDescent="0.3">
      <c r="A543" s="232"/>
      <c r="B543" s="232"/>
      <c r="C543" s="232"/>
      <c r="D543" s="232"/>
      <c r="E543" s="232"/>
      <c r="F543" s="232"/>
      <c r="G543" s="232"/>
      <c r="H543" s="232"/>
      <c r="I543" s="232"/>
      <c r="J543" s="232"/>
      <c r="K543" s="232"/>
      <c r="L543" s="232"/>
      <c r="M543" s="232"/>
      <c r="N543" s="232"/>
      <c r="O543" s="232"/>
      <c r="P543" s="232"/>
      <c r="Q543" s="232"/>
      <c r="R543" s="232"/>
      <c r="S543" s="232"/>
      <c r="T543" s="232"/>
      <c r="U543" s="232"/>
      <c r="V543" s="232"/>
      <c r="W543" s="232"/>
      <c r="X543" s="232"/>
      <c r="Y543" s="232"/>
      <c r="Z543" s="232"/>
      <c r="AA543" s="232"/>
      <c r="AB543" s="232"/>
      <c r="AC543" s="232"/>
      <c r="AD543" s="266"/>
      <c r="AE543" s="235"/>
      <c r="AF543" s="266"/>
      <c r="AG543" s="235"/>
      <c r="AH543" s="266"/>
      <c r="AI543" s="235"/>
      <c r="AJ543" s="266"/>
      <c r="AK543" s="235"/>
      <c r="AL543" s="266"/>
      <c r="AM543" s="235"/>
      <c r="AN543" s="236" t="str">
        <f t="shared" si="19"/>
        <v/>
      </c>
      <c r="AO543" s="237" t="str">
        <f t="shared" si="18"/>
        <v/>
      </c>
      <c r="AP543" s="236" t="str">
        <f>IF(M543&gt;0,IF(ABS((VLOOKUP(aux!A534,aux!A:C,3,FALSE)-VLOOKUP(aux!A534,aux!E:F,2,FALSE))/VLOOKUP(aux!A534,aux!A:C,3,FALSE))&gt;'BG - Eckdaten'!#REF!,"N","J"),"")</f>
        <v/>
      </c>
      <c r="AR543" s="250"/>
    </row>
    <row r="544" spans="1:44" s="217" customFormat="1" ht="18.75" x14ac:dyDescent="0.3">
      <c r="A544" s="232"/>
      <c r="B544" s="232"/>
      <c r="C544" s="232"/>
      <c r="D544" s="232"/>
      <c r="E544" s="232"/>
      <c r="F544" s="232"/>
      <c r="G544" s="232"/>
      <c r="H544" s="232"/>
      <c r="I544" s="232"/>
      <c r="J544" s="232"/>
      <c r="K544" s="232"/>
      <c r="L544" s="232"/>
      <c r="M544" s="232"/>
      <c r="N544" s="232"/>
      <c r="O544" s="232"/>
      <c r="P544" s="232"/>
      <c r="Q544" s="232"/>
      <c r="R544" s="232"/>
      <c r="S544" s="232"/>
      <c r="T544" s="232"/>
      <c r="U544" s="232"/>
      <c r="V544" s="232"/>
      <c r="W544" s="232"/>
      <c r="X544" s="232"/>
      <c r="Y544" s="232"/>
      <c r="Z544" s="232"/>
      <c r="AA544" s="232"/>
      <c r="AB544" s="232"/>
      <c r="AC544" s="232"/>
      <c r="AD544" s="266"/>
      <c r="AE544" s="235"/>
      <c r="AF544" s="266"/>
      <c r="AG544" s="235"/>
      <c r="AH544" s="266"/>
      <c r="AI544" s="235"/>
      <c r="AJ544" s="266"/>
      <c r="AK544" s="235"/>
      <c r="AL544" s="266"/>
      <c r="AM544" s="235"/>
      <c r="AN544" s="236" t="str">
        <f t="shared" si="19"/>
        <v/>
      </c>
      <c r="AO544" s="237" t="str">
        <f t="shared" si="18"/>
        <v/>
      </c>
      <c r="AP544" s="236" t="str">
        <f>IF(M544&gt;0,IF(ABS((VLOOKUP(aux!A535,aux!A:C,3,FALSE)-VLOOKUP(aux!A535,aux!E:F,2,FALSE))/VLOOKUP(aux!A535,aux!A:C,3,FALSE))&gt;'BG - Eckdaten'!#REF!,"N","J"),"")</f>
        <v/>
      </c>
      <c r="AR544" s="250"/>
    </row>
    <row r="545" spans="1:44" s="217" customFormat="1" ht="18.75" x14ac:dyDescent="0.3">
      <c r="A545" s="232"/>
      <c r="B545" s="232"/>
      <c r="C545" s="232"/>
      <c r="D545" s="232"/>
      <c r="E545" s="232"/>
      <c r="F545" s="232"/>
      <c r="G545" s="232"/>
      <c r="H545" s="232"/>
      <c r="I545" s="232"/>
      <c r="J545" s="232"/>
      <c r="K545" s="232"/>
      <c r="L545" s="232"/>
      <c r="M545" s="232"/>
      <c r="N545" s="232"/>
      <c r="O545" s="232"/>
      <c r="P545" s="232"/>
      <c r="Q545" s="232"/>
      <c r="R545" s="232"/>
      <c r="S545" s="232"/>
      <c r="T545" s="232"/>
      <c r="U545" s="232"/>
      <c r="V545" s="232"/>
      <c r="W545" s="232"/>
      <c r="X545" s="232"/>
      <c r="Y545" s="232"/>
      <c r="Z545" s="232"/>
      <c r="AA545" s="232"/>
      <c r="AB545" s="232"/>
      <c r="AC545" s="232"/>
      <c r="AD545" s="266"/>
      <c r="AE545" s="235"/>
      <c r="AF545" s="266"/>
      <c r="AG545" s="235"/>
      <c r="AH545" s="266"/>
      <c r="AI545" s="235"/>
      <c r="AJ545" s="266"/>
      <c r="AK545" s="235"/>
      <c r="AL545" s="266"/>
      <c r="AM545" s="235"/>
      <c r="AN545" s="236" t="str">
        <f t="shared" si="19"/>
        <v/>
      </c>
      <c r="AO545" s="237" t="str">
        <f t="shared" si="18"/>
        <v/>
      </c>
      <c r="AP545" s="236" t="str">
        <f>IF(M545&gt;0,IF(ABS((VLOOKUP(aux!A536,aux!A:C,3,FALSE)-VLOOKUP(aux!A536,aux!E:F,2,FALSE))/VLOOKUP(aux!A536,aux!A:C,3,FALSE))&gt;'BG - Eckdaten'!#REF!,"N","J"),"")</f>
        <v/>
      </c>
      <c r="AR545" s="250"/>
    </row>
    <row r="546" spans="1:44" s="217" customFormat="1" ht="18.75" x14ac:dyDescent="0.3">
      <c r="A546" s="232"/>
      <c r="B546" s="232"/>
      <c r="C546" s="232"/>
      <c r="D546" s="232"/>
      <c r="E546" s="232"/>
      <c r="F546" s="232"/>
      <c r="G546" s="232"/>
      <c r="H546" s="232"/>
      <c r="I546" s="232"/>
      <c r="J546" s="232"/>
      <c r="K546" s="232"/>
      <c r="L546" s="232"/>
      <c r="M546" s="232"/>
      <c r="N546" s="232"/>
      <c r="O546" s="232"/>
      <c r="P546" s="232"/>
      <c r="Q546" s="232"/>
      <c r="R546" s="232"/>
      <c r="S546" s="232"/>
      <c r="T546" s="232"/>
      <c r="U546" s="232"/>
      <c r="V546" s="232"/>
      <c r="W546" s="232"/>
      <c r="X546" s="232"/>
      <c r="Y546" s="232"/>
      <c r="Z546" s="232"/>
      <c r="AA546" s="232"/>
      <c r="AB546" s="232"/>
      <c r="AC546" s="232"/>
      <c r="AD546" s="266"/>
      <c r="AE546" s="235"/>
      <c r="AF546" s="266"/>
      <c r="AG546" s="235"/>
      <c r="AH546" s="266"/>
      <c r="AI546" s="235"/>
      <c r="AJ546" s="266"/>
      <c r="AK546" s="235"/>
      <c r="AL546" s="266"/>
      <c r="AM546" s="235"/>
      <c r="AN546" s="236" t="str">
        <f t="shared" si="19"/>
        <v/>
      </c>
      <c r="AO546" s="237" t="str">
        <f t="shared" si="18"/>
        <v/>
      </c>
      <c r="AP546" s="236" t="str">
        <f>IF(M546&gt;0,IF(ABS((VLOOKUP(aux!A537,aux!A:C,3,FALSE)-VLOOKUP(aux!A537,aux!E:F,2,FALSE))/VLOOKUP(aux!A537,aux!A:C,3,FALSE))&gt;'BG - Eckdaten'!#REF!,"N","J"),"")</f>
        <v/>
      </c>
      <c r="AR546" s="250"/>
    </row>
    <row r="547" spans="1:44" s="217" customFormat="1" ht="18.75" x14ac:dyDescent="0.3">
      <c r="A547" s="232"/>
      <c r="B547" s="232"/>
      <c r="C547" s="232"/>
      <c r="D547" s="232"/>
      <c r="E547" s="232"/>
      <c r="F547" s="232"/>
      <c r="G547" s="232"/>
      <c r="H547" s="232"/>
      <c r="I547" s="232"/>
      <c r="J547" s="232"/>
      <c r="K547" s="232"/>
      <c r="L547" s="232"/>
      <c r="M547" s="232"/>
      <c r="N547" s="232"/>
      <c r="O547" s="232"/>
      <c r="P547" s="232"/>
      <c r="Q547" s="232"/>
      <c r="R547" s="232"/>
      <c r="S547" s="232"/>
      <c r="T547" s="232"/>
      <c r="U547" s="232"/>
      <c r="V547" s="232"/>
      <c r="W547" s="232"/>
      <c r="X547" s="232"/>
      <c r="Y547" s="232"/>
      <c r="Z547" s="232"/>
      <c r="AA547" s="232"/>
      <c r="AB547" s="232"/>
      <c r="AC547" s="232"/>
      <c r="AD547" s="266"/>
      <c r="AE547" s="235"/>
      <c r="AF547" s="266"/>
      <c r="AG547" s="235"/>
      <c r="AH547" s="266"/>
      <c r="AI547" s="235"/>
      <c r="AJ547" s="266"/>
      <c r="AK547" s="235"/>
      <c r="AL547" s="266"/>
      <c r="AM547" s="235"/>
      <c r="AN547" s="236" t="str">
        <f t="shared" si="19"/>
        <v/>
      </c>
      <c r="AO547" s="237" t="str">
        <f t="shared" si="18"/>
        <v/>
      </c>
      <c r="AP547" s="236" t="str">
        <f>IF(M547&gt;0,IF(ABS((VLOOKUP(aux!A538,aux!A:C,3,FALSE)-VLOOKUP(aux!A538,aux!E:F,2,FALSE))/VLOOKUP(aux!A538,aux!A:C,3,FALSE))&gt;'BG - Eckdaten'!#REF!,"N","J"),"")</f>
        <v/>
      </c>
      <c r="AR547" s="250"/>
    </row>
    <row r="548" spans="1:44" s="217" customFormat="1" ht="18.75" x14ac:dyDescent="0.3">
      <c r="A548" s="232"/>
      <c r="B548" s="232"/>
      <c r="C548" s="232"/>
      <c r="D548" s="232"/>
      <c r="E548" s="232"/>
      <c r="F548" s="232"/>
      <c r="G548" s="232"/>
      <c r="H548" s="232"/>
      <c r="I548" s="232"/>
      <c r="J548" s="232"/>
      <c r="K548" s="232"/>
      <c r="L548" s="232"/>
      <c r="M548" s="232"/>
      <c r="N548" s="232"/>
      <c r="O548" s="232"/>
      <c r="P548" s="232"/>
      <c r="Q548" s="232"/>
      <c r="R548" s="232"/>
      <c r="S548" s="232"/>
      <c r="T548" s="232"/>
      <c r="U548" s="232"/>
      <c r="V548" s="232"/>
      <c r="W548" s="232"/>
      <c r="X548" s="232"/>
      <c r="Y548" s="232"/>
      <c r="Z548" s="232"/>
      <c r="AA548" s="232"/>
      <c r="AB548" s="232"/>
      <c r="AC548" s="232"/>
      <c r="AD548" s="266"/>
      <c r="AE548" s="235"/>
      <c r="AF548" s="266"/>
      <c r="AG548" s="235"/>
      <c r="AH548" s="266"/>
      <c r="AI548" s="235"/>
      <c r="AJ548" s="266"/>
      <c r="AK548" s="235"/>
      <c r="AL548" s="266"/>
      <c r="AM548" s="235"/>
      <c r="AN548" s="236" t="str">
        <f t="shared" si="19"/>
        <v/>
      </c>
      <c r="AO548" s="237" t="str">
        <f t="shared" si="18"/>
        <v/>
      </c>
      <c r="AP548" s="236" t="str">
        <f>IF(M548&gt;0,IF(ABS((VLOOKUP(aux!A539,aux!A:C,3,FALSE)-VLOOKUP(aux!A539,aux!E:F,2,FALSE))/VLOOKUP(aux!A539,aux!A:C,3,FALSE))&gt;'BG - Eckdaten'!#REF!,"N","J"),"")</f>
        <v/>
      </c>
      <c r="AR548" s="250"/>
    </row>
    <row r="549" spans="1:44" s="217" customFormat="1" ht="18.75" x14ac:dyDescent="0.3">
      <c r="A549" s="232"/>
      <c r="B549" s="232"/>
      <c r="C549" s="232"/>
      <c r="D549" s="232"/>
      <c r="E549" s="232"/>
      <c r="F549" s="232"/>
      <c r="G549" s="232"/>
      <c r="H549" s="232"/>
      <c r="I549" s="232"/>
      <c r="J549" s="232"/>
      <c r="K549" s="232"/>
      <c r="L549" s="232"/>
      <c r="M549" s="232"/>
      <c r="N549" s="232"/>
      <c r="O549" s="232"/>
      <c r="P549" s="232"/>
      <c r="Q549" s="232"/>
      <c r="R549" s="232"/>
      <c r="S549" s="232"/>
      <c r="T549" s="232"/>
      <c r="U549" s="232"/>
      <c r="V549" s="232"/>
      <c r="W549" s="232"/>
      <c r="X549" s="232"/>
      <c r="Y549" s="232"/>
      <c r="Z549" s="232"/>
      <c r="AA549" s="232"/>
      <c r="AB549" s="232"/>
      <c r="AC549" s="232"/>
      <c r="AD549" s="266"/>
      <c r="AE549" s="235"/>
      <c r="AF549" s="266"/>
      <c r="AG549" s="235"/>
      <c r="AH549" s="266"/>
      <c r="AI549" s="235"/>
      <c r="AJ549" s="266"/>
      <c r="AK549" s="235"/>
      <c r="AL549" s="266"/>
      <c r="AM549" s="235"/>
      <c r="AN549" s="236" t="str">
        <f t="shared" si="19"/>
        <v/>
      </c>
      <c r="AO549" s="237" t="str">
        <f t="shared" si="18"/>
        <v/>
      </c>
      <c r="AP549" s="236" t="str">
        <f>IF(M549&gt;0,IF(ABS((VLOOKUP(aux!A540,aux!A:C,3,FALSE)-VLOOKUP(aux!A540,aux!E:F,2,FALSE))/VLOOKUP(aux!A540,aux!A:C,3,FALSE))&gt;'BG - Eckdaten'!#REF!,"N","J"),"")</f>
        <v/>
      </c>
      <c r="AR549" s="250"/>
    </row>
    <row r="550" spans="1:44" s="217" customFormat="1" ht="18.75" x14ac:dyDescent="0.3">
      <c r="A550" s="232"/>
      <c r="B550" s="232"/>
      <c r="C550" s="232"/>
      <c r="D550" s="232"/>
      <c r="E550" s="232"/>
      <c r="F550" s="232"/>
      <c r="G550" s="232"/>
      <c r="H550" s="232"/>
      <c r="I550" s="232"/>
      <c r="J550" s="232"/>
      <c r="K550" s="232"/>
      <c r="L550" s="232"/>
      <c r="M550" s="232"/>
      <c r="N550" s="232"/>
      <c r="O550" s="232"/>
      <c r="P550" s="232"/>
      <c r="Q550" s="232"/>
      <c r="R550" s="232"/>
      <c r="S550" s="232"/>
      <c r="T550" s="232"/>
      <c r="U550" s="232"/>
      <c r="V550" s="232"/>
      <c r="W550" s="232"/>
      <c r="X550" s="232"/>
      <c r="Y550" s="232"/>
      <c r="Z550" s="232"/>
      <c r="AA550" s="232"/>
      <c r="AB550" s="232"/>
      <c r="AC550" s="232"/>
      <c r="AD550" s="266"/>
      <c r="AE550" s="235"/>
      <c r="AF550" s="266"/>
      <c r="AG550" s="235"/>
      <c r="AH550" s="266"/>
      <c r="AI550" s="235"/>
      <c r="AJ550" s="266"/>
      <c r="AK550" s="235"/>
      <c r="AL550" s="266"/>
      <c r="AM550" s="235"/>
      <c r="AN550" s="236" t="str">
        <f t="shared" si="19"/>
        <v/>
      </c>
      <c r="AO550" s="237" t="str">
        <f t="shared" si="18"/>
        <v/>
      </c>
      <c r="AP550" s="236" t="str">
        <f>IF(M550&gt;0,IF(ABS((VLOOKUP(aux!A541,aux!A:C,3,FALSE)-VLOOKUP(aux!A541,aux!E:F,2,FALSE))/VLOOKUP(aux!A541,aux!A:C,3,FALSE))&gt;'BG - Eckdaten'!#REF!,"N","J"),"")</f>
        <v/>
      </c>
      <c r="AR550" s="250"/>
    </row>
    <row r="551" spans="1:44" s="217" customFormat="1" ht="18.75" x14ac:dyDescent="0.3">
      <c r="A551" s="232"/>
      <c r="B551" s="232"/>
      <c r="C551" s="232"/>
      <c r="D551" s="232"/>
      <c r="E551" s="232"/>
      <c r="F551" s="232"/>
      <c r="G551" s="232"/>
      <c r="H551" s="232"/>
      <c r="I551" s="232"/>
      <c r="J551" s="232"/>
      <c r="K551" s="232"/>
      <c r="L551" s="232"/>
      <c r="M551" s="232"/>
      <c r="N551" s="232"/>
      <c r="O551" s="232"/>
      <c r="P551" s="232"/>
      <c r="Q551" s="232"/>
      <c r="R551" s="232"/>
      <c r="S551" s="232"/>
      <c r="T551" s="232"/>
      <c r="U551" s="232"/>
      <c r="V551" s="232"/>
      <c r="W551" s="232"/>
      <c r="X551" s="232"/>
      <c r="Y551" s="232"/>
      <c r="Z551" s="232"/>
      <c r="AA551" s="232"/>
      <c r="AB551" s="232"/>
      <c r="AC551" s="232"/>
      <c r="AD551" s="266"/>
      <c r="AE551" s="235"/>
      <c r="AF551" s="266"/>
      <c r="AG551" s="235"/>
      <c r="AH551" s="266"/>
      <c r="AI551" s="235"/>
      <c r="AJ551" s="266"/>
      <c r="AK551" s="235"/>
      <c r="AL551" s="266"/>
      <c r="AM551" s="235"/>
      <c r="AN551" s="236" t="str">
        <f t="shared" si="19"/>
        <v/>
      </c>
      <c r="AO551" s="237" t="str">
        <f t="shared" si="18"/>
        <v/>
      </c>
      <c r="AP551" s="236" t="str">
        <f>IF(M551&gt;0,IF(ABS((VLOOKUP(aux!A542,aux!A:C,3,FALSE)-VLOOKUP(aux!A542,aux!E:F,2,FALSE))/VLOOKUP(aux!A542,aux!A:C,3,FALSE))&gt;'BG - Eckdaten'!#REF!,"N","J"),"")</f>
        <v/>
      </c>
      <c r="AR551" s="250"/>
    </row>
    <row r="552" spans="1:44" s="217" customFormat="1" ht="18.75" x14ac:dyDescent="0.3">
      <c r="A552" s="232"/>
      <c r="B552" s="232"/>
      <c r="C552" s="232"/>
      <c r="D552" s="232"/>
      <c r="E552" s="232"/>
      <c r="F552" s="232"/>
      <c r="G552" s="232"/>
      <c r="H552" s="232"/>
      <c r="I552" s="232"/>
      <c r="J552" s="232"/>
      <c r="K552" s="232"/>
      <c r="L552" s="232"/>
      <c r="M552" s="232"/>
      <c r="N552" s="232"/>
      <c r="O552" s="232"/>
      <c r="P552" s="232"/>
      <c r="Q552" s="232"/>
      <c r="R552" s="232"/>
      <c r="S552" s="232"/>
      <c r="T552" s="232"/>
      <c r="U552" s="232"/>
      <c r="V552" s="232"/>
      <c r="W552" s="232"/>
      <c r="X552" s="232"/>
      <c r="Y552" s="232"/>
      <c r="Z552" s="232"/>
      <c r="AA552" s="232"/>
      <c r="AB552" s="232"/>
      <c r="AC552" s="232"/>
      <c r="AD552" s="266"/>
      <c r="AE552" s="235"/>
      <c r="AF552" s="266"/>
      <c r="AG552" s="235"/>
      <c r="AH552" s="266"/>
      <c r="AI552" s="235"/>
      <c r="AJ552" s="266"/>
      <c r="AK552" s="235"/>
      <c r="AL552" s="266"/>
      <c r="AM552" s="235"/>
      <c r="AN552" s="236" t="str">
        <f t="shared" si="19"/>
        <v/>
      </c>
      <c r="AO552" s="237" t="str">
        <f t="shared" si="18"/>
        <v/>
      </c>
      <c r="AP552" s="236" t="str">
        <f>IF(M552&gt;0,IF(ABS((VLOOKUP(aux!A543,aux!A:C,3,FALSE)-VLOOKUP(aux!A543,aux!E:F,2,FALSE))/VLOOKUP(aux!A543,aux!A:C,3,FALSE))&gt;'BG - Eckdaten'!#REF!,"N","J"),"")</f>
        <v/>
      </c>
      <c r="AR552" s="250"/>
    </row>
    <row r="553" spans="1:44" s="217" customFormat="1" ht="18.75" x14ac:dyDescent="0.3">
      <c r="A553" s="232"/>
      <c r="B553" s="232"/>
      <c r="C553" s="232"/>
      <c r="D553" s="232"/>
      <c r="E553" s="232"/>
      <c r="F553" s="232"/>
      <c r="G553" s="232"/>
      <c r="H553" s="232"/>
      <c r="I553" s="232"/>
      <c r="J553" s="232"/>
      <c r="K553" s="232"/>
      <c r="L553" s="232"/>
      <c r="M553" s="232"/>
      <c r="N553" s="232"/>
      <c r="O553" s="232"/>
      <c r="P553" s="232"/>
      <c r="Q553" s="232"/>
      <c r="R553" s="232"/>
      <c r="S553" s="232"/>
      <c r="T553" s="232"/>
      <c r="U553" s="232"/>
      <c r="V553" s="232"/>
      <c r="W553" s="232"/>
      <c r="X553" s="232"/>
      <c r="Y553" s="232"/>
      <c r="Z553" s="232"/>
      <c r="AA553" s="232"/>
      <c r="AB553" s="232"/>
      <c r="AC553" s="232"/>
      <c r="AD553" s="266"/>
      <c r="AE553" s="235"/>
      <c r="AF553" s="266"/>
      <c r="AG553" s="235"/>
      <c r="AH553" s="266"/>
      <c r="AI553" s="235"/>
      <c r="AJ553" s="266"/>
      <c r="AK553" s="235"/>
      <c r="AL553" s="266"/>
      <c r="AM553" s="235"/>
      <c r="AN553" s="236" t="str">
        <f t="shared" si="19"/>
        <v/>
      </c>
      <c r="AO553" s="237" t="str">
        <f t="shared" si="18"/>
        <v/>
      </c>
      <c r="AP553" s="236" t="str">
        <f>IF(M553&gt;0,IF(ABS((VLOOKUP(aux!A544,aux!A:C,3,FALSE)-VLOOKUP(aux!A544,aux!E:F,2,FALSE))/VLOOKUP(aux!A544,aux!A:C,3,FALSE))&gt;'BG - Eckdaten'!#REF!,"N","J"),"")</f>
        <v/>
      </c>
      <c r="AR553" s="250"/>
    </row>
    <row r="554" spans="1:44" s="217" customFormat="1" ht="18.75" x14ac:dyDescent="0.3">
      <c r="A554" s="232"/>
      <c r="B554" s="232"/>
      <c r="C554" s="232"/>
      <c r="D554" s="232"/>
      <c r="E554" s="232"/>
      <c r="F554" s="232"/>
      <c r="G554" s="232"/>
      <c r="H554" s="232"/>
      <c r="I554" s="232"/>
      <c r="J554" s="232"/>
      <c r="K554" s="232"/>
      <c r="L554" s="232"/>
      <c r="M554" s="232"/>
      <c r="N554" s="232"/>
      <c r="O554" s="232"/>
      <c r="P554" s="232"/>
      <c r="Q554" s="232"/>
      <c r="R554" s="232"/>
      <c r="S554" s="232"/>
      <c r="T554" s="232"/>
      <c r="U554" s="232"/>
      <c r="V554" s="232"/>
      <c r="W554" s="232"/>
      <c r="X554" s="232"/>
      <c r="Y554" s="232"/>
      <c r="Z554" s="232"/>
      <c r="AA554" s="232"/>
      <c r="AB554" s="232"/>
      <c r="AC554" s="232"/>
      <c r="AD554" s="266"/>
      <c r="AE554" s="235"/>
      <c r="AF554" s="266"/>
      <c r="AG554" s="235"/>
      <c r="AH554" s="266"/>
      <c r="AI554" s="235"/>
      <c r="AJ554" s="266"/>
      <c r="AK554" s="235"/>
      <c r="AL554" s="266"/>
      <c r="AM554" s="235"/>
      <c r="AN554" s="236" t="str">
        <f t="shared" si="19"/>
        <v/>
      </c>
      <c r="AO554" s="237" t="str">
        <f t="shared" si="18"/>
        <v/>
      </c>
      <c r="AP554" s="236" t="str">
        <f>IF(M554&gt;0,IF(ABS((VLOOKUP(aux!A545,aux!A:C,3,FALSE)-VLOOKUP(aux!A545,aux!E:F,2,FALSE))/VLOOKUP(aux!A545,aux!A:C,3,FALSE))&gt;'BG - Eckdaten'!#REF!,"N","J"),"")</f>
        <v/>
      </c>
      <c r="AR554" s="250"/>
    </row>
    <row r="555" spans="1:44" s="217" customFormat="1" ht="18.75" x14ac:dyDescent="0.3">
      <c r="A555" s="232"/>
      <c r="B555" s="232"/>
      <c r="C555" s="232"/>
      <c r="D555" s="232"/>
      <c r="E555" s="232"/>
      <c r="F555" s="232"/>
      <c r="G555" s="232"/>
      <c r="H555" s="232"/>
      <c r="I555" s="232"/>
      <c r="J555" s="232"/>
      <c r="K555" s="232"/>
      <c r="L555" s="232"/>
      <c r="M555" s="232"/>
      <c r="N555" s="232"/>
      <c r="O555" s="232"/>
      <c r="P555" s="232"/>
      <c r="Q555" s="232"/>
      <c r="R555" s="232"/>
      <c r="S555" s="232"/>
      <c r="T555" s="232"/>
      <c r="U555" s="232"/>
      <c r="V555" s="232"/>
      <c r="W555" s="232"/>
      <c r="X555" s="232"/>
      <c r="Y555" s="232"/>
      <c r="Z555" s="232"/>
      <c r="AA555" s="232"/>
      <c r="AB555" s="232"/>
      <c r="AC555" s="232"/>
      <c r="AD555" s="266"/>
      <c r="AE555" s="235"/>
      <c r="AF555" s="266"/>
      <c r="AG555" s="235"/>
      <c r="AH555" s="266"/>
      <c r="AI555" s="235"/>
      <c r="AJ555" s="266"/>
      <c r="AK555" s="235"/>
      <c r="AL555" s="266"/>
      <c r="AM555" s="235"/>
      <c r="AN555" s="236" t="str">
        <f t="shared" si="19"/>
        <v/>
      </c>
      <c r="AO555" s="237" t="str">
        <f t="shared" si="18"/>
        <v/>
      </c>
      <c r="AP555" s="236" t="str">
        <f>IF(M555&gt;0,IF(ABS((VLOOKUP(aux!A546,aux!A:C,3,FALSE)-VLOOKUP(aux!A546,aux!E:F,2,FALSE))/VLOOKUP(aux!A546,aux!A:C,3,FALSE))&gt;'BG - Eckdaten'!#REF!,"N","J"),"")</f>
        <v/>
      </c>
      <c r="AR555" s="250"/>
    </row>
    <row r="556" spans="1:44" s="217" customFormat="1" ht="18.75" x14ac:dyDescent="0.3">
      <c r="A556" s="232"/>
      <c r="B556" s="232"/>
      <c r="C556" s="232"/>
      <c r="D556" s="232"/>
      <c r="E556" s="232"/>
      <c r="F556" s="232"/>
      <c r="G556" s="232"/>
      <c r="H556" s="232"/>
      <c r="I556" s="232"/>
      <c r="J556" s="232"/>
      <c r="K556" s="232"/>
      <c r="L556" s="232"/>
      <c r="M556" s="232"/>
      <c r="N556" s="232"/>
      <c r="O556" s="232"/>
      <c r="P556" s="232"/>
      <c r="Q556" s="232"/>
      <c r="R556" s="232"/>
      <c r="S556" s="232"/>
      <c r="T556" s="232"/>
      <c r="U556" s="232"/>
      <c r="V556" s="232"/>
      <c r="W556" s="232"/>
      <c r="X556" s="232"/>
      <c r="Y556" s="232"/>
      <c r="Z556" s="232"/>
      <c r="AA556" s="232"/>
      <c r="AB556" s="232"/>
      <c r="AC556" s="232"/>
      <c r="AD556" s="266"/>
      <c r="AE556" s="235"/>
      <c r="AF556" s="266"/>
      <c r="AG556" s="235"/>
      <c r="AH556" s="266"/>
      <c r="AI556" s="235"/>
      <c r="AJ556" s="266"/>
      <c r="AK556" s="235"/>
      <c r="AL556" s="266"/>
      <c r="AM556" s="235"/>
      <c r="AN556" s="236" t="str">
        <f t="shared" si="19"/>
        <v/>
      </c>
      <c r="AO556" s="237" t="str">
        <f t="shared" si="18"/>
        <v/>
      </c>
      <c r="AP556" s="236" t="str">
        <f>IF(M556&gt;0,IF(ABS((VLOOKUP(aux!A547,aux!A:C,3,FALSE)-VLOOKUP(aux!A547,aux!E:F,2,FALSE))/VLOOKUP(aux!A547,aux!A:C,3,FALSE))&gt;'BG - Eckdaten'!#REF!,"N","J"),"")</f>
        <v/>
      </c>
      <c r="AR556" s="250"/>
    </row>
    <row r="557" spans="1:44" s="217" customFormat="1" ht="18.75" x14ac:dyDescent="0.3">
      <c r="A557" s="232"/>
      <c r="B557" s="232"/>
      <c r="C557" s="232"/>
      <c r="D557" s="232"/>
      <c r="E557" s="232"/>
      <c r="F557" s="232"/>
      <c r="G557" s="232"/>
      <c r="H557" s="232"/>
      <c r="I557" s="232"/>
      <c r="J557" s="232"/>
      <c r="K557" s="232"/>
      <c r="L557" s="232"/>
      <c r="M557" s="232"/>
      <c r="N557" s="232"/>
      <c r="O557" s="232"/>
      <c r="P557" s="232"/>
      <c r="Q557" s="232"/>
      <c r="R557" s="232"/>
      <c r="S557" s="232"/>
      <c r="T557" s="232"/>
      <c r="U557" s="232"/>
      <c r="V557" s="232"/>
      <c r="W557" s="232"/>
      <c r="X557" s="232"/>
      <c r="Y557" s="232"/>
      <c r="Z557" s="232"/>
      <c r="AA557" s="232"/>
      <c r="AB557" s="232"/>
      <c r="AC557" s="232"/>
      <c r="AD557" s="266"/>
      <c r="AE557" s="235"/>
      <c r="AF557" s="266"/>
      <c r="AG557" s="235"/>
      <c r="AH557" s="266"/>
      <c r="AI557" s="235"/>
      <c r="AJ557" s="266"/>
      <c r="AK557" s="235"/>
      <c r="AL557" s="266"/>
      <c r="AM557" s="235"/>
      <c r="AN557" s="236" t="str">
        <f t="shared" si="19"/>
        <v/>
      </c>
      <c r="AO557" s="237" t="str">
        <f t="shared" si="18"/>
        <v/>
      </c>
      <c r="AP557" s="236" t="str">
        <f>IF(M557&gt;0,IF(ABS((VLOOKUP(aux!A548,aux!A:C,3,FALSE)-VLOOKUP(aux!A548,aux!E:F,2,FALSE))/VLOOKUP(aux!A548,aux!A:C,3,FALSE))&gt;'BG - Eckdaten'!#REF!,"N","J"),"")</f>
        <v/>
      </c>
      <c r="AR557" s="250"/>
    </row>
    <row r="558" spans="1:44" s="217" customFormat="1" ht="18.75" x14ac:dyDescent="0.3">
      <c r="A558" s="232"/>
      <c r="B558" s="232"/>
      <c r="C558" s="232"/>
      <c r="D558" s="232"/>
      <c r="E558" s="232"/>
      <c r="F558" s="232"/>
      <c r="G558" s="232"/>
      <c r="H558" s="232"/>
      <c r="I558" s="232"/>
      <c r="J558" s="232"/>
      <c r="K558" s="232"/>
      <c r="L558" s="232"/>
      <c r="M558" s="232"/>
      <c r="N558" s="232"/>
      <c r="O558" s="232"/>
      <c r="P558" s="232"/>
      <c r="Q558" s="232"/>
      <c r="R558" s="232"/>
      <c r="S558" s="232"/>
      <c r="T558" s="232"/>
      <c r="U558" s="232"/>
      <c r="V558" s="232"/>
      <c r="W558" s="232"/>
      <c r="X558" s="232"/>
      <c r="Y558" s="232"/>
      <c r="Z558" s="232"/>
      <c r="AA558" s="232"/>
      <c r="AB558" s="232"/>
      <c r="AC558" s="232"/>
      <c r="AD558" s="266"/>
      <c r="AE558" s="235"/>
      <c r="AF558" s="266"/>
      <c r="AG558" s="235"/>
      <c r="AH558" s="266"/>
      <c r="AI558" s="235"/>
      <c r="AJ558" s="266"/>
      <c r="AK558" s="235"/>
      <c r="AL558" s="266"/>
      <c r="AM558" s="235"/>
      <c r="AN558" s="236" t="str">
        <f t="shared" si="19"/>
        <v/>
      </c>
      <c r="AO558" s="237" t="str">
        <f t="shared" si="18"/>
        <v/>
      </c>
      <c r="AP558" s="236" t="str">
        <f>IF(M558&gt;0,IF(ABS((VLOOKUP(aux!A549,aux!A:C,3,FALSE)-VLOOKUP(aux!A549,aux!E:F,2,FALSE))/VLOOKUP(aux!A549,aux!A:C,3,FALSE))&gt;'BG - Eckdaten'!#REF!,"N","J"),"")</f>
        <v/>
      </c>
      <c r="AR558" s="250"/>
    </row>
    <row r="559" spans="1:44" s="217" customFormat="1" ht="18.75" x14ac:dyDescent="0.3">
      <c r="A559" s="232"/>
      <c r="B559" s="232"/>
      <c r="C559" s="232"/>
      <c r="D559" s="232"/>
      <c r="E559" s="232"/>
      <c r="F559" s="232"/>
      <c r="G559" s="232"/>
      <c r="H559" s="232"/>
      <c r="I559" s="232"/>
      <c r="J559" s="232"/>
      <c r="K559" s="232"/>
      <c r="L559" s="232"/>
      <c r="M559" s="232"/>
      <c r="N559" s="232"/>
      <c r="O559" s="232"/>
      <c r="P559" s="232"/>
      <c r="Q559" s="232"/>
      <c r="R559" s="232"/>
      <c r="S559" s="232"/>
      <c r="T559" s="232"/>
      <c r="U559" s="232"/>
      <c r="V559" s="232"/>
      <c r="W559" s="232"/>
      <c r="X559" s="232"/>
      <c r="Y559" s="232"/>
      <c r="Z559" s="232"/>
      <c r="AA559" s="232"/>
      <c r="AB559" s="232"/>
      <c r="AC559" s="232"/>
      <c r="AD559" s="266"/>
      <c r="AE559" s="235"/>
      <c r="AF559" s="266"/>
      <c r="AG559" s="235"/>
      <c r="AH559" s="266"/>
      <c r="AI559" s="235"/>
      <c r="AJ559" s="266"/>
      <c r="AK559" s="235"/>
      <c r="AL559" s="266"/>
      <c r="AM559" s="235"/>
      <c r="AN559" s="236" t="str">
        <f t="shared" si="19"/>
        <v/>
      </c>
      <c r="AO559" s="237" t="str">
        <f t="shared" si="18"/>
        <v/>
      </c>
      <c r="AP559" s="236" t="str">
        <f>IF(M559&gt;0,IF(ABS((VLOOKUP(aux!A550,aux!A:C,3,FALSE)-VLOOKUP(aux!A550,aux!E:F,2,FALSE))/VLOOKUP(aux!A550,aux!A:C,3,FALSE))&gt;'BG - Eckdaten'!#REF!,"N","J"),"")</f>
        <v/>
      </c>
      <c r="AR559" s="250"/>
    </row>
    <row r="560" spans="1:44" s="217" customFormat="1" ht="18.75" x14ac:dyDescent="0.3">
      <c r="A560" s="232"/>
      <c r="B560" s="232"/>
      <c r="C560" s="232"/>
      <c r="D560" s="232"/>
      <c r="E560" s="232"/>
      <c r="F560" s="232"/>
      <c r="G560" s="232"/>
      <c r="H560" s="232"/>
      <c r="I560" s="232"/>
      <c r="J560" s="232"/>
      <c r="K560" s="232"/>
      <c r="L560" s="232"/>
      <c r="M560" s="232"/>
      <c r="N560" s="232"/>
      <c r="O560" s="232"/>
      <c r="P560" s="232"/>
      <c r="Q560" s="232"/>
      <c r="R560" s="232"/>
      <c r="S560" s="232"/>
      <c r="T560" s="232"/>
      <c r="U560" s="232"/>
      <c r="V560" s="232"/>
      <c r="W560" s="232"/>
      <c r="X560" s="232"/>
      <c r="Y560" s="232"/>
      <c r="Z560" s="232"/>
      <c r="AA560" s="232"/>
      <c r="AB560" s="232"/>
      <c r="AC560" s="232"/>
      <c r="AD560" s="266"/>
      <c r="AE560" s="235"/>
      <c r="AF560" s="266"/>
      <c r="AG560" s="235"/>
      <c r="AH560" s="266"/>
      <c r="AI560" s="235"/>
      <c r="AJ560" s="266"/>
      <c r="AK560" s="235"/>
      <c r="AL560" s="266"/>
      <c r="AM560" s="235"/>
      <c r="AN560" s="236" t="str">
        <f t="shared" si="19"/>
        <v/>
      </c>
      <c r="AO560" s="237" t="str">
        <f t="shared" si="18"/>
        <v/>
      </c>
      <c r="AP560" s="236" t="str">
        <f>IF(M560&gt;0,IF(ABS((VLOOKUP(aux!A551,aux!A:C,3,FALSE)-VLOOKUP(aux!A551,aux!E:F,2,FALSE))/VLOOKUP(aux!A551,aux!A:C,3,FALSE))&gt;'BG - Eckdaten'!#REF!,"N","J"),"")</f>
        <v/>
      </c>
      <c r="AR560" s="250"/>
    </row>
    <row r="561" spans="1:44" s="217" customFormat="1" ht="18.75" x14ac:dyDescent="0.3">
      <c r="A561" s="232"/>
      <c r="B561" s="232"/>
      <c r="C561" s="232"/>
      <c r="D561" s="232"/>
      <c r="E561" s="232"/>
      <c r="F561" s="232"/>
      <c r="G561" s="232"/>
      <c r="H561" s="232"/>
      <c r="I561" s="232"/>
      <c r="J561" s="232"/>
      <c r="K561" s="232"/>
      <c r="L561" s="232"/>
      <c r="M561" s="232"/>
      <c r="N561" s="232"/>
      <c r="O561" s="232"/>
      <c r="P561" s="232"/>
      <c r="Q561" s="232"/>
      <c r="R561" s="232"/>
      <c r="S561" s="232"/>
      <c r="T561" s="232"/>
      <c r="U561" s="232"/>
      <c r="V561" s="232"/>
      <c r="W561" s="232"/>
      <c r="X561" s="232"/>
      <c r="Y561" s="232"/>
      <c r="Z561" s="232"/>
      <c r="AA561" s="232"/>
      <c r="AB561" s="232"/>
      <c r="AC561" s="232"/>
      <c r="AD561" s="266"/>
      <c r="AE561" s="235"/>
      <c r="AF561" s="266"/>
      <c r="AG561" s="235"/>
      <c r="AH561" s="266"/>
      <c r="AI561" s="235"/>
      <c r="AJ561" s="266"/>
      <c r="AK561" s="235"/>
      <c r="AL561" s="266"/>
      <c r="AM561" s="235"/>
      <c r="AN561" s="236" t="str">
        <f t="shared" si="19"/>
        <v/>
      </c>
      <c r="AO561" s="237" t="str">
        <f t="shared" si="18"/>
        <v/>
      </c>
      <c r="AP561" s="236" t="str">
        <f>IF(M561&gt;0,IF(ABS((VLOOKUP(aux!A552,aux!A:C,3,FALSE)-VLOOKUP(aux!A552,aux!E:F,2,FALSE))/VLOOKUP(aux!A552,aux!A:C,3,FALSE))&gt;'BG - Eckdaten'!#REF!,"N","J"),"")</f>
        <v/>
      </c>
      <c r="AR561" s="250"/>
    </row>
    <row r="562" spans="1:44" s="217" customFormat="1" ht="18.75" x14ac:dyDescent="0.3">
      <c r="A562" s="232"/>
      <c r="B562" s="232"/>
      <c r="C562" s="232"/>
      <c r="D562" s="232"/>
      <c r="E562" s="232"/>
      <c r="F562" s="232"/>
      <c r="G562" s="232"/>
      <c r="H562" s="232"/>
      <c r="I562" s="232"/>
      <c r="J562" s="232"/>
      <c r="K562" s="232"/>
      <c r="L562" s="232"/>
      <c r="M562" s="232"/>
      <c r="N562" s="232"/>
      <c r="O562" s="232"/>
      <c r="P562" s="232"/>
      <c r="Q562" s="232"/>
      <c r="R562" s="232"/>
      <c r="S562" s="232"/>
      <c r="T562" s="232"/>
      <c r="U562" s="232"/>
      <c r="V562" s="232"/>
      <c r="W562" s="232"/>
      <c r="X562" s="232"/>
      <c r="Y562" s="232"/>
      <c r="Z562" s="232"/>
      <c r="AA562" s="232"/>
      <c r="AB562" s="232"/>
      <c r="AC562" s="232"/>
      <c r="AD562" s="266"/>
      <c r="AE562" s="235"/>
      <c r="AF562" s="266"/>
      <c r="AG562" s="235"/>
      <c r="AH562" s="266"/>
      <c r="AI562" s="235"/>
      <c r="AJ562" s="266"/>
      <c r="AK562" s="235"/>
      <c r="AL562" s="266"/>
      <c r="AM562" s="235"/>
      <c r="AN562" s="236" t="str">
        <f t="shared" si="19"/>
        <v/>
      </c>
      <c r="AO562" s="237" t="str">
        <f t="shared" si="18"/>
        <v/>
      </c>
      <c r="AP562" s="236" t="str">
        <f>IF(M562&gt;0,IF(ABS((VLOOKUP(aux!A553,aux!A:C,3,FALSE)-VLOOKUP(aux!A553,aux!E:F,2,FALSE))/VLOOKUP(aux!A553,aux!A:C,3,FALSE))&gt;'BG - Eckdaten'!#REF!,"N","J"),"")</f>
        <v/>
      </c>
      <c r="AR562" s="250"/>
    </row>
    <row r="563" spans="1:44" s="217" customFormat="1" ht="18.75" x14ac:dyDescent="0.3">
      <c r="A563" s="232"/>
      <c r="B563" s="232"/>
      <c r="C563" s="232"/>
      <c r="D563" s="232"/>
      <c r="E563" s="232"/>
      <c r="F563" s="232"/>
      <c r="G563" s="232"/>
      <c r="H563" s="232"/>
      <c r="I563" s="232"/>
      <c r="J563" s="232"/>
      <c r="K563" s="232"/>
      <c r="L563" s="232"/>
      <c r="M563" s="232"/>
      <c r="N563" s="232"/>
      <c r="O563" s="232"/>
      <c r="P563" s="232"/>
      <c r="Q563" s="232"/>
      <c r="R563" s="232"/>
      <c r="S563" s="232"/>
      <c r="T563" s="232"/>
      <c r="U563" s="232"/>
      <c r="V563" s="232"/>
      <c r="W563" s="232"/>
      <c r="X563" s="232"/>
      <c r="Y563" s="232"/>
      <c r="Z563" s="232"/>
      <c r="AA563" s="232"/>
      <c r="AB563" s="232"/>
      <c r="AC563" s="232"/>
      <c r="AD563" s="266"/>
      <c r="AE563" s="235"/>
      <c r="AF563" s="266"/>
      <c r="AG563" s="235"/>
      <c r="AH563" s="266"/>
      <c r="AI563" s="235"/>
      <c r="AJ563" s="266"/>
      <c r="AK563" s="235"/>
      <c r="AL563" s="266"/>
      <c r="AM563" s="235"/>
      <c r="AN563" s="236" t="str">
        <f t="shared" si="19"/>
        <v/>
      </c>
      <c r="AO563" s="237" t="str">
        <f t="shared" si="18"/>
        <v/>
      </c>
      <c r="AP563" s="236" t="str">
        <f>IF(M563&gt;0,IF(ABS((VLOOKUP(aux!A554,aux!A:C,3,FALSE)-VLOOKUP(aux!A554,aux!E:F,2,FALSE))/VLOOKUP(aux!A554,aux!A:C,3,FALSE))&gt;'BG - Eckdaten'!#REF!,"N","J"),"")</f>
        <v/>
      </c>
      <c r="AR563" s="250"/>
    </row>
    <row r="564" spans="1:44" s="217" customFormat="1" ht="18.75" x14ac:dyDescent="0.3">
      <c r="A564" s="232"/>
      <c r="B564" s="232"/>
      <c r="C564" s="232"/>
      <c r="D564" s="232"/>
      <c r="E564" s="232"/>
      <c r="F564" s="232"/>
      <c r="G564" s="232"/>
      <c r="H564" s="232"/>
      <c r="I564" s="232"/>
      <c r="J564" s="232"/>
      <c r="K564" s="232"/>
      <c r="L564" s="232"/>
      <c r="M564" s="232"/>
      <c r="N564" s="232"/>
      <c r="O564" s="232"/>
      <c r="P564" s="232"/>
      <c r="Q564" s="232"/>
      <c r="R564" s="232"/>
      <c r="S564" s="232"/>
      <c r="T564" s="232"/>
      <c r="U564" s="232"/>
      <c r="V564" s="232"/>
      <c r="W564" s="232"/>
      <c r="X564" s="232"/>
      <c r="Y564" s="232"/>
      <c r="Z564" s="232"/>
      <c r="AA564" s="232"/>
      <c r="AB564" s="232"/>
      <c r="AC564" s="232"/>
      <c r="AD564" s="266"/>
      <c r="AE564" s="235"/>
      <c r="AF564" s="266"/>
      <c r="AG564" s="235"/>
      <c r="AH564" s="266"/>
      <c r="AI564" s="235"/>
      <c r="AJ564" s="266"/>
      <c r="AK564" s="235"/>
      <c r="AL564" s="266"/>
      <c r="AM564" s="235"/>
      <c r="AN564" s="236" t="str">
        <f t="shared" si="19"/>
        <v/>
      </c>
      <c r="AO564" s="237" t="str">
        <f t="shared" si="18"/>
        <v/>
      </c>
      <c r="AP564" s="236" t="str">
        <f>IF(M564&gt;0,IF(ABS((VLOOKUP(aux!A555,aux!A:C,3,FALSE)-VLOOKUP(aux!A555,aux!E:F,2,FALSE))/VLOOKUP(aux!A555,aux!A:C,3,FALSE))&gt;'BG - Eckdaten'!#REF!,"N","J"),"")</f>
        <v/>
      </c>
      <c r="AR564" s="250"/>
    </row>
    <row r="565" spans="1:44" s="217" customFormat="1" ht="18.75" x14ac:dyDescent="0.3">
      <c r="A565" s="232"/>
      <c r="B565" s="232"/>
      <c r="C565" s="232"/>
      <c r="D565" s="232"/>
      <c r="E565" s="232"/>
      <c r="F565" s="232"/>
      <c r="G565" s="232"/>
      <c r="H565" s="232"/>
      <c r="I565" s="232"/>
      <c r="J565" s="232"/>
      <c r="K565" s="232"/>
      <c r="L565" s="232"/>
      <c r="M565" s="232"/>
      <c r="N565" s="232"/>
      <c r="O565" s="232"/>
      <c r="P565" s="232"/>
      <c r="Q565" s="232"/>
      <c r="R565" s="232"/>
      <c r="S565" s="232"/>
      <c r="T565" s="232"/>
      <c r="U565" s="232"/>
      <c r="V565" s="232"/>
      <c r="W565" s="232"/>
      <c r="X565" s="232"/>
      <c r="Y565" s="232"/>
      <c r="Z565" s="232"/>
      <c r="AA565" s="232"/>
      <c r="AB565" s="232"/>
      <c r="AC565" s="232"/>
      <c r="AD565" s="266"/>
      <c r="AE565" s="235"/>
      <c r="AF565" s="266"/>
      <c r="AG565" s="235"/>
      <c r="AH565" s="266"/>
      <c r="AI565" s="235"/>
      <c r="AJ565" s="266"/>
      <c r="AK565" s="235"/>
      <c r="AL565" s="266"/>
      <c r="AM565" s="235"/>
      <c r="AN565" s="236" t="str">
        <f t="shared" si="19"/>
        <v/>
      </c>
      <c r="AO565" s="237" t="str">
        <f t="shared" si="18"/>
        <v/>
      </c>
      <c r="AP565" s="236" t="str">
        <f>IF(M565&gt;0,IF(ABS((VLOOKUP(aux!A556,aux!A:C,3,FALSE)-VLOOKUP(aux!A556,aux!E:F,2,FALSE))/VLOOKUP(aux!A556,aux!A:C,3,FALSE))&gt;'BG - Eckdaten'!#REF!,"N","J"),"")</f>
        <v/>
      </c>
      <c r="AR565" s="250"/>
    </row>
    <row r="566" spans="1:44" s="217" customFormat="1" ht="18.75" x14ac:dyDescent="0.3">
      <c r="A566" s="232"/>
      <c r="B566" s="232"/>
      <c r="C566" s="232"/>
      <c r="D566" s="232"/>
      <c r="E566" s="232"/>
      <c r="F566" s="232"/>
      <c r="G566" s="232"/>
      <c r="H566" s="232"/>
      <c r="I566" s="232"/>
      <c r="J566" s="232"/>
      <c r="K566" s="232"/>
      <c r="L566" s="232"/>
      <c r="M566" s="232"/>
      <c r="N566" s="232"/>
      <c r="O566" s="232"/>
      <c r="P566" s="232"/>
      <c r="Q566" s="232"/>
      <c r="R566" s="232"/>
      <c r="S566" s="232"/>
      <c r="T566" s="232"/>
      <c r="U566" s="232"/>
      <c r="V566" s="232"/>
      <c r="W566" s="232"/>
      <c r="X566" s="232"/>
      <c r="Y566" s="232"/>
      <c r="Z566" s="232"/>
      <c r="AA566" s="232"/>
      <c r="AB566" s="232"/>
      <c r="AC566" s="232"/>
      <c r="AD566" s="266"/>
      <c r="AE566" s="235"/>
      <c r="AF566" s="266"/>
      <c r="AG566" s="235"/>
      <c r="AH566" s="266"/>
      <c r="AI566" s="235"/>
      <c r="AJ566" s="266"/>
      <c r="AK566" s="235"/>
      <c r="AL566" s="266"/>
      <c r="AM566" s="235"/>
      <c r="AN566" s="236" t="str">
        <f t="shared" si="19"/>
        <v/>
      </c>
      <c r="AO566" s="237" t="str">
        <f t="shared" si="18"/>
        <v/>
      </c>
      <c r="AP566" s="236" t="str">
        <f>IF(M566&gt;0,IF(ABS((VLOOKUP(aux!A557,aux!A:C,3,FALSE)-VLOOKUP(aux!A557,aux!E:F,2,FALSE))/VLOOKUP(aux!A557,aux!A:C,3,FALSE))&gt;'BG - Eckdaten'!#REF!,"N","J"),"")</f>
        <v/>
      </c>
      <c r="AR566" s="250"/>
    </row>
    <row r="567" spans="1:44" s="217" customFormat="1" ht="18.75" x14ac:dyDescent="0.3">
      <c r="A567" s="232"/>
      <c r="B567" s="232"/>
      <c r="C567" s="232"/>
      <c r="D567" s="232"/>
      <c r="E567" s="232"/>
      <c r="F567" s="232"/>
      <c r="G567" s="232"/>
      <c r="H567" s="232"/>
      <c r="I567" s="232"/>
      <c r="J567" s="232"/>
      <c r="K567" s="232"/>
      <c r="L567" s="232"/>
      <c r="M567" s="232"/>
      <c r="N567" s="232"/>
      <c r="O567" s="232"/>
      <c r="P567" s="232"/>
      <c r="Q567" s="232"/>
      <c r="R567" s="232"/>
      <c r="S567" s="232"/>
      <c r="T567" s="232"/>
      <c r="U567" s="232"/>
      <c r="V567" s="232"/>
      <c r="W567" s="232"/>
      <c r="X567" s="232"/>
      <c r="Y567" s="232"/>
      <c r="Z567" s="232"/>
      <c r="AA567" s="232"/>
      <c r="AB567" s="232"/>
      <c r="AC567" s="232"/>
      <c r="AD567" s="266"/>
      <c r="AE567" s="235"/>
      <c r="AF567" s="266"/>
      <c r="AG567" s="235"/>
      <c r="AH567" s="266"/>
      <c r="AI567" s="235"/>
      <c r="AJ567" s="266"/>
      <c r="AK567" s="235"/>
      <c r="AL567" s="266"/>
      <c r="AM567" s="235"/>
      <c r="AN567" s="236" t="str">
        <f t="shared" si="19"/>
        <v/>
      </c>
      <c r="AO567" s="237" t="str">
        <f t="shared" si="18"/>
        <v/>
      </c>
      <c r="AP567" s="236" t="str">
        <f>IF(M567&gt;0,IF(ABS((VLOOKUP(aux!A558,aux!A:C,3,FALSE)-VLOOKUP(aux!A558,aux!E:F,2,FALSE))/VLOOKUP(aux!A558,aux!A:C,3,FALSE))&gt;'BG - Eckdaten'!#REF!,"N","J"),"")</f>
        <v/>
      </c>
      <c r="AR567" s="250"/>
    </row>
    <row r="568" spans="1:44" s="217" customFormat="1" ht="18.75" x14ac:dyDescent="0.3">
      <c r="A568" s="232"/>
      <c r="B568" s="232"/>
      <c r="C568" s="232"/>
      <c r="D568" s="232"/>
      <c r="E568" s="232"/>
      <c r="F568" s="232"/>
      <c r="G568" s="232"/>
      <c r="H568" s="232"/>
      <c r="I568" s="232"/>
      <c r="J568" s="232"/>
      <c r="K568" s="232"/>
      <c r="L568" s="232"/>
      <c r="M568" s="232"/>
      <c r="N568" s="232"/>
      <c r="O568" s="232"/>
      <c r="P568" s="232"/>
      <c r="Q568" s="232"/>
      <c r="R568" s="232"/>
      <c r="S568" s="232"/>
      <c r="T568" s="232"/>
      <c r="U568" s="232"/>
      <c r="V568" s="232"/>
      <c r="W568" s="232"/>
      <c r="X568" s="232"/>
      <c r="Y568" s="232"/>
      <c r="Z568" s="232"/>
      <c r="AA568" s="232"/>
      <c r="AB568" s="232"/>
      <c r="AC568" s="232"/>
      <c r="AD568" s="266"/>
      <c r="AE568" s="235"/>
      <c r="AF568" s="266"/>
      <c r="AG568" s="235"/>
      <c r="AH568" s="266"/>
      <c r="AI568" s="235"/>
      <c r="AJ568" s="266"/>
      <c r="AK568" s="235"/>
      <c r="AL568" s="266"/>
      <c r="AM568" s="235"/>
      <c r="AN568" s="236" t="str">
        <f t="shared" si="19"/>
        <v/>
      </c>
      <c r="AO568" s="237" t="str">
        <f t="shared" si="18"/>
        <v/>
      </c>
      <c r="AP568" s="236" t="str">
        <f>IF(M568&gt;0,IF(ABS((VLOOKUP(aux!A559,aux!A:C,3,FALSE)-VLOOKUP(aux!A559,aux!E:F,2,FALSE))/VLOOKUP(aux!A559,aux!A:C,3,FALSE))&gt;'BG - Eckdaten'!#REF!,"N","J"),"")</f>
        <v/>
      </c>
      <c r="AR568" s="250"/>
    </row>
    <row r="569" spans="1:44" s="217" customFormat="1" ht="18.75" x14ac:dyDescent="0.3">
      <c r="A569" s="232"/>
      <c r="B569" s="232"/>
      <c r="C569" s="232"/>
      <c r="D569" s="232"/>
      <c r="E569" s="232"/>
      <c r="F569" s="232"/>
      <c r="G569" s="232"/>
      <c r="H569" s="232"/>
      <c r="I569" s="232"/>
      <c r="J569" s="232"/>
      <c r="K569" s="232"/>
      <c r="L569" s="232"/>
      <c r="M569" s="232"/>
      <c r="N569" s="232"/>
      <c r="O569" s="232"/>
      <c r="P569" s="232"/>
      <c r="Q569" s="232"/>
      <c r="R569" s="232"/>
      <c r="S569" s="232"/>
      <c r="T569" s="232"/>
      <c r="U569" s="232"/>
      <c r="V569" s="232"/>
      <c r="W569" s="232"/>
      <c r="X569" s="232"/>
      <c r="Y569" s="232"/>
      <c r="Z569" s="232"/>
      <c r="AA569" s="232"/>
      <c r="AB569" s="232"/>
      <c r="AC569" s="232"/>
      <c r="AD569" s="266"/>
      <c r="AE569" s="235"/>
      <c r="AF569" s="266"/>
      <c r="AG569" s="235"/>
      <c r="AH569" s="266"/>
      <c r="AI569" s="235"/>
      <c r="AJ569" s="266"/>
      <c r="AK569" s="235"/>
      <c r="AL569" s="266"/>
      <c r="AM569" s="235"/>
      <c r="AN569" s="236" t="str">
        <f t="shared" si="19"/>
        <v/>
      </c>
      <c r="AO569" s="237" t="str">
        <f t="shared" si="18"/>
        <v/>
      </c>
      <c r="AP569" s="236" t="str">
        <f>IF(M569&gt;0,IF(ABS((VLOOKUP(aux!A560,aux!A:C,3,FALSE)-VLOOKUP(aux!A560,aux!E:F,2,FALSE))/VLOOKUP(aux!A560,aux!A:C,3,FALSE))&gt;'BG - Eckdaten'!#REF!,"N","J"),"")</f>
        <v/>
      </c>
      <c r="AR569" s="250"/>
    </row>
    <row r="570" spans="1:44" s="217" customFormat="1" ht="18.75" x14ac:dyDescent="0.3">
      <c r="A570" s="232"/>
      <c r="B570" s="232"/>
      <c r="C570" s="232"/>
      <c r="D570" s="232"/>
      <c r="E570" s="232"/>
      <c r="F570" s="232"/>
      <c r="G570" s="232"/>
      <c r="H570" s="232"/>
      <c r="I570" s="232"/>
      <c r="J570" s="232"/>
      <c r="K570" s="232"/>
      <c r="L570" s="232"/>
      <c r="M570" s="232"/>
      <c r="N570" s="232"/>
      <c r="O570" s="232"/>
      <c r="P570" s="232"/>
      <c r="Q570" s="232"/>
      <c r="R570" s="232"/>
      <c r="S570" s="232"/>
      <c r="T570" s="232"/>
      <c r="U570" s="232"/>
      <c r="V570" s="232"/>
      <c r="W570" s="232"/>
      <c r="X570" s="232"/>
      <c r="Y570" s="232"/>
      <c r="Z570" s="232"/>
      <c r="AA570" s="232"/>
      <c r="AB570" s="232"/>
      <c r="AC570" s="232"/>
      <c r="AD570" s="266"/>
      <c r="AE570" s="235"/>
      <c r="AF570" s="266"/>
      <c r="AG570" s="235"/>
      <c r="AH570" s="266"/>
      <c r="AI570" s="235"/>
      <c r="AJ570" s="266"/>
      <c r="AK570" s="235"/>
      <c r="AL570" s="266"/>
      <c r="AM570" s="235"/>
      <c r="AN570" s="236" t="str">
        <f t="shared" si="19"/>
        <v/>
      </c>
      <c r="AO570" s="237" t="str">
        <f t="shared" si="18"/>
        <v/>
      </c>
      <c r="AP570" s="236" t="str">
        <f>IF(M570&gt;0,IF(ABS((VLOOKUP(aux!A561,aux!A:C,3,FALSE)-VLOOKUP(aux!A561,aux!E:F,2,FALSE))/VLOOKUP(aux!A561,aux!A:C,3,FALSE))&gt;'BG - Eckdaten'!#REF!,"N","J"),"")</f>
        <v/>
      </c>
      <c r="AR570" s="250"/>
    </row>
    <row r="571" spans="1:44" s="217" customFormat="1" ht="18.75" x14ac:dyDescent="0.3">
      <c r="A571" s="232"/>
      <c r="B571" s="232"/>
      <c r="C571" s="232"/>
      <c r="D571" s="232"/>
      <c r="E571" s="232"/>
      <c r="F571" s="232"/>
      <c r="G571" s="232"/>
      <c r="H571" s="232"/>
      <c r="I571" s="232"/>
      <c r="J571" s="232"/>
      <c r="K571" s="232"/>
      <c r="L571" s="232"/>
      <c r="M571" s="232"/>
      <c r="N571" s="232"/>
      <c r="O571" s="232"/>
      <c r="P571" s="232"/>
      <c r="Q571" s="232"/>
      <c r="R571" s="232"/>
      <c r="S571" s="232"/>
      <c r="T571" s="232"/>
      <c r="U571" s="232"/>
      <c r="V571" s="232"/>
      <c r="W571" s="232"/>
      <c r="X571" s="232"/>
      <c r="Y571" s="232"/>
      <c r="Z571" s="232"/>
      <c r="AA571" s="232"/>
      <c r="AB571" s="232"/>
      <c r="AC571" s="232"/>
      <c r="AD571" s="266"/>
      <c r="AE571" s="235"/>
      <c r="AF571" s="266"/>
      <c r="AG571" s="235"/>
      <c r="AH571" s="266"/>
      <c r="AI571" s="235"/>
      <c r="AJ571" s="266"/>
      <c r="AK571" s="235"/>
      <c r="AL571" s="266"/>
      <c r="AM571" s="235"/>
      <c r="AN571" s="236" t="str">
        <f t="shared" si="19"/>
        <v/>
      </c>
      <c r="AO571" s="237" t="str">
        <f t="shared" si="18"/>
        <v/>
      </c>
      <c r="AP571" s="236" t="str">
        <f>IF(M571&gt;0,IF(ABS((VLOOKUP(aux!A562,aux!A:C,3,FALSE)-VLOOKUP(aux!A562,aux!E:F,2,FALSE))/VLOOKUP(aux!A562,aux!A:C,3,FALSE))&gt;'BG - Eckdaten'!#REF!,"N","J"),"")</f>
        <v/>
      </c>
      <c r="AR571" s="250"/>
    </row>
    <row r="572" spans="1:44" s="217" customFormat="1" ht="18.75" x14ac:dyDescent="0.3">
      <c r="A572" s="232"/>
      <c r="B572" s="232"/>
      <c r="C572" s="232"/>
      <c r="D572" s="232"/>
      <c r="E572" s="232"/>
      <c r="F572" s="232"/>
      <c r="G572" s="232"/>
      <c r="H572" s="232"/>
      <c r="I572" s="232"/>
      <c r="J572" s="232"/>
      <c r="K572" s="232"/>
      <c r="L572" s="232"/>
      <c r="M572" s="232"/>
      <c r="N572" s="232"/>
      <c r="O572" s="232"/>
      <c r="P572" s="232"/>
      <c r="Q572" s="232"/>
      <c r="R572" s="232"/>
      <c r="S572" s="232"/>
      <c r="T572" s="232"/>
      <c r="U572" s="232"/>
      <c r="V572" s="232"/>
      <c r="W572" s="232"/>
      <c r="X572" s="232"/>
      <c r="Y572" s="232"/>
      <c r="Z572" s="232"/>
      <c r="AA572" s="232"/>
      <c r="AB572" s="232"/>
      <c r="AC572" s="232"/>
      <c r="AD572" s="266"/>
      <c r="AE572" s="235"/>
      <c r="AF572" s="266"/>
      <c r="AG572" s="235"/>
      <c r="AH572" s="266"/>
      <c r="AI572" s="235"/>
      <c r="AJ572" s="266"/>
      <c r="AK572" s="235"/>
      <c r="AL572" s="266"/>
      <c r="AM572" s="235"/>
      <c r="AN572" s="236" t="str">
        <f t="shared" si="19"/>
        <v/>
      </c>
      <c r="AO572" s="237" t="str">
        <f t="shared" si="18"/>
        <v/>
      </c>
      <c r="AP572" s="236" t="str">
        <f>IF(M572&gt;0,IF(ABS((VLOOKUP(aux!A563,aux!A:C,3,FALSE)-VLOOKUP(aux!A563,aux!E:F,2,FALSE))/VLOOKUP(aux!A563,aux!A:C,3,FALSE))&gt;'BG - Eckdaten'!#REF!,"N","J"),"")</f>
        <v/>
      </c>
      <c r="AR572" s="250"/>
    </row>
    <row r="573" spans="1:44" s="217" customFormat="1" ht="18.75" x14ac:dyDescent="0.3">
      <c r="A573" s="232"/>
      <c r="B573" s="232"/>
      <c r="C573" s="232"/>
      <c r="D573" s="232"/>
      <c r="E573" s="232"/>
      <c r="F573" s="232"/>
      <c r="G573" s="232"/>
      <c r="H573" s="232"/>
      <c r="I573" s="232"/>
      <c r="J573" s="232"/>
      <c r="K573" s="232"/>
      <c r="L573" s="232"/>
      <c r="M573" s="232"/>
      <c r="N573" s="232"/>
      <c r="O573" s="232"/>
      <c r="P573" s="232"/>
      <c r="Q573" s="232"/>
      <c r="R573" s="232"/>
      <c r="S573" s="232"/>
      <c r="T573" s="232"/>
      <c r="U573" s="232"/>
      <c r="V573" s="232"/>
      <c r="W573" s="232"/>
      <c r="X573" s="232"/>
      <c r="Y573" s="232"/>
      <c r="Z573" s="232"/>
      <c r="AA573" s="232"/>
      <c r="AB573" s="232"/>
      <c r="AC573" s="232"/>
      <c r="AD573" s="266"/>
      <c r="AE573" s="235"/>
      <c r="AF573" s="266"/>
      <c r="AG573" s="235"/>
      <c r="AH573" s="266"/>
      <c r="AI573" s="235"/>
      <c r="AJ573" s="266"/>
      <c r="AK573" s="235"/>
      <c r="AL573" s="266"/>
      <c r="AM573" s="235"/>
      <c r="AN573" s="236" t="str">
        <f t="shared" si="19"/>
        <v/>
      </c>
      <c r="AO573" s="237" t="str">
        <f t="shared" si="18"/>
        <v/>
      </c>
      <c r="AP573" s="236" t="str">
        <f>IF(M573&gt;0,IF(ABS((VLOOKUP(aux!A564,aux!A:C,3,FALSE)-VLOOKUP(aux!A564,aux!E:F,2,FALSE))/VLOOKUP(aux!A564,aux!A:C,3,FALSE))&gt;'BG - Eckdaten'!#REF!,"N","J"),"")</f>
        <v/>
      </c>
      <c r="AR573" s="250"/>
    </row>
    <row r="574" spans="1:44" s="217" customFormat="1" ht="18.75" x14ac:dyDescent="0.3">
      <c r="A574" s="232"/>
      <c r="B574" s="232"/>
      <c r="C574" s="232"/>
      <c r="D574" s="232"/>
      <c r="E574" s="232"/>
      <c r="F574" s="232"/>
      <c r="G574" s="232"/>
      <c r="H574" s="232"/>
      <c r="I574" s="232"/>
      <c r="J574" s="232"/>
      <c r="K574" s="232"/>
      <c r="L574" s="232"/>
      <c r="M574" s="232"/>
      <c r="N574" s="232"/>
      <c r="O574" s="232"/>
      <c r="P574" s="232"/>
      <c r="Q574" s="232"/>
      <c r="R574" s="232"/>
      <c r="S574" s="232"/>
      <c r="T574" s="232"/>
      <c r="U574" s="232"/>
      <c r="V574" s="232"/>
      <c r="W574" s="232"/>
      <c r="X574" s="232"/>
      <c r="Y574" s="232"/>
      <c r="Z574" s="232"/>
      <c r="AA574" s="232"/>
      <c r="AB574" s="232"/>
      <c r="AC574" s="232"/>
      <c r="AD574" s="266"/>
      <c r="AE574" s="235"/>
      <c r="AF574" s="266"/>
      <c r="AG574" s="235"/>
      <c r="AH574" s="266"/>
      <c r="AI574" s="235"/>
      <c r="AJ574" s="266"/>
      <c r="AK574" s="235"/>
      <c r="AL574" s="266"/>
      <c r="AM574" s="235"/>
      <c r="AN574" s="236" t="str">
        <f t="shared" si="19"/>
        <v/>
      </c>
      <c r="AO574" s="237" t="str">
        <f t="shared" si="18"/>
        <v/>
      </c>
      <c r="AP574" s="236" t="str">
        <f>IF(M574&gt;0,IF(ABS((VLOOKUP(aux!A565,aux!A:C,3,FALSE)-VLOOKUP(aux!A565,aux!E:F,2,FALSE))/VLOOKUP(aux!A565,aux!A:C,3,FALSE))&gt;'BG - Eckdaten'!#REF!,"N","J"),"")</f>
        <v/>
      </c>
      <c r="AR574" s="250"/>
    </row>
    <row r="575" spans="1:44" s="217" customFormat="1" ht="18.75" x14ac:dyDescent="0.3">
      <c r="A575" s="232"/>
      <c r="B575" s="232"/>
      <c r="C575" s="232"/>
      <c r="D575" s="232"/>
      <c r="E575" s="232"/>
      <c r="F575" s="232"/>
      <c r="G575" s="232"/>
      <c r="H575" s="232"/>
      <c r="I575" s="232"/>
      <c r="J575" s="232"/>
      <c r="K575" s="232"/>
      <c r="L575" s="232"/>
      <c r="M575" s="232"/>
      <c r="N575" s="232"/>
      <c r="O575" s="232"/>
      <c r="P575" s="232"/>
      <c r="Q575" s="232"/>
      <c r="R575" s="232"/>
      <c r="S575" s="232"/>
      <c r="T575" s="232"/>
      <c r="U575" s="232"/>
      <c r="V575" s="232"/>
      <c r="W575" s="232"/>
      <c r="X575" s="232"/>
      <c r="Y575" s="232"/>
      <c r="Z575" s="232"/>
      <c r="AA575" s="232"/>
      <c r="AB575" s="232"/>
      <c r="AC575" s="232"/>
      <c r="AD575" s="266"/>
      <c r="AE575" s="235"/>
      <c r="AF575" s="266"/>
      <c r="AG575" s="235"/>
      <c r="AH575" s="266"/>
      <c r="AI575" s="235"/>
      <c r="AJ575" s="266"/>
      <c r="AK575" s="235"/>
      <c r="AL575" s="266"/>
      <c r="AM575" s="235"/>
      <c r="AN575" s="236" t="str">
        <f t="shared" si="19"/>
        <v/>
      </c>
      <c r="AO575" s="237" t="str">
        <f t="shared" si="18"/>
        <v/>
      </c>
      <c r="AP575" s="236" t="str">
        <f>IF(M575&gt;0,IF(ABS((VLOOKUP(aux!A566,aux!A:C,3,FALSE)-VLOOKUP(aux!A566,aux!E:F,2,FALSE))/VLOOKUP(aux!A566,aux!A:C,3,FALSE))&gt;'BG - Eckdaten'!#REF!,"N","J"),"")</f>
        <v/>
      </c>
      <c r="AR575" s="250"/>
    </row>
    <row r="576" spans="1:44" s="217" customFormat="1" ht="18.75" x14ac:dyDescent="0.3">
      <c r="A576" s="232"/>
      <c r="B576" s="232"/>
      <c r="C576" s="232"/>
      <c r="D576" s="232"/>
      <c r="E576" s="232"/>
      <c r="F576" s="232"/>
      <c r="G576" s="232"/>
      <c r="H576" s="232"/>
      <c r="I576" s="232"/>
      <c r="J576" s="232"/>
      <c r="K576" s="232"/>
      <c r="L576" s="232"/>
      <c r="M576" s="232"/>
      <c r="N576" s="232"/>
      <c r="O576" s="232"/>
      <c r="P576" s="232"/>
      <c r="Q576" s="232"/>
      <c r="R576" s="232"/>
      <c r="S576" s="232"/>
      <c r="T576" s="232"/>
      <c r="U576" s="232"/>
      <c r="V576" s="232"/>
      <c r="W576" s="232"/>
      <c r="X576" s="232"/>
      <c r="Y576" s="232"/>
      <c r="Z576" s="232"/>
      <c r="AA576" s="232"/>
      <c r="AB576" s="232"/>
      <c r="AC576" s="232"/>
      <c r="AD576" s="266"/>
      <c r="AE576" s="235"/>
      <c r="AF576" s="266"/>
      <c r="AG576" s="235"/>
      <c r="AH576" s="266"/>
      <c r="AI576" s="235"/>
      <c r="AJ576" s="266"/>
      <c r="AK576" s="235"/>
      <c r="AL576" s="266"/>
      <c r="AM576" s="235"/>
      <c r="AN576" s="236" t="str">
        <f t="shared" si="19"/>
        <v/>
      </c>
      <c r="AO576" s="237" t="str">
        <f t="shared" si="18"/>
        <v/>
      </c>
      <c r="AP576" s="236" t="str">
        <f>IF(M576&gt;0,IF(ABS((VLOOKUP(aux!A567,aux!A:C,3,FALSE)-VLOOKUP(aux!A567,aux!E:F,2,FALSE))/VLOOKUP(aux!A567,aux!A:C,3,FALSE))&gt;'BG - Eckdaten'!#REF!,"N","J"),"")</f>
        <v/>
      </c>
      <c r="AR576" s="250"/>
    </row>
    <row r="577" spans="1:44" s="217" customFormat="1" ht="18.75" x14ac:dyDescent="0.3">
      <c r="A577" s="232"/>
      <c r="B577" s="232"/>
      <c r="C577" s="232"/>
      <c r="D577" s="232"/>
      <c r="E577" s="232"/>
      <c r="F577" s="232"/>
      <c r="G577" s="232"/>
      <c r="H577" s="232"/>
      <c r="I577" s="232"/>
      <c r="J577" s="232"/>
      <c r="K577" s="232"/>
      <c r="L577" s="232"/>
      <c r="M577" s="232"/>
      <c r="N577" s="232"/>
      <c r="O577" s="232"/>
      <c r="P577" s="232"/>
      <c r="Q577" s="232"/>
      <c r="R577" s="232"/>
      <c r="S577" s="232"/>
      <c r="T577" s="232"/>
      <c r="U577" s="232"/>
      <c r="V577" s="232"/>
      <c r="W577" s="232"/>
      <c r="X577" s="232"/>
      <c r="Y577" s="232"/>
      <c r="Z577" s="232"/>
      <c r="AA577" s="232"/>
      <c r="AB577" s="232"/>
      <c r="AC577" s="232"/>
      <c r="AD577" s="266"/>
      <c r="AE577" s="235"/>
      <c r="AF577" s="266"/>
      <c r="AG577" s="235"/>
      <c r="AH577" s="266"/>
      <c r="AI577" s="235"/>
      <c r="AJ577" s="266"/>
      <c r="AK577" s="235"/>
      <c r="AL577" s="266"/>
      <c r="AM577" s="235"/>
      <c r="AN577" s="236" t="str">
        <f t="shared" si="19"/>
        <v/>
      </c>
      <c r="AO577" s="237" t="str">
        <f t="shared" si="18"/>
        <v/>
      </c>
      <c r="AP577" s="236" t="str">
        <f>IF(M577&gt;0,IF(ABS((VLOOKUP(aux!A568,aux!A:C,3,FALSE)-VLOOKUP(aux!A568,aux!E:F,2,FALSE))/VLOOKUP(aux!A568,aux!A:C,3,FALSE))&gt;'BG - Eckdaten'!#REF!,"N","J"),"")</f>
        <v/>
      </c>
      <c r="AR577" s="250"/>
    </row>
    <row r="578" spans="1:44" s="217" customFormat="1" ht="18.75" x14ac:dyDescent="0.3">
      <c r="A578" s="232"/>
      <c r="B578" s="232"/>
      <c r="C578" s="232"/>
      <c r="D578" s="232"/>
      <c r="E578" s="232"/>
      <c r="F578" s="232"/>
      <c r="G578" s="232"/>
      <c r="H578" s="232"/>
      <c r="I578" s="232"/>
      <c r="J578" s="232"/>
      <c r="K578" s="232"/>
      <c r="L578" s="232"/>
      <c r="M578" s="232"/>
      <c r="N578" s="232"/>
      <c r="O578" s="232"/>
      <c r="P578" s="232"/>
      <c r="Q578" s="232"/>
      <c r="R578" s="232"/>
      <c r="S578" s="232"/>
      <c r="T578" s="232"/>
      <c r="U578" s="232"/>
      <c r="V578" s="232"/>
      <c r="W578" s="232"/>
      <c r="X578" s="232"/>
      <c r="Y578" s="232"/>
      <c r="Z578" s="232"/>
      <c r="AA578" s="232"/>
      <c r="AB578" s="232"/>
      <c r="AC578" s="232"/>
      <c r="AD578" s="266"/>
      <c r="AE578" s="235"/>
      <c r="AF578" s="266"/>
      <c r="AG578" s="235"/>
      <c r="AH578" s="266"/>
      <c r="AI578" s="235"/>
      <c r="AJ578" s="266"/>
      <c r="AK578" s="235"/>
      <c r="AL578" s="266"/>
      <c r="AM578" s="235"/>
      <c r="AN578" s="236" t="str">
        <f t="shared" si="19"/>
        <v/>
      </c>
      <c r="AO578" s="237" t="str">
        <f t="shared" si="18"/>
        <v/>
      </c>
      <c r="AP578" s="236" t="str">
        <f>IF(M578&gt;0,IF(ABS((VLOOKUP(aux!A569,aux!A:C,3,FALSE)-VLOOKUP(aux!A569,aux!E:F,2,FALSE))/VLOOKUP(aux!A569,aux!A:C,3,FALSE))&gt;'BG - Eckdaten'!#REF!,"N","J"),"")</f>
        <v/>
      </c>
      <c r="AR578" s="250"/>
    </row>
    <row r="579" spans="1:44" s="217" customFormat="1" ht="18.75" x14ac:dyDescent="0.3">
      <c r="A579" s="232"/>
      <c r="B579" s="232"/>
      <c r="C579" s="232"/>
      <c r="D579" s="232"/>
      <c r="E579" s="232"/>
      <c r="F579" s="232"/>
      <c r="G579" s="232"/>
      <c r="H579" s="232"/>
      <c r="I579" s="232"/>
      <c r="J579" s="232"/>
      <c r="K579" s="232"/>
      <c r="L579" s="232"/>
      <c r="M579" s="232"/>
      <c r="N579" s="232"/>
      <c r="O579" s="232"/>
      <c r="P579" s="232"/>
      <c r="Q579" s="232"/>
      <c r="R579" s="232"/>
      <c r="S579" s="232"/>
      <c r="T579" s="232"/>
      <c r="U579" s="232"/>
      <c r="V579" s="232"/>
      <c r="W579" s="232"/>
      <c r="X579" s="232"/>
      <c r="Y579" s="232"/>
      <c r="Z579" s="232"/>
      <c r="AA579" s="232"/>
      <c r="AB579" s="232"/>
      <c r="AC579" s="232"/>
      <c r="AD579" s="266"/>
      <c r="AE579" s="235"/>
      <c r="AF579" s="266"/>
      <c r="AG579" s="235"/>
      <c r="AH579" s="266"/>
      <c r="AI579" s="235"/>
      <c r="AJ579" s="266"/>
      <c r="AK579" s="235"/>
      <c r="AL579" s="266"/>
      <c r="AM579" s="235"/>
      <c r="AN579" s="236" t="str">
        <f t="shared" si="19"/>
        <v/>
      </c>
      <c r="AO579" s="237" t="str">
        <f t="shared" si="18"/>
        <v/>
      </c>
      <c r="AP579" s="236" t="str">
        <f>IF(M579&gt;0,IF(ABS((VLOOKUP(aux!A570,aux!A:C,3,FALSE)-VLOOKUP(aux!A570,aux!E:F,2,FALSE))/VLOOKUP(aux!A570,aux!A:C,3,FALSE))&gt;'BG - Eckdaten'!#REF!,"N","J"),"")</f>
        <v/>
      </c>
      <c r="AR579" s="250"/>
    </row>
    <row r="580" spans="1:44" s="217" customFormat="1" ht="18.75" x14ac:dyDescent="0.3">
      <c r="A580" s="232"/>
      <c r="B580" s="232"/>
      <c r="C580" s="232"/>
      <c r="D580" s="232"/>
      <c r="E580" s="232"/>
      <c r="F580" s="232"/>
      <c r="G580" s="232"/>
      <c r="H580" s="232"/>
      <c r="I580" s="232"/>
      <c r="J580" s="232"/>
      <c r="K580" s="232"/>
      <c r="L580" s="232"/>
      <c r="M580" s="232"/>
      <c r="N580" s="232"/>
      <c r="O580" s="232"/>
      <c r="P580" s="232"/>
      <c r="Q580" s="232"/>
      <c r="R580" s="232"/>
      <c r="S580" s="232"/>
      <c r="T580" s="232"/>
      <c r="U580" s="232"/>
      <c r="V580" s="232"/>
      <c r="W580" s="232"/>
      <c r="X580" s="232"/>
      <c r="Y580" s="232"/>
      <c r="Z580" s="232"/>
      <c r="AA580" s="232"/>
      <c r="AB580" s="232"/>
      <c r="AC580" s="232"/>
      <c r="AD580" s="266"/>
      <c r="AE580" s="235"/>
      <c r="AF580" s="266"/>
      <c r="AG580" s="235"/>
      <c r="AH580" s="266"/>
      <c r="AI580" s="235"/>
      <c r="AJ580" s="266"/>
      <c r="AK580" s="235"/>
      <c r="AL580" s="266"/>
      <c r="AM580" s="235"/>
      <c r="AN580" s="236" t="str">
        <f t="shared" si="19"/>
        <v/>
      </c>
      <c r="AO580" s="237" t="str">
        <f t="shared" si="18"/>
        <v/>
      </c>
      <c r="AP580" s="236" t="str">
        <f>IF(M580&gt;0,IF(ABS((VLOOKUP(aux!A571,aux!A:C,3,FALSE)-VLOOKUP(aux!A571,aux!E:F,2,FALSE))/VLOOKUP(aux!A571,aux!A:C,3,FALSE))&gt;'BG - Eckdaten'!#REF!,"N","J"),"")</f>
        <v/>
      </c>
      <c r="AR580" s="250"/>
    </row>
    <row r="581" spans="1:44" s="217" customFormat="1" ht="18.75" x14ac:dyDescent="0.3">
      <c r="A581" s="232"/>
      <c r="B581" s="232"/>
      <c r="C581" s="232"/>
      <c r="D581" s="232"/>
      <c r="E581" s="232"/>
      <c r="F581" s="232"/>
      <c r="G581" s="232"/>
      <c r="H581" s="232"/>
      <c r="I581" s="232"/>
      <c r="J581" s="232"/>
      <c r="K581" s="232"/>
      <c r="L581" s="232"/>
      <c r="M581" s="232"/>
      <c r="N581" s="232"/>
      <c r="O581" s="232"/>
      <c r="P581" s="232"/>
      <c r="Q581" s="232"/>
      <c r="R581" s="232"/>
      <c r="S581" s="232"/>
      <c r="T581" s="232"/>
      <c r="U581" s="232"/>
      <c r="V581" s="232"/>
      <c r="W581" s="232"/>
      <c r="X581" s="232"/>
      <c r="Y581" s="232"/>
      <c r="Z581" s="232"/>
      <c r="AA581" s="232"/>
      <c r="AB581" s="232"/>
      <c r="AC581" s="232"/>
      <c r="AD581" s="266"/>
      <c r="AE581" s="235"/>
      <c r="AF581" s="266"/>
      <c r="AG581" s="235"/>
      <c r="AH581" s="266"/>
      <c r="AI581" s="235"/>
      <c r="AJ581" s="266"/>
      <c r="AK581" s="235"/>
      <c r="AL581" s="266"/>
      <c r="AM581" s="235"/>
      <c r="AN581" s="236" t="str">
        <f t="shared" si="19"/>
        <v/>
      </c>
      <c r="AO581" s="237" t="str">
        <f t="shared" si="18"/>
        <v/>
      </c>
      <c r="AP581" s="236" t="str">
        <f>IF(M581&gt;0,IF(ABS((VLOOKUP(aux!A572,aux!A:C,3,FALSE)-VLOOKUP(aux!A572,aux!E:F,2,FALSE))/VLOOKUP(aux!A572,aux!A:C,3,FALSE))&gt;'BG - Eckdaten'!#REF!,"N","J"),"")</f>
        <v/>
      </c>
      <c r="AR581" s="250"/>
    </row>
    <row r="582" spans="1:44" s="217" customFormat="1" ht="18.75" x14ac:dyDescent="0.3">
      <c r="A582" s="232"/>
      <c r="B582" s="232"/>
      <c r="C582" s="232"/>
      <c r="D582" s="232"/>
      <c r="E582" s="232"/>
      <c r="F582" s="232"/>
      <c r="G582" s="232"/>
      <c r="H582" s="232"/>
      <c r="I582" s="232"/>
      <c r="J582" s="232"/>
      <c r="K582" s="232"/>
      <c r="L582" s="232"/>
      <c r="M582" s="232"/>
      <c r="N582" s="232"/>
      <c r="O582" s="232"/>
      <c r="P582" s="232"/>
      <c r="Q582" s="232"/>
      <c r="R582" s="232"/>
      <c r="S582" s="232"/>
      <c r="T582" s="232"/>
      <c r="U582" s="232"/>
      <c r="V582" s="232"/>
      <c r="W582" s="232"/>
      <c r="X582" s="232"/>
      <c r="Y582" s="232"/>
      <c r="Z582" s="232"/>
      <c r="AA582" s="232"/>
      <c r="AB582" s="232"/>
      <c r="AC582" s="232"/>
      <c r="AD582" s="266"/>
      <c r="AE582" s="235"/>
      <c r="AF582" s="266"/>
      <c r="AG582" s="235"/>
      <c r="AH582" s="266"/>
      <c r="AI582" s="235"/>
      <c r="AJ582" s="266"/>
      <c r="AK582" s="235"/>
      <c r="AL582" s="266"/>
      <c r="AM582" s="235"/>
      <c r="AN582" s="236" t="str">
        <f t="shared" si="19"/>
        <v/>
      </c>
      <c r="AO582" s="237" t="str">
        <f t="shared" si="18"/>
        <v/>
      </c>
      <c r="AP582" s="236" t="str">
        <f>IF(M582&gt;0,IF(ABS((VLOOKUP(aux!A573,aux!A:C,3,FALSE)-VLOOKUP(aux!A573,aux!E:F,2,FALSE))/VLOOKUP(aux!A573,aux!A:C,3,FALSE))&gt;'BG - Eckdaten'!#REF!,"N","J"),"")</f>
        <v/>
      </c>
      <c r="AR582" s="250"/>
    </row>
    <row r="583" spans="1:44" s="217" customFormat="1" ht="18.75" x14ac:dyDescent="0.3">
      <c r="A583" s="232"/>
      <c r="B583" s="232"/>
      <c r="C583" s="232"/>
      <c r="D583" s="232"/>
      <c r="E583" s="232"/>
      <c r="F583" s="232"/>
      <c r="G583" s="232"/>
      <c r="H583" s="232"/>
      <c r="I583" s="232"/>
      <c r="J583" s="232"/>
      <c r="K583" s="232"/>
      <c r="L583" s="232"/>
      <c r="M583" s="232"/>
      <c r="N583" s="232"/>
      <c r="O583" s="232"/>
      <c r="P583" s="232"/>
      <c r="Q583" s="232"/>
      <c r="R583" s="232"/>
      <c r="S583" s="232"/>
      <c r="T583" s="232"/>
      <c r="U583" s="232"/>
      <c r="V583" s="232"/>
      <c r="W583" s="232"/>
      <c r="X583" s="232"/>
      <c r="Y583" s="232"/>
      <c r="Z583" s="232"/>
      <c r="AA583" s="232"/>
      <c r="AB583" s="232"/>
      <c r="AC583" s="232"/>
      <c r="AD583" s="266"/>
      <c r="AE583" s="235"/>
      <c r="AF583" s="266"/>
      <c r="AG583" s="235"/>
      <c r="AH583" s="266"/>
      <c r="AI583" s="235"/>
      <c r="AJ583" s="266"/>
      <c r="AK583" s="235"/>
      <c r="AL583" s="266"/>
      <c r="AM583" s="235"/>
      <c r="AN583" s="236" t="str">
        <f t="shared" si="19"/>
        <v/>
      </c>
      <c r="AO583" s="237" t="str">
        <f t="shared" ref="AO583:AO646" si="20">IF(AE583=0,"",IF(AE583+AG583+AI583+AK583+AM583=1,"J","N"))</f>
        <v/>
      </c>
      <c r="AP583" s="236" t="str">
        <f>IF(M583&gt;0,IF(ABS((VLOOKUP(aux!A574,aux!A:C,3,FALSE)-VLOOKUP(aux!A574,aux!E:F,2,FALSE))/VLOOKUP(aux!A574,aux!A:C,3,FALSE))&gt;'BG - Eckdaten'!#REF!,"N","J"),"")</f>
        <v/>
      </c>
      <c r="AR583" s="250"/>
    </row>
    <row r="584" spans="1:44" s="217" customFormat="1" ht="18.75" x14ac:dyDescent="0.3">
      <c r="A584" s="232"/>
      <c r="B584" s="232"/>
      <c r="C584" s="232"/>
      <c r="D584" s="232"/>
      <c r="E584" s="232"/>
      <c r="F584" s="232"/>
      <c r="G584" s="232"/>
      <c r="H584" s="232"/>
      <c r="I584" s="232"/>
      <c r="J584" s="232"/>
      <c r="K584" s="232"/>
      <c r="L584" s="232"/>
      <c r="M584" s="232"/>
      <c r="N584" s="232"/>
      <c r="O584" s="232"/>
      <c r="P584" s="232"/>
      <c r="Q584" s="232"/>
      <c r="R584" s="232"/>
      <c r="S584" s="232"/>
      <c r="T584" s="232"/>
      <c r="U584" s="232"/>
      <c r="V584" s="232"/>
      <c r="W584" s="232"/>
      <c r="X584" s="232"/>
      <c r="Y584" s="232"/>
      <c r="Z584" s="232"/>
      <c r="AA584" s="232"/>
      <c r="AB584" s="232"/>
      <c r="AC584" s="232"/>
      <c r="AD584" s="266"/>
      <c r="AE584" s="235"/>
      <c r="AF584" s="266"/>
      <c r="AG584" s="235"/>
      <c r="AH584" s="266"/>
      <c r="AI584" s="235"/>
      <c r="AJ584" s="266"/>
      <c r="AK584" s="235"/>
      <c r="AL584" s="266"/>
      <c r="AM584" s="235"/>
      <c r="AN584" s="236" t="str">
        <f t="shared" ref="AN584:AN647" si="21">IF(AD584=0,"",IF(AND(AD584&gt;0,AD584+AF584+AH584+AJ584+AL584=P584),"J","N"))</f>
        <v/>
      </c>
      <c r="AO584" s="237" t="str">
        <f t="shared" si="20"/>
        <v/>
      </c>
      <c r="AP584" s="236" t="str">
        <f>IF(M584&gt;0,IF(ABS((VLOOKUP(aux!A575,aux!A:C,3,FALSE)-VLOOKUP(aux!A575,aux!E:F,2,FALSE))/VLOOKUP(aux!A575,aux!A:C,3,FALSE))&gt;'BG - Eckdaten'!#REF!,"N","J"),"")</f>
        <v/>
      </c>
      <c r="AR584" s="250"/>
    </row>
    <row r="585" spans="1:44" s="217" customFormat="1" ht="18.75" x14ac:dyDescent="0.3">
      <c r="A585" s="232"/>
      <c r="B585" s="232"/>
      <c r="C585" s="232"/>
      <c r="D585" s="232"/>
      <c r="E585" s="232"/>
      <c r="F585" s="232"/>
      <c r="G585" s="232"/>
      <c r="H585" s="232"/>
      <c r="I585" s="232"/>
      <c r="J585" s="232"/>
      <c r="K585" s="232"/>
      <c r="L585" s="232"/>
      <c r="M585" s="232"/>
      <c r="N585" s="232"/>
      <c r="O585" s="232"/>
      <c r="P585" s="232"/>
      <c r="Q585" s="232"/>
      <c r="R585" s="232"/>
      <c r="S585" s="232"/>
      <c r="T585" s="232"/>
      <c r="U585" s="232"/>
      <c r="V585" s="232"/>
      <c r="W585" s="232"/>
      <c r="X585" s="232"/>
      <c r="Y585" s="232"/>
      <c r="Z585" s="232"/>
      <c r="AA585" s="232"/>
      <c r="AB585" s="232"/>
      <c r="AC585" s="232"/>
      <c r="AD585" s="266"/>
      <c r="AE585" s="235"/>
      <c r="AF585" s="266"/>
      <c r="AG585" s="235"/>
      <c r="AH585" s="266"/>
      <c r="AI585" s="235"/>
      <c r="AJ585" s="266"/>
      <c r="AK585" s="235"/>
      <c r="AL585" s="266"/>
      <c r="AM585" s="235"/>
      <c r="AN585" s="236" t="str">
        <f t="shared" si="21"/>
        <v/>
      </c>
      <c r="AO585" s="237" t="str">
        <f t="shared" si="20"/>
        <v/>
      </c>
      <c r="AP585" s="236" t="str">
        <f>IF(M585&gt;0,IF(ABS((VLOOKUP(aux!A576,aux!A:C,3,FALSE)-VLOOKUP(aux!A576,aux!E:F,2,FALSE))/VLOOKUP(aux!A576,aux!A:C,3,FALSE))&gt;'BG - Eckdaten'!#REF!,"N","J"),"")</f>
        <v/>
      </c>
      <c r="AR585" s="250"/>
    </row>
    <row r="586" spans="1:44" s="217" customFormat="1" ht="18.75" x14ac:dyDescent="0.3">
      <c r="A586" s="232"/>
      <c r="B586" s="232"/>
      <c r="C586" s="232"/>
      <c r="D586" s="232"/>
      <c r="E586" s="232"/>
      <c r="F586" s="232"/>
      <c r="G586" s="232"/>
      <c r="H586" s="232"/>
      <c r="I586" s="232"/>
      <c r="J586" s="232"/>
      <c r="K586" s="232"/>
      <c r="L586" s="232"/>
      <c r="M586" s="232"/>
      <c r="N586" s="232"/>
      <c r="O586" s="232"/>
      <c r="P586" s="232"/>
      <c r="Q586" s="232"/>
      <c r="R586" s="232"/>
      <c r="S586" s="232"/>
      <c r="T586" s="232"/>
      <c r="U586" s="232"/>
      <c r="V586" s="232"/>
      <c r="W586" s="232"/>
      <c r="X586" s="232"/>
      <c r="Y586" s="232"/>
      <c r="Z586" s="232"/>
      <c r="AA586" s="232"/>
      <c r="AB586" s="232"/>
      <c r="AC586" s="232"/>
      <c r="AD586" s="266"/>
      <c r="AE586" s="235"/>
      <c r="AF586" s="266"/>
      <c r="AG586" s="235"/>
      <c r="AH586" s="266"/>
      <c r="AI586" s="235"/>
      <c r="AJ586" s="266"/>
      <c r="AK586" s="235"/>
      <c r="AL586" s="266"/>
      <c r="AM586" s="235"/>
      <c r="AN586" s="236" t="str">
        <f t="shared" si="21"/>
        <v/>
      </c>
      <c r="AO586" s="237" t="str">
        <f t="shared" si="20"/>
        <v/>
      </c>
      <c r="AP586" s="236" t="str">
        <f>IF(M586&gt;0,IF(ABS((VLOOKUP(aux!A577,aux!A:C,3,FALSE)-VLOOKUP(aux!A577,aux!E:F,2,FALSE))/VLOOKUP(aux!A577,aux!A:C,3,FALSE))&gt;'BG - Eckdaten'!#REF!,"N","J"),"")</f>
        <v/>
      </c>
      <c r="AR586" s="250"/>
    </row>
    <row r="587" spans="1:44" s="217" customFormat="1" ht="18.75" x14ac:dyDescent="0.3">
      <c r="A587" s="232"/>
      <c r="B587" s="232"/>
      <c r="C587" s="232"/>
      <c r="D587" s="232"/>
      <c r="E587" s="232"/>
      <c r="F587" s="232"/>
      <c r="G587" s="232"/>
      <c r="H587" s="232"/>
      <c r="I587" s="232"/>
      <c r="J587" s="232"/>
      <c r="K587" s="232"/>
      <c r="L587" s="232"/>
      <c r="M587" s="232"/>
      <c r="N587" s="232"/>
      <c r="O587" s="232"/>
      <c r="P587" s="232"/>
      <c r="Q587" s="232"/>
      <c r="R587" s="232"/>
      <c r="S587" s="232"/>
      <c r="T587" s="232"/>
      <c r="U587" s="232"/>
      <c r="V587" s="232"/>
      <c r="W587" s="232"/>
      <c r="X587" s="232"/>
      <c r="Y587" s="232"/>
      <c r="Z587" s="232"/>
      <c r="AA587" s="232"/>
      <c r="AB587" s="232"/>
      <c r="AC587" s="232"/>
      <c r="AD587" s="266"/>
      <c r="AE587" s="235"/>
      <c r="AF587" s="266"/>
      <c r="AG587" s="235"/>
      <c r="AH587" s="266"/>
      <c r="AI587" s="235"/>
      <c r="AJ587" s="266"/>
      <c r="AK587" s="235"/>
      <c r="AL587" s="266"/>
      <c r="AM587" s="235"/>
      <c r="AN587" s="236" t="str">
        <f t="shared" si="21"/>
        <v/>
      </c>
      <c r="AO587" s="237" t="str">
        <f t="shared" si="20"/>
        <v/>
      </c>
      <c r="AP587" s="236" t="str">
        <f>IF(M587&gt;0,IF(ABS((VLOOKUP(aux!A578,aux!A:C,3,FALSE)-VLOOKUP(aux!A578,aux!E:F,2,FALSE))/VLOOKUP(aux!A578,aux!A:C,3,FALSE))&gt;'BG - Eckdaten'!#REF!,"N","J"),"")</f>
        <v/>
      </c>
      <c r="AR587" s="250"/>
    </row>
    <row r="588" spans="1:44" s="217" customFormat="1" ht="18.75" x14ac:dyDescent="0.3">
      <c r="A588" s="232"/>
      <c r="B588" s="232"/>
      <c r="C588" s="232"/>
      <c r="D588" s="232"/>
      <c r="E588" s="232"/>
      <c r="F588" s="232"/>
      <c r="G588" s="232"/>
      <c r="H588" s="232"/>
      <c r="I588" s="232"/>
      <c r="J588" s="232"/>
      <c r="K588" s="232"/>
      <c r="L588" s="232"/>
      <c r="M588" s="232"/>
      <c r="N588" s="232"/>
      <c r="O588" s="232"/>
      <c r="P588" s="232"/>
      <c r="Q588" s="232"/>
      <c r="R588" s="232"/>
      <c r="S588" s="232"/>
      <c r="T588" s="232"/>
      <c r="U588" s="232"/>
      <c r="V588" s="232"/>
      <c r="W588" s="232"/>
      <c r="X588" s="232"/>
      <c r="Y588" s="232"/>
      <c r="Z588" s="232"/>
      <c r="AA588" s="232"/>
      <c r="AB588" s="232"/>
      <c r="AC588" s="232"/>
      <c r="AD588" s="266"/>
      <c r="AE588" s="235"/>
      <c r="AF588" s="266"/>
      <c r="AG588" s="235"/>
      <c r="AH588" s="266"/>
      <c r="AI588" s="235"/>
      <c r="AJ588" s="266"/>
      <c r="AK588" s="235"/>
      <c r="AL588" s="266"/>
      <c r="AM588" s="235"/>
      <c r="AN588" s="236" t="str">
        <f t="shared" si="21"/>
        <v/>
      </c>
      <c r="AO588" s="237" t="str">
        <f t="shared" si="20"/>
        <v/>
      </c>
      <c r="AP588" s="236" t="str">
        <f>IF(M588&gt;0,IF(ABS((VLOOKUP(aux!A579,aux!A:C,3,FALSE)-VLOOKUP(aux!A579,aux!E:F,2,FALSE))/VLOOKUP(aux!A579,aux!A:C,3,FALSE))&gt;'BG - Eckdaten'!#REF!,"N","J"),"")</f>
        <v/>
      </c>
      <c r="AR588" s="250"/>
    </row>
    <row r="589" spans="1:44" s="217" customFormat="1" ht="18.75" x14ac:dyDescent="0.3">
      <c r="A589" s="232"/>
      <c r="B589" s="232"/>
      <c r="C589" s="232"/>
      <c r="D589" s="232"/>
      <c r="E589" s="232"/>
      <c r="F589" s="232"/>
      <c r="G589" s="232"/>
      <c r="H589" s="232"/>
      <c r="I589" s="232"/>
      <c r="J589" s="232"/>
      <c r="K589" s="232"/>
      <c r="L589" s="232"/>
      <c r="M589" s="232"/>
      <c r="N589" s="232"/>
      <c r="O589" s="232"/>
      <c r="P589" s="232"/>
      <c r="Q589" s="232"/>
      <c r="R589" s="232"/>
      <c r="S589" s="232"/>
      <c r="T589" s="232"/>
      <c r="U589" s="232"/>
      <c r="V589" s="232"/>
      <c r="W589" s="232"/>
      <c r="X589" s="232"/>
      <c r="Y589" s="232"/>
      <c r="Z589" s="232"/>
      <c r="AA589" s="232"/>
      <c r="AB589" s="232"/>
      <c r="AC589" s="232"/>
      <c r="AD589" s="266"/>
      <c r="AE589" s="235"/>
      <c r="AF589" s="266"/>
      <c r="AG589" s="235"/>
      <c r="AH589" s="266"/>
      <c r="AI589" s="235"/>
      <c r="AJ589" s="266"/>
      <c r="AK589" s="235"/>
      <c r="AL589" s="266"/>
      <c r="AM589" s="235"/>
      <c r="AN589" s="236" t="str">
        <f t="shared" si="21"/>
        <v/>
      </c>
      <c r="AO589" s="237" t="str">
        <f t="shared" si="20"/>
        <v/>
      </c>
      <c r="AP589" s="236" t="str">
        <f>IF(M589&gt;0,IF(ABS((VLOOKUP(aux!A580,aux!A:C,3,FALSE)-VLOOKUP(aux!A580,aux!E:F,2,FALSE))/VLOOKUP(aux!A580,aux!A:C,3,FALSE))&gt;'BG - Eckdaten'!#REF!,"N","J"),"")</f>
        <v/>
      </c>
      <c r="AR589" s="250"/>
    </row>
    <row r="590" spans="1:44" s="217" customFormat="1" ht="18.75" x14ac:dyDescent="0.3">
      <c r="A590" s="232"/>
      <c r="B590" s="232"/>
      <c r="C590" s="232"/>
      <c r="D590" s="232"/>
      <c r="E590" s="232"/>
      <c r="F590" s="232"/>
      <c r="G590" s="232"/>
      <c r="H590" s="232"/>
      <c r="I590" s="232"/>
      <c r="J590" s="232"/>
      <c r="K590" s="232"/>
      <c r="L590" s="232"/>
      <c r="M590" s="232"/>
      <c r="N590" s="232"/>
      <c r="O590" s="232"/>
      <c r="P590" s="232"/>
      <c r="Q590" s="232"/>
      <c r="R590" s="232"/>
      <c r="S590" s="232"/>
      <c r="T590" s="232"/>
      <c r="U590" s="232"/>
      <c r="V590" s="232"/>
      <c r="W590" s="232"/>
      <c r="X590" s="232"/>
      <c r="Y590" s="232"/>
      <c r="Z590" s="232"/>
      <c r="AA590" s="232"/>
      <c r="AB590" s="232"/>
      <c r="AC590" s="232"/>
      <c r="AD590" s="266"/>
      <c r="AE590" s="235"/>
      <c r="AF590" s="266"/>
      <c r="AG590" s="235"/>
      <c r="AH590" s="266"/>
      <c r="AI590" s="235"/>
      <c r="AJ590" s="266"/>
      <c r="AK590" s="235"/>
      <c r="AL590" s="266"/>
      <c r="AM590" s="235"/>
      <c r="AN590" s="236" t="str">
        <f t="shared" si="21"/>
        <v/>
      </c>
      <c r="AO590" s="237" t="str">
        <f t="shared" si="20"/>
        <v/>
      </c>
      <c r="AP590" s="236" t="str">
        <f>IF(M590&gt;0,IF(ABS((VLOOKUP(aux!A581,aux!A:C,3,FALSE)-VLOOKUP(aux!A581,aux!E:F,2,FALSE))/VLOOKUP(aux!A581,aux!A:C,3,FALSE))&gt;'BG - Eckdaten'!#REF!,"N","J"),"")</f>
        <v/>
      </c>
      <c r="AR590" s="250"/>
    </row>
    <row r="591" spans="1:44" s="217" customFormat="1" ht="18.75" x14ac:dyDescent="0.3">
      <c r="A591" s="232"/>
      <c r="B591" s="232"/>
      <c r="C591" s="232"/>
      <c r="D591" s="232"/>
      <c r="E591" s="232"/>
      <c r="F591" s="232"/>
      <c r="G591" s="232"/>
      <c r="H591" s="232"/>
      <c r="I591" s="232"/>
      <c r="J591" s="232"/>
      <c r="K591" s="232"/>
      <c r="L591" s="232"/>
      <c r="M591" s="232"/>
      <c r="N591" s="232"/>
      <c r="O591" s="232"/>
      <c r="P591" s="232"/>
      <c r="Q591" s="232"/>
      <c r="R591" s="232"/>
      <c r="S591" s="232"/>
      <c r="T591" s="232"/>
      <c r="U591" s="232"/>
      <c r="V591" s="232"/>
      <c r="W591" s="232"/>
      <c r="X591" s="232"/>
      <c r="Y591" s="232"/>
      <c r="Z591" s="232"/>
      <c r="AA591" s="232"/>
      <c r="AB591" s="232"/>
      <c r="AC591" s="232"/>
      <c r="AD591" s="266"/>
      <c r="AE591" s="235"/>
      <c r="AF591" s="266"/>
      <c r="AG591" s="235"/>
      <c r="AH591" s="266"/>
      <c r="AI591" s="235"/>
      <c r="AJ591" s="266"/>
      <c r="AK591" s="235"/>
      <c r="AL591" s="266"/>
      <c r="AM591" s="235"/>
      <c r="AN591" s="236" t="str">
        <f t="shared" si="21"/>
        <v/>
      </c>
      <c r="AO591" s="237" t="str">
        <f t="shared" si="20"/>
        <v/>
      </c>
      <c r="AP591" s="236" t="str">
        <f>IF(M591&gt;0,IF(ABS((VLOOKUP(aux!A582,aux!A:C,3,FALSE)-VLOOKUP(aux!A582,aux!E:F,2,FALSE))/VLOOKUP(aux!A582,aux!A:C,3,FALSE))&gt;'BG - Eckdaten'!#REF!,"N","J"),"")</f>
        <v/>
      </c>
      <c r="AR591" s="250"/>
    </row>
    <row r="592" spans="1:44" s="217" customFormat="1" ht="18.75" x14ac:dyDescent="0.3">
      <c r="A592" s="232"/>
      <c r="B592" s="232"/>
      <c r="C592" s="232"/>
      <c r="D592" s="232"/>
      <c r="E592" s="232"/>
      <c r="F592" s="232"/>
      <c r="G592" s="232"/>
      <c r="H592" s="232"/>
      <c r="I592" s="232"/>
      <c r="J592" s="232"/>
      <c r="K592" s="232"/>
      <c r="L592" s="232"/>
      <c r="M592" s="232"/>
      <c r="N592" s="232"/>
      <c r="O592" s="232"/>
      <c r="P592" s="232"/>
      <c r="Q592" s="232"/>
      <c r="R592" s="232"/>
      <c r="S592" s="232"/>
      <c r="T592" s="232"/>
      <c r="U592" s="232"/>
      <c r="V592" s="232"/>
      <c r="W592" s="232"/>
      <c r="X592" s="232"/>
      <c r="Y592" s="232"/>
      <c r="Z592" s="232"/>
      <c r="AA592" s="232"/>
      <c r="AB592" s="232"/>
      <c r="AC592" s="232"/>
      <c r="AD592" s="266"/>
      <c r="AE592" s="235"/>
      <c r="AF592" s="266"/>
      <c r="AG592" s="235"/>
      <c r="AH592" s="266"/>
      <c r="AI592" s="235"/>
      <c r="AJ592" s="266"/>
      <c r="AK592" s="235"/>
      <c r="AL592" s="266"/>
      <c r="AM592" s="235"/>
      <c r="AN592" s="236" t="str">
        <f t="shared" si="21"/>
        <v/>
      </c>
      <c r="AO592" s="237" t="str">
        <f t="shared" si="20"/>
        <v/>
      </c>
      <c r="AP592" s="236" t="str">
        <f>IF(M592&gt;0,IF(ABS((VLOOKUP(aux!A583,aux!A:C,3,FALSE)-VLOOKUP(aux!A583,aux!E:F,2,FALSE))/VLOOKUP(aux!A583,aux!A:C,3,FALSE))&gt;'BG - Eckdaten'!#REF!,"N","J"),"")</f>
        <v/>
      </c>
      <c r="AR592" s="250"/>
    </row>
    <row r="593" spans="1:44" s="217" customFormat="1" ht="18.75" x14ac:dyDescent="0.3">
      <c r="A593" s="232"/>
      <c r="B593" s="232"/>
      <c r="C593" s="232"/>
      <c r="D593" s="232"/>
      <c r="E593" s="232"/>
      <c r="F593" s="232"/>
      <c r="G593" s="232"/>
      <c r="H593" s="232"/>
      <c r="I593" s="232"/>
      <c r="J593" s="232"/>
      <c r="K593" s="232"/>
      <c r="L593" s="232"/>
      <c r="M593" s="232"/>
      <c r="N593" s="232"/>
      <c r="O593" s="232"/>
      <c r="P593" s="232"/>
      <c r="Q593" s="232"/>
      <c r="R593" s="232"/>
      <c r="S593" s="232"/>
      <c r="T593" s="232"/>
      <c r="U593" s="232"/>
      <c r="V593" s="232"/>
      <c r="W593" s="232"/>
      <c r="X593" s="232"/>
      <c r="Y593" s="232"/>
      <c r="Z593" s="232"/>
      <c r="AA593" s="232"/>
      <c r="AB593" s="232"/>
      <c r="AC593" s="232"/>
      <c r="AD593" s="266"/>
      <c r="AE593" s="235"/>
      <c r="AF593" s="266"/>
      <c r="AG593" s="235"/>
      <c r="AH593" s="266"/>
      <c r="AI593" s="235"/>
      <c r="AJ593" s="266"/>
      <c r="AK593" s="235"/>
      <c r="AL593" s="266"/>
      <c r="AM593" s="235"/>
      <c r="AN593" s="236" t="str">
        <f t="shared" si="21"/>
        <v/>
      </c>
      <c r="AO593" s="237" t="str">
        <f t="shared" si="20"/>
        <v/>
      </c>
      <c r="AP593" s="236" t="str">
        <f>IF(M593&gt;0,IF(ABS((VLOOKUP(aux!A584,aux!A:C,3,FALSE)-VLOOKUP(aux!A584,aux!E:F,2,FALSE))/VLOOKUP(aux!A584,aux!A:C,3,FALSE))&gt;'BG - Eckdaten'!#REF!,"N","J"),"")</f>
        <v/>
      </c>
      <c r="AR593" s="250"/>
    </row>
    <row r="594" spans="1:44" s="217" customFormat="1" ht="18.75" x14ac:dyDescent="0.3">
      <c r="A594" s="232"/>
      <c r="B594" s="232"/>
      <c r="C594" s="232"/>
      <c r="D594" s="232"/>
      <c r="E594" s="232"/>
      <c r="F594" s="232"/>
      <c r="G594" s="232"/>
      <c r="H594" s="232"/>
      <c r="I594" s="232"/>
      <c r="J594" s="232"/>
      <c r="K594" s="232"/>
      <c r="L594" s="232"/>
      <c r="M594" s="232"/>
      <c r="N594" s="232"/>
      <c r="O594" s="232"/>
      <c r="P594" s="232"/>
      <c r="Q594" s="232"/>
      <c r="R594" s="232"/>
      <c r="S594" s="232"/>
      <c r="T594" s="232"/>
      <c r="U594" s="232"/>
      <c r="V594" s="232"/>
      <c r="W594" s="232"/>
      <c r="X594" s="232"/>
      <c r="Y594" s="232"/>
      <c r="Z594" s="232"/>
      <c r="AA594" s="232"/>
      <c r="AB594" s="232"/>
      <c r="AC594" s="232"/>
      <c r="AD594" s="266"/>
      <c r="AE594" s="235"/>
      <c r="AF594" s="266"/>
      <c r="AG594" s="235"/>
      <c r="AH594" s="266"/>
      <c r="AI594" s="235"/>
      <c r="AJ594" s="266"/>
      <c r="AK594" s="235"/>
      <c r="AL594" s="266"/>
      <c r="AM594" s="235"/>
      <c r="AN594" s="236" t="str">
        <f t="shared" si="21"/>
        <v/>
      </c>
      <c r="AO594" s="237" t="str">
        <f t="shared" si="20"/>
        <v/>
      </c>
      <c r="AP594" s="236" t="str">
        <f>IF(M594&gt;0,IF(ABS((VLOOKUP(aux!A585,aux!A:C,3,FALSE)-VLOOKUP(aux!A585,aux!E:F,2,FALSE))/VLOOKUP(aux!A585,aux!A:C,3,FALSE))&gt;'BG - Eckdaten'!#REF!,"N","J"),"")</f>
        <v/>
      </c>
      <c r="AR594" s="250"/>
    </row>
    <row r="595" spans="1:44" s="217" customFormat="1" ht="18.75" x14ac:dyDescent="0.3">
      <c r="A595" s="232"/>
      <c r="B595" s="232"/>
      <c r="C595" s="232"/>
      <c r="D595" s="232"/>
      <c r="E595" s="232"/>
      <c r="F595" s="232"/>
      <c r="G595" s="232"/>
      <c r="H595" s="232"/>
      <c r="I595" s="232"/>
      <c r="J595" s="232"/>
      <c r="K595" s="232"/>
      <c r="L595" s="232"/>
      <c r="M595" s="232"/>
      <c r="N595" s="232"/>
      <c r="O595" s="232"/>
      <c r="P595" s="232"/>
      <c r="Q595" s="232"/>
      <c r="R595" s="232"/>
      <c r="S595" s="232"/>
      <c r="T595" s="232"/>
      <c r="U595" s="232"/>
      <c r="V595" s="232"/>
      <c r="W595" s="232"/>
      <c r="X595" s="232"/>
      <c r="Y595" s="232"/>
      <c r="Z595" s="232"/>
      <c r="AA595" s="232"/>
      <c r="AB595" s="232"/>
      <c r="AC595" s="232"/>
      <c r="AD595" s="266"/>
      <c r="AE595" s="235"/>
      <c r="AF595" s="266"/>
      <c r="AG595" s="235"/>
      <c r="AH595" s="266"/>
      <c r="AI595" s="235"/>
      <c r="AJ595" s="266"/>
      <c r="AK595" s="235"/>
      <c r="AL595" s="266"/>
      <c r="AM595" s="235"/>
      <c r="AN595" s="236" t="str">
        <f t="shared" si="21"/>
        <v/>
      </c>
      <c r="AO595" s="237" t="str">
        <f t="shared" si="20"/>
        <v/>
      </c>
      <c r="AP595" s="236" t="str">
        <f>IF(M595&gt;0,IF(ABS((VLOOKUP(aux!A586,aux!A:C,3,FALSE)-VLOOKUP(aux!A586,aux!E:F,2,FALSE))/VLOOKUP(aux!A586,aux!A:C,3,FALSE))&gt;'BG - Eckdaten'!#REF!,"N","J"),"")</f>
        <v/>
      </c>
      <c r="AR595" s="250"/>
    </row>
    <row r="596" spans="1:44" s="217" customFormat="1" ht="18.75" x14ac:dyDescent="0.3">
      <c r="A596" s="232"/>
      <c r="B596" s="232"/>
      <c r="C596" s="232"/>
      <c r="D596" s="232"/>
      <c r="E596" s="232"/>
      <c r="F596" s="232"/>
      <c r="G596" s="232"/>
      <c r="H596" s="232"/>
      <c r="I596" s="232"/>
      <c r="J596" s="232"/>
      <c r="K596" s="232"/>
      <c r="L596" s="232"/>
      <c r="M596" s="232"/>
      <c r="N596" s="232"/>
      <c r="O596" s="232"/>
      <c r="P596" s="232"/>
      <c r="Q596" s="232"/>
      <c r="R596" s="232"/>
      <c r="S596" s="232"/>
      <c r="T596" s="232"/>
      <c r="U596" s="232"/>
      <c r="V596" s="232"/>
      <c r="W596" s="232"/>
      <c r="X596" s="232"/>
      <c r="Y596" s="232"/>
      <c r="Z596" s="232"/>
      <c r="AA596" s="232"/>
      <c r="AB596" s="232"/>
      <c r="AC596" s="232"/>
      <c r="AD596" s="266"/>
      <c r="AE596" s="235"/>
      <c r="AF596" s="266"/>
      <c r="AG596" s="235"/>
      <c r="AH596" s="266"/>
      <c r="AI596" s="235"/>
      <c r="AJ596" s="266"/>
      <c r="AK596" s="235"/>
      <c r="AL596" s="266"/>
      <c r="AM596" s="235"/>
      <c r="AN596" s="236" t="str">
        <f t="shared" si="21"/>
        <v/>
      </c>
      <c r="AO596" s="237" t="str">
        <f t="shared" si="20"/>
        <v/>
      </c>
      <c r="AP596" s="236" t="str">
        <f>IF(M596&gt;0,IF(ABS((VLOOKUP(aux!A587,aux!A:C,3,FALSE)-VLOOKUP(aux!A587,aux!E:F,2,FALSE))/VLOOKUP(aux!A587,aux!A:C,3,FALSE))&gt;'BG - Eckdaten'!#REF!,"N","J"),"")</f>
        <v/>
      </c>
      <c r="AR596" s="250"/>
    </row>
    <row r="597" spans="1:44" s="217" customFormat="1" ht="18.75" x14ac:dyDescent="0.3">
      <c r="A597" s="232"/>
      <c r="B597" s="232"/>
      <c r="C597" s="232"/>
      <c r="D597" s="232"/>
      <c r="E597" s="232"/>
      <c r="F597" s="232"/>
      <c r="G597" s="232"/>
      <c r="H597" s="232"/>
      <c r="I597" s="232"/>
      <c r="J597" s="232"/>
      <c r="K597" s="232"/>
      <c r="L597" s="232"/>
      <c r="M597" s="232"/>
      <c r="N597" s="232"/>
      <c r="O597" s="232"/>
      <c r="P597" s="232"/>
      <c r="Q597" s="232"/>
      <c r="R597" s="232"/>
      <c r="S597" s="232"/>
      <c r="T597" s="232"/>
      <c r="U597" s="232"/>
      <c r="V597" s="232"/>
      <c r="W597" s="232"/>
      <c r="X597" s="232"/>
      <c r="Y597" s="232"/>
      <c r="Z597" s="232"/>
      <c r="AA597" s="232"/>
      <c r="AB597" s="232"/>
      <c r="AC597" s="232"/>
      <c r="AD597" s="266"/>
      <c r="AE597" s="235"/>
      <c r="AF597" s="266"/>
      <c r="AG597" s="235"/>
      <c r="AH597" s="266"/>
      <c r="AI597" s="235"/>
      <c r="AJ597" s="266"/>
      <c r="AK597" s="235"/>
      <c r="AL597" s="266"/>
      <c r="AM597" s="235"/>
      <c r="AN597" s="236" t="str">
        <f t="shared" si="21"/>
        <v/>
      </c>
      <c r="AO597" s="237" t="str">
        <f t="shared" si="20"/>
        <v/>
      </c>
      <c r="AP597" s="236" t="str">
        <f>IF(M597&gt;0,IF(ABS((VLOOKUP(aux!A588,aux!A:C,3,FALSE)-VLOOKUP(aux!A588,aux!E:F,2,FALSE))/VLOOKUP(aux!A588,aux!A:C,3,FALSE))&gt;'BG - Eckdaten'!#REF!,"N","J"),"")</f>
        <v/>
      </c>
      <c r="AR597" s="250"/>
    </row>
    <row r="598" spans="1:44" s="217" customFormat="1" ht="18.75" x14ac:dyDescent="0.3">
      <c r="A598" s="232"/>
      <c r="B598" s="232"/>
      <c r="C598" s="232"/>
      <c r="D598" s="232"/>
      <c r="E598" s="232"/>
      <c r="F598" s="232"/>
      <c r="G598" s="232"/>
      <c r="H598" s="232"/>
      <c r="I598" s="232"/>
      <c r="J598" s="232"/>
      <c r="K598" s="232"/>
      <c r="L598" s="232"/>
      <c r="M598" s="232"/>
      <c r="N598" s="232"/>
      <c r="O598" s="232"/>
      <c r="P598" s="232"/>
      <c r="Q598" s="232"/>
      <c r="R598" s="232"/>
      <c r="S598" s="232"/>
      <c r="T598" s="232"/>
      <c r="U598" s="232"/>
      <c r="V598" s="232"/>
      <c r="W598" s="232"/>
      <c r="X598" s="232"/>
      <c r="Y598" s="232"/>
      <c r="Z598" s="232"/>
      <c r="AA598" s="232"/>
      <c r="AB598" s="232"/>
      <c r="AC598" s="232"/>
      <c r="AD598" s="266"/>
      <c r="AE598" s="235"/>
      <c r="AF598" s="266"/>
      <c r="AG598" s="235"/>
      <c r="AH598" s="266"/>
      <c r="AI598" s="235"/>
      <c r="AJ598" s="266"/>
      <c r="AK598" s="235"/>
      <c r="AL598" s="266"/>
      <c r="AM598" s="235"/>
      <c r="AN598" s="236" t="str">
        <f t="shared" si="21"/>
        <v/>
      </c>
      <c r="AO598" s="237" t="str">
        <f t="shared" si="20"/>
        <v/>
      </c>
      <c r="AP598" s="236" t="str">
        <f>IF(M598&gt;0,IF(ABS((VLOOKUP(aux!A589,aux!A:C,3,FALSE)-VLOOKUP(aux!A589,aux!E:F,2,FALSE))/VLOOKUP(aux!A589,aux!A:C,3,FALSE))&gt;'BG - Eckdaten'!#REF!,"N","J"),"")</f>
        <v/>
      </c>
      <c r="AR598" s="250"/>
    </row>
    <row r="599" spans="1:44" s="217" customFormat="1" ht="18.75" x14ac:dyDescent="0.3">
      <c r="A599" s="232"/>
      <c r="B599" s="232"/>
      <c r="C599" s="232"/>
      <c r="D599" s="232"/>
      <c r="E599" s="232"/>
      <c r="F599" s="232"/>
      <c r="G599" s="232"/>
      <c r="H599" s="232"/>
      <c r="I599" s="232"/>
      <c r="J599" s="232"/>
      <c r="K599" s="232"/>
      <c r="L599" s="232"/>
      <c r="M599" s="232"/>
      <c r="N599" s="232"/>
      <c r="O599" s="232"/>
      <c r="P599" s="232"/>
      <c r="Q599" s="232"/>
      <c r="R599" s="232"/>
      <c r="S599" s="232"/>
      <c r="T599" s="232"/>
      <c r="U599" s="232"/>
      <c r="V599" s="232"/>
      <c r="W599" s="232"/>
      <c r="X599" s="232"/>
      <c r="Y599" s="232"/>
      <c r="Z599" s="232"/>
      <c r="AA599" s="232"/>
      <c r="AB599" s="232"/>
      <c r="AC599" s="232"/>
      <c r="AD599" s="266"/>
      <c r="AE599" s="235"/>
      <c r="AF599" s="266"/>
      <c r="AG599" s="235"/>
      <c r="AH599" s="266"/>
      <c r="AI599" s="235"/>
      <c r="AJ599" s="266"/>
      <c r="AK599" s="235"/>
      <c r="AL599" s="266"/>
      <c r="AM599" s="235"/>
      <c r="AN599" s="236" t="str">
        <f t="shared" si="21"/>
        <v/>
      </c>
      <c r="AO599" s="237" t="str">
        <f t="shared" si="20"/>
        <v/>
      </c>
      <c r="AP599" s="236" t="str">
        <f>IF(M599&gt;0,IF(ABS((VLOOKUP(aux!A590,aux!A:C,3,FALSE)-VLOOKUP(aux!A590,aux!E:F,2,FALSE))/VLOOKUP(aux!A590,aux!A:C,3,FALSE))&gt;'BG - Eckdaten'!#REF!,"N","J"),"")</f>
        <v/>
      </c>
      <c r="AR599" s="250"/>
    </row>
    <row r="600" spans="1:44" s="217" customFormat="1" ht="18.75" x14ac:dyDescent="0.3">
      <c r="A600" s="232"/>
      <c r="B600" s="232"/>
      <c r="C600" s="232"/>
      <c r="D600" s="232"/>
      <c r="E600" s="232"/>
      <c r="F600" s="232"/>
      <c r="G600" s="232"/>
      <c r="H600" s="232"/>
      <c r="I600" s="232"/>
      <c r="J600" s="232"/>
      <c r="K600" s="232"/>
      <c r="L600" s="232"/>
      <c r="M600" s="232"/>
      <c r="N600" s="232"/>
      <c r="O600" s="232"/>
      <c r="P600" s="232"/>
      <c r="Q600" s="232"/>
      <c r="R600" s="232"/>
      <c r="S600" s="232"/>
      <c r="T600" s="232"/>
      <c r="U600" s="232"/>
      <c r="V600" s="232"/>
      <c r="W600" s="232"/>
      <c r="X600" s="232"/>
      <c r="Y600" s="232"/>
      <c r="Z600" s="232"/>
      <c r="AA600" s="232"/>
      <c r="AB600" s="232"/>
      <c r="AC600" s="232"/>
      <c r="AD600" s="266"/>
      <c r="AE600" s="235"/>
      <c r="AF600" s="266"/>
      <c r="AG600" s="235"/>
      <c r="AH600" s="266"/>
      <c r="AI600" s="235"/>
      <c r="AJ600" s="266"/>
      <c r="AK600" s="235"/>
      <c r="AL600" s="266"/>
      <c r="AM600" s="235"/>
      <c r="AN600" s="236" t="str">
        <f t="shared" si="21"/>
        <v/>
      </c>
      <c r="AO600" s="237" t="str">
        <f t="shared" si="20"/>
        <v/>
      </c>
      <c r="AP600" s="236" t="str">
        <f>IF(M600&gt;0,IF(ABS((VLOOKUP(aux!A591,aux!A:C,3,FALSE)-VLOOKUP(aux!A591,aux!E:F,2,FALSE))/VLOOKUP(aux!A591,aux!A:C,3,FALSE))&gt;'BG - Eckdaten'!#REF!,"N","J"),"")</f>
        <v/>
      </c>
      <c r="AR600" s="250"/>
    </row>
    <row r="601" spans="1:44" s="217" customFormat="1" ht="18.75" x14ac:dyDescent="0.3">
      <c r="A601" s="232"/>
      <c r="B601" s="232"/>
      <c r="C601" s="232"/>
      <c r="D601" s="232"/>
      <c r="E601" s="232"/>
      <c r="F601" s="232"/>
      <c r="G601" s="232"/>
      <c r="H601" s="232"/>
      <c r="I601" s="232"/>
      <c r="J601" s="232"/>
      <c r="K601" s="232"/>
      <c r="L601" s="232"/>
      <c r="M601" s="232"/>
      <c r="N601" s="232"/>
      <c r="O601" s="232"/>
      <c r="P601" s="232"/>
      <c r="Q601" s="232"/>
      <c r="R601" s="232"/>
      <c r="S601" s="232"/>
      <c r="T601" s="232"/>
      <c r="U601" s="232"/>
      <c r="V601" s="232"/>
      <c r="W601" s="232"/>
      <c r="X601" s="232"/>
      <c r="Y601" s="232"/>
      <c r="Z601" s="232"/>
      <c r="AA601" s="232"/>
      <c r="AB601" s="232"/>
      <c r="AC601" s="232"/>
      <c r="AD601" s="266"/>
      <c r="AE601" s="235"/>
      <c r="AF601" s="266"/>
      <c r="AG601" s="235"/>
      <c r="AH601" s="266"/>
      <c r="AI601" s="235"/>
      <c r="AJ601" s="266"/>
      <c r="AK601" s="235"/>
      <c r="AL601" s="266"/>
      <c r="AM601" s="235"/>
      <c r="AN601" s="236" t="str">
        <f t="shared" si="21"/>
        <v/>
      </c>
      <c r="AO601" s="237" t="str">
        <f t="shared" si="20"/>
        <v/>
      </c>
      <c r="AP601" s="236" t="str">
        <f>IF(M601&gt;0,IF(ABS((VLOOKUP(aux!A592,aux!A:C,3,FALSE)-VLOOKUP(aux!A592,aux!E:F,2,FALSE))/VLOOKUP(aux!A592,aux!A:C,3,FALSE))&gt;'BG - Eckdaten'!#REF!,"N","J"),"")</f>
        <v/>
      </c>
      <c r="AR601" s="250"/>
    </row>
    <row r="602" spans="1:44" s="217" customFormat="1" ht="18.75" x14ac:dyDescent="0.3">
      <c r="A602" s="232"/>
      <c r="B602" s="232"/>
      <c r="C602" s="232"/>
      <c r="D602" s="232"/>
      <c r="E602" s="232"/>
      <c r="F602" s="232"/>
      <c r="G602" s="232"/>
      <c r="H602" s="232"/>
      <c r="I602" s="232"/>
      <c r="J602" s="232"/>
      <c r="K602" s="232"/>
      <c r="L602" s="232"/>
      <c r="M602" s="232"/>
      <c r="N602" s="232"/>
      <c r="O602" s="232"/>
      <c r="P602" s="232"/>
      <c r="Q602" s="232"/>
      <c r="R602" s="232"/>
      <c r="S602" s="232"/>
      <c r="T602" s="232"/>
      <c r="U602" s="232"/>
      <c r="V602" s="232"/>
      <c r="W602" s="232"/>
      <c r="X602" s="232"/>
      <c r="Y602" s="232"/>
      <c r="Z602" s="232"/>
      <c r="AA602" s="232"/>
      <c r="AB602" s="232"/>
      <c r="AC602" s="232"/>
      <c r="AD602" s="266"/>
      <c r="AE602" s="235"/>
      <c r="AF602" s="266"/>
      <c r="AG602" s="235"/>
      <c r="AH602" s="266"/>
      <c r="AI602" s="235"/>
      <c r="AJ602" s="266"/>
      <c r="AK602" s="235"/>
      <c r="AL602" s="266"/>
      <c r="AM602" s="235"/>
      <c r="AN602" s="236" t="str">
        <f t="shared" si="21"/>
        <v/>
      </c>
      <c r="AO602" s="237" t="str">
        <f t="shared" si="20"/>
        <v/>
      </c>
      <c r="AP602" s="236" t="str">
        <f>IF(M602&gt;0,IF(ABS((VLOOKUP(aux!A593,aux!A:C,3,FALSE)-VLOOKUP(aux!A593,aux!E:F,2,FALSE))/VLOOKUP(aux!A593,aux!A:C,3,FALSE))&gt;'BG - Eckdaten'!#REF!,"N","J"),"")</f>
        <v/>
      </c>
      <c r="AR602" s="250"/>
    </row>
    <row r="603" spans="1:44" s="217" customFormat="1" ht="18.75" x14ac:dyDescent="0.3">
      <c r="A603" s="232"/>
      <c r="B603" s="232"/>
      <c r="C603" s="232"/>
      <c r="D603" s="232"/>
      <c r="E603" s="232"/>
      <c r="F603" s="232"/>
      <c r="G603" s="232"/>
      <c r="H603" s="232"/>
      <c r="I603" s="232"/>
      <c r="J603" s="232"/>
      <c r="K603" s="232"/>
      <c r="L603" s="232"/>
      <c r="M603" s="232"/>
      <c r="N603" s="232"/>
      <c r="O603" s="232"/>
      <c r="P603" s="232"/>
      <c r="Q603" s="232"/>
      <c r="R603" s="232"/>
      <c r="S603" s="232"/>
      <c r="T603" s="232"/>
      <c r="U603" s="232"/>
      <c r="V603" s="232"/>
      <c r="W603" s="232"/>
      <c r="X603" s="232"/>
      <c r="Y603" s="232"/>
      <c r="Z603" s="232"/>
      <c r="AA603" s="232"/>
      <c r="AB603" s="232"/>
      <c r="AC603" s="232"/>
      <c r="AD603" s="266"/>
      <c r="AE603" s="235"/>
      <c r="AF603" s="266"/>
      <c r="AG603" s="235"/>
      <c r="AH603" s="266"/>
      <c r="AI603" s="235"/>
      <c r="AJ603" s="266"/>
      <c r="AK603" s="235"/>
      <c r="AL603" s="266"/>
      <c r="AM603" s="235"/>
      <c r="AN603" s="236" t="str">
        <f t="shared" si="21"/>
        <v/>
      </c>
      <c r="AO603" s="237" t="str">
        <f t="shared" si="20"/>
        <v/>
      </c>
      <c r="AP603" s="236" t="str">
        <f>IF(M603&gt;0,IF(ABS((VLOOKUP(aux!A594,aux!A:C,3,FALSE)-VLOOKUP(aux!A594,aux!E:F,2,FALSE))/VLOOKUP(aux!A594,aux!A:C,3,FALSE))&gt;'BG - Eckdaten'!#REF!,"N","J"),"")</f>
        <v/>
      </c>
      <c r="AR603" s="250"/>
    </row>
    <row r="604" spans="1:44" s="217" customFormat="1" ht="18.75" x14ac:dyDescent="0.3">
      <c r="A604" s="232"/>
      <c r="B604" s="232"/>
      <c r="C604" s="232"/>
      <c r="D604" s="232"/>
      <c r="E604" s="232"/>
      <c r="F604" s="232"/>
      <c r="G604" s="232"/>
      <c r="H604" s="232"/>
      <c r="I604" s="232"/>
      <c r="J604" s="232"/>
      <c r="K604" s="232"/>
      <c r="L604" s="232"/>
      <c r="M604" s="232"/>
      <c r="N604" s="232"/>
      <c r="O604" s="232"/>
      <c r="P604" s="232"/>
      <c r="Q604" s="232"/>
      <c r="R604" s="232"/>
      <c r="S604" s="232"/>
      <c r="T604" s="232"/>
      <c r="U604" s="232"/>
      <c r="V604" s="232"/>
      <c r="W604" s="232"/>
      <c r="X604" s="232"/>
      <c r="Y604" s="232"/>
      <c r="Z604" s="232"/>
      <c r="AA604" s="232"/>
      <c r="AB604" s="232"/>
      <c r="AC604" s="232"/>
      <c r="AD604" s="266"/>
      <c r="AE604" s="235"/>
      <c r="AF604" s="266"/>
      <c r="AG604" s="235"/>
      <c r="AH604" s="266"/>
      <c r="AI604" s="235"/>
      <c r="AJ604" s="266"/>
      <c r="AK604" s="235"/>
      <c r="AL604" s="266"/>
      <c r="AM604" s="235"/>
      <c r="AN604" s="236" t="str">
        <f t="shared" si="21"/>
        <v/>
      </c>
      <c r="AO604" s="237" t="str">
        <f t="shared" si="20"/>
        <v/>
      </c>
      <c r="AP604" s="236" t="str">
        <f>IF(M604&gt;0,IF(ABS((VLOOKUP(aux!A595,aux!A:C,3,FALSE)-VLOOKUP(aux!A595,aux!E:F,2,FALSE))/VLOOKUP(aux!A595,aux!A:C,3,FALSE))&gt;'BG - Eckdaten'!#REF!,"N","J"),"")</f>
        <v/>
      </c>
      <c r="AR604" s="250"/>
    </row>
    <row r="605" spans="1:44" s="217" customFormat="1" ht="18.75" x14ac:dyDescent="0.3">
      <c r="A605" s="232"/>
      <c r="B605" s="232"/>
      <c r="C605" s="232"/>
      <c r="D605" s="232"/>
      <c r="E605" s="232"/>
      <c r="F605" s="232"/>
      <c r="G605" s="232"/>
      <c r="H605" s="232"/>
      <c r="I605" s="232"/>
      <c r="J605" s="232"/>
      <c r="K605" s="232"/>
      <c r="L605" s="232"/>
      <c r="M605" s="232"/>
      <c r="N605" s="232"/>
      <c r="O605" s="232"/>
      <c r="P605" s="232"/>
      <c r="Q605" s="232"/>
      <c r="R605" s="232"/>
      <c r="S605" s="232"/>
      <c r="T605" s="232"/>
      <c r="U605" s="232"/>
      <c r="V605" s="232"/>
      <c r="W605" s="232"/>
      <c r="X605" s="232"/>
      <c r="Y605" s="232"/>
      <c r="Z605" s="232"/>
      <c r="AA605" s="232"/>
      <c r="AB605" s="232"/>
      <c r="AC605" s="232"/>
      <c r="AD605" s="266"/>
      <c r="AE605" s="235"/>
      <c r="AF605" s="266"/>
      <c r="AG605" s="235"/>
      <c r="AH605" s="266"/>
      <c r="AI605" s="235"/>
      <c r="AJ605" s="266"/>
      <c r="AK605" s="235"/>
      <c r="AL605" s="266"/>
      <c r="AM605" s="235"/>
      <c r="AN605" s="236" t="str">
        <f t="shared" si="21"/>
        <v/>
      </c>
      <c r="AO605" s="237" t="str">
        <f t="shared" si="20"/>
        <v/>
      </c>
      <c r="AP605" s="236" t="str">
        <f>IF(M605&gt;0,IF(ABS((VLOOKUP(aux!A596,aux!A:C,3,FALSE)-VLOOKUP(aux!A596,aux!E:F,2,FALSE))/VLOOKUP(aux!A596,aux!A:C,3,FALSE))&gt;'BG - Eckdaten'!#REF!,"N","J"),"")</f>
        <v/>
      </c>
      <c r="AR605" s="250"/>
    </row>
    <row r="606" spans="1:44" s="217" customFormat="1" ht="18.75" x14ac:dyDescent="0.3">
      <c r="A606" s="232"/>
      <c r="B606" s="232"/>
      <c r="C606" s="232"/>
      <c r="D606" s="232"/>
      <c r="E606" s="232"/>
      <c r="F606" s="232"/>
      <c r="G606" s="232"/>
      <c r="H606" s="232"/>
      <c r="I606" s="232"/>
      <c r="J606" s="232"/>
      <c r="K606" s="232"/>
      <c r="L606" s="232"/>
      <c r="M606" s="232"/>
      <c r="N606" s="232"/>
      <c r="O606" s="232"/>
      <c r="P606" s="232"/>
      <c r="Q606" s="232"/>
      <c r="R606" s="232"/>
      <c r="S606" s="232"/>
      <c r="T606" s="232"/>
      <c r="U606" s="232"/>
      <c r="V606" s="232"/>
      <c r="W606" s="232"/>
      <c r="X606" s="232"/>
      <c r="Y606" s="232"/>
      <c r="Z606" s="232"/>
      <c r="AA606" s="232"/>
      <c r="AB606" s="232"/>
      <c r="AC606" s="232"/>
      <c r="AD606" s="266"/>
      <c r="AE606" s="235"/>
      <c r="AF606" s="266"/>
      <c r="AG606" s="235"/>
      <c r="AH606" s="266"/>
      <c r="AI606" s="235"/>
      <c r="AJ606" s="266"/>
      <c r="AK606" s="235"/>
      <c r="AL606" s="266"/>
      <c r="AM606" s="235"/>
      <c r="AN606" s="236" t="str">
        <f t="shared" si="21"/>
        <v/>
      </c>
      <c r="AO606" s="237" t="str">
        <f t="shared" si="20"/>
        <v/>
      </c>
      <c r="AP606" s="236" t="str">
        <f>IF(M606&gt;0,IF(ABS((VLOOKUP(aux!A597,aux!A:C,3,FALSE)-VLOOKUP(aux!A597,aux!E:F,2,FALSE))/VLOOKUP(aux!A597,aux!A:C,3,FALSE))&gt;'BG - Eckdaten'!#REF!,"N","J"),"")</f>
        <v/>
      </c>
      <c r="AR606" s="250"/>
    </row>
    <row r="607" spans="1:44" s="217" customFormat="1" ht="18.75" x14ac:dyDescent="0.3">
      <c r="A607" s="232"/>
      <c r="B607" s="232"/>
      <c r="C607" s="232"/>
      <c r="D607" s="232"/>
      <c r="E607" s="232"/>
      <c r="F607" s="232"/>
      <c r="G607" s="232"/>
      <c r="H607" s="232"/>
      <c r="I607" s="232"/>
      <c r="J607" s="232"/>
      <c r="K607" s="232"/>
      <c r="L607" s="232"/>
      <c r="M607" s="232"/>
      <c r="N607" s="232"/>
      <c r="O607" s="232"/>
      <c r="P607" s="232"/>
      <c r="Q607" s="232"/>
      <c r="R607" s="232"/>
      <c r="S607" s="232"/>
      <c r="T607" s="232"/>
      <c r="U607" s="232"/>
      <c r="V607" s="232"/>
      <c r="W607" s="232"/>
      <c r="X607" s="232"/>
      <c r="Y607" s="232"/>
      <c r="Z607" s="232"/>
      <c r="AA607" s="232"/>
      <c r="AB607" s="232"/>
      <c r="AC607" s="232"/>
      <c r="AD607" s="266"/>
      <c r="AE607" s="235"/>
      <c r="AF607" s="266"/>
      <c r="AG607" s="235"/>
      <c r="AH607" s="266"/>
      <c r="AI607" s="235"/>
      <c r="AJ607" s="266"/>
      <c r="AK607" s="235"/>
      <c r="AL607" s="266"/>
      <c r="AM607" s="235"/>
      <c r="AN607" s="236" t="str">
        <f t="shared" si="21"/>
        <v/>
      </c>
      <c r="AO607" s="237" t="str">
        <f t="shared" si="20"/>
        <v/>
      </c>
      <c r="AP607" s="236" t="str">
        <f>IF(M607&gt;0,IF(ABS((VLOOKUP(aux!A598,aux!A:C,3,FALSE)-VLOOKUP(aux!A598,aux!E:F,2,FALSE))/VLOOKUP(aux!A598,aux!A:C,3,FALSE))&gt;'BG - Eckdaten'!#REF!,"N","J"),"")</f>
        <v/>
      </c>
      <c r="AR607" s="250"/>
    </row>
    <row r="608" spans="1:44" s="217" customFormat="1" ht="18.75" x14ac:dyDescent="0.3">
      <c r="A608" s="232"/>
      <c r="B608" s="232"/>
      <c r="C608" s="232"/>
      <c r="D608" s="232"/>
      <c r="E608" s="232"/>
      <c r="F608" s="232"/>
      <c r="G608" s="232"/>
      <c r="H608" s="232"/>
      <c r="I608" s="232"/>
      <c r="J608" s="232"/>
      <c r="K608" s="232"/>
      <c r="L608" s="232"/>
      <c r="M608" s="232"/>
      <c r="N608" s="232"/>
      <c r="O608" s="232"/>
      <c r="P608" s="232"/>
      <c r="Q608" s="232"/>
      <c r="R608" s="232"/>
      <c r="S608" s="232"/>
      <c r="T608" s="232"/>
      <c r="U608" s="232"/>
      <c r="V608" s="232"/>
      <c r="W608" s="232"/>
      <c r="X608" s="232"/>
      <c r="Y608" s="232"/>
      <c r="Z608" s="232"/>
      <c r="AA608" s="232"/>
      <c r="AB608" s="232"/>
      <c r="AC608" s="232"/>
      <c r="AD608" s="266"/>
      <c r="AE608" s="235"/>
      <c r="AF608" s="266"/>
      <c r="AG608" s="235"/>
      <c r="AH608" s="266"/>
      <c r="AI608" s="235"/>
      <c r="AJ608" s="266"/>
      <c r="AK608" s="235"/>
      <c r="AL608" s="266"/>
      <c r="AM608" s="235"/>
      <c r="AN608" s="236" t="str">
        <f t="shared" si="21"/>
        <v/>
      </c>
      <c r="AO608" s="237" t="str">
        <f t="shared" si="20"/>
        <v/>
      </c>
      <c r="AP608" s="236" t="str">
        <f>IF(M608&gt;0,IF(ABS((VLOOKUP(aux!A599,aux!A:C,3,FALSE)-VLOOKUP(aux!A599,aux!E:F,2,FALSE))/VLOOKUP(aux!A599,aux!A:C,3,FALSE))&gt;'BG - Eckdaten'!#REF!,"N","J"),"")</f>
        <v/>
      </c>
      <c r="AR608" s="250"/>
    </row>
    <row r="609" spans="1:44" s="217" customFormat="1" ht="18.75" x14ac:dyDescent="0.3">
      <c r="A609" s="232"/>
      <c r="B609" s="232"/>
      <c r="C609" s="232"/>
      <c r="D609" s="232"/>
      <c r="E609" s="232"/>
      <c r="F609" s="232"/>
      <c r="G609" s="232"/>
      <c r="H609" s="232"/>
      <c r="I609" s="232"/>
      <c r="J609" s="232"/>
      <c r="K609" s="232"/>
      <c r="L609" s="232"/>
      <c r="M609" s="232"/>
      <c r="N609" s="232"/>
      <c r="O609" s="232"/>
      <c r="P609" s="232"/>
      <c r="Q609" s="232"/>
      <c r="R609" s="232"/>
      <c r="S609" s="232"/>
      <c r="T609" s="232"/>
      <c r="U609" s="232"/>
      <c r="V609" s="232"/>
      <c r="W609" s="232"/>
      <c r="X609" s="232"/>
      <c r="Y609" s="232"/>
      <c r="Z609" s="232"/>
      <c r="AA609" s="232"/>
      <c r="AB609" s="232"/>
      <c r="AC609" s="232"/>
      <c r="AD609" s="266"/>
      <c r="AE609" s="235"/>
      <c r="AF609" s="266"/>
      <c r="AG609" s="235"/>
      <c r="AH609" s="266"/>
      <c r="AI609" s="235"/>
      <c r="AJ609" s="266"/>
      <c r="AK609" s="235"/>
      <c r="AL609" s="266"/>
      <c r="AM609" s="235"/>
      <c r="AN609" s="236" t="str">
        <f t="shared" si="21"/>
        <v/>
      </c>
      <c r="AO609" s="237" t="str">
        <f t="shared" si="20"/>
        <v/>
      </c>
      <c r="AP609" s="236" t="str">
        <f>IF(M609&gt;0,IF(ABS((VLOOKUP(aux!A600,aux!A:C,3,FALSE)-VLOOKUP(aux!A600,aux!E:F,2,FALSE))/VLOOKUP(aux!A600,aux!A:C,3,FALSE))&gt;'BG - Eckdaten'!#REF!,"N","J"),"")</f>
        <v/>
      </c>
      <c r="AR609" s="250"/>
    </row>
    <row r="610" spans="1:44" s="217" customFormat="1" ht="18.75" x14ac:dyDescent="0.3">
      <c r="A610" s="232"/>
      <c r="B610" s="232"/>
      <c r="C610" s="232"/>
      <c r="D610" s="232"/>
      <c r="E610" s="232"/>
      <c r="F610" s="232"/>
      <c r="G610" s="232"/>
      <c r="H610" s="232"/>
      <c r="I610" s="232"/>
      <c r="J610" s="232"/>
      <c r="K610" s="232"/>
      <c r="L610" s="232"/>
      <c r="M610" s="232"/>
      <c r="N610" s="232"/>
      <c r="O610" s="232"/>
      <c r="P610" s="232"/>
      <c r="Q610" s="232"/>
      <c r="R610" s="232"/>
      <c r="S610" s="232"/>
      <c r="T610" s="232"/>
      <c r="U610" s="232"/>
      <c r="V610" s="232"/>
      <c r="W610" s="232"/>
      <c r="X610" s="232"/>
      <c r="Y610" s="232"/>
      <c r="Z610" s="232"/>
      <c r="AA610" s="232"/>
      <c r="AB610" s="232"/>
      <c r="AC610" s="232"/>
      <c r="AD610" s="266"/>
      <c r="AE610" s="235"/>
      <c r="AF610" s="266"/>
      <c r="AG610" s="235"/>
      <c r="AH610" s="266"/>
      <c r="AI610" s="235"/>
      <c r="AJ610" s="266"/>
      <c r="AK610" s="235"/>
      <c r="AL610" s="266"/>
      <c r="AM610" s="235"/>
      <c r="AN610" s="236" t="str">
        <f t="shared" si="21"/>
        <v/>
      </c>
      <c r="AO610" s="237" t="str">
        <f t="shared" si="20"/>
        <v/>
      </c>
      <c r="AP610" s="236" t="str">
        <f>IF(M610&gt;0,IF(ABS((VLOOKUP(aux!A601,aux!A:C,3,FALSE)-VLOOKUP(aux!A601,aux!E:F,2,FALSE))/VLOOKUP(aux!A601,aux!A:C,3,FALSE))&gt;'BG - Eckdaten'!#REF!,"N","J"),"")</f>
        <v/>
      </c>
      <c r="AR610" s="250"/>
    </row>
    <row r="611" spans="1:44" s="217" customFormat="1" ht="18.75" x14ac:dyDescent="0.3">
      <c r="A611" s="232"/>
      <c r="B611" s="232"/>
      <c r="C611" s="232"/>
      <c r="D611" s="232"/>
      <c r="E611" s="232"/>
      <c r="F611" s="232"/>
      <c r="G611" s="232"/>
      <c r="H611" s="232"/>
      <c r="I611" s="232"/>
      <c r="J611" s="232"/>
      <c r="K611" s="232"/>
      <c r="L611" s="232"/>
      <c r="M611" s="232"/>
      <c r="N611" s="232"/>
      <c r="O611" s="232"/>
      <c r="P611" s="232"/>
      <c r="Q611" s="232"/>
      <c r="R611" s="232"/>
      <c r="S611" s="232"/>
      <c r="T611" s="232"/>
      <c r="U611" s="232"/>
      <c r="V611" s="232"/>
      <c r="W611" s="232"/>
      <c r="X611" s="232"/>
      <c r="Y611" s="232"/>
      <c r="Z611" s="232"/>
      <c r="AA611" s="232"/>
      <c r="AB611" s="232"/>
      <c r="AC611" s="232"/>
      <c r="AD611" s="266"/>
      <c r="AE611" s="235"/>
      <c r="AF611" s="266"/>
      <c r="AG611" s="235"/>
      <c r="AH611" s="266"/>
      <c r="AI611" s="235"/>
      <c r="AJ611" s="266"/>
      <c r="AK611" s="235"/>
      <c r="AL611" s="266"/>
      <c r="AM611" s="235"/>
      <c r="AN611" s="236" t="str">
        <f t="shared" si="21"/>
        <v/>
      </c>
      <c r="AO611" s="237" t="str">
        <f t="shared" si="20"/>
        <v/>
      </c>
      <c r="AP611" s="236" t="str">
        <f>IF(M611&gt;0,IF(ABS((VLOOKUP(aux!A602,aux!A:C,3,FALSE)-VLOOKUP(aux!A602,aux!E:F,2,FALSE))/VLOOKUP(aux!A602,aux!A:C,3,FALSE))&gt;'BG - Eckdaten'!#REF!,"N","J"),"")</f>
        <v/>
      </c>
      <c r="AR611" s="250"/>
    </row>
    <row r="612" spans="1:44" s="217" customFormat="1" ht="18.75" x14ac:dyDescent="0.3">
      <c r="A612" s="232"/>
      <c r="B612" s="232"/>
      <c r="C612" s="232"/>
      <c r="D612" s="232"/>
      <c r="E612" s="232"/>
      <c r="F612" s="232"/>
      <c r="G612" s="232"/>
      <c r="H612" s="232"/>
      <c r="I612" s="232"/>
      <c r="J612" s="232"/>
      <c r="K612" s="232"/>
      <c r="L612" s="232"/>
      <c r="M612" s="232"/>
      <c r="N612" s="232"/>
      <c r="O612" s="232"/>
      <c r="P612" s="232"/>
      <c r="Q612" s="232"/>
      <c r="R612" s="232"/>
      <c r="S612" s="232"/>
      <c r="T612" s="232"/>
      <c r="U612" s="232"/>
      <c r="V612" s="232"/>
      <c r="W612" s="232"/>
      <c r="X612" s="232"/>
      <c r="Y612" s="232"/>
      <c r="Z612" s="232"/>
      <c r="AA612" s="232"/>
      <c r="AB612" s="232"/>
      <c r="AC612" s="232"/>
      <c r="AD612" s="266"/>
      <c r="AE612" s="235"/>
      <c r="AF612" s="266"/>
      <c r="AG612" s="235"/>
      <c r="AH612" s="266"/>
      <c r="AI612" s="235"/>
      <c r="AJ612" s="266"/>
      <c r="AK612" s="235"/>
      <c r="AL612" s="266"/>
      <c r="AM612" s="235"/>
      <c r="AN612" s="236" t="str">
        <f t="shared" si="21"/>
        <v/>
      </c>
      <c r="AO612" s="237" t="str">
        <f t="shared" si="20"/>
        <v/>
      </c>
      <c r="AP612" s="236" t="str">
        <f>IF(M612&gt;0,IF(ABS((VLOOKUP(aux!A603,aux!A:C,3,FALSE)-VLOOKUP(aux!A603,aux!E:F,2,FALSE))/VLOOKUP(aux!A603,aux!A:C,3,FALSE))&gt;'BG - Eckdaten'!#REF!,"N","J"),"")</f>
        <v/>
      </c>
      <c r="AR612" s="250"/>
    </row>
    <row r="613" spans="1:44" s="217" customFormat="1" ht="18.75" x14ac:dyDescent="0.3">
      <c r="A613" s="232"/>
      <c r="B613" s="232"/>
      <c r="C613" s="232"/>
      <c r="D613" s="232"/>
      <c r="E613" s="232"/>
      <c r="F613" s="232"/>
      <c r="G613" s="232"/>
      <c r="H613" s="232"/>
      <c r="I613" s="232"/>
      <c r="J613" s="232"/>
      <c r="K613" s="232"/>
      <c r="L613" s="232"/>
      <c r="M613" s="232"/>
      <c r="N613" s="232"/>
      <c r="O613" s="232"/>
      <c r="P613" s="232"/>
      <c r="Q613" s="232"/>
      <c r="R613" s="232"/>
      <c r="S613" s="232"/>
      <c r="T613" s="232"/>
      <c r="U613" s="232"/>
      <c r="V613" s="232"/>
      <c r="W613" s="232"/>
      <c r="X613" s="232"/>
      <c r="Y613" s="232"/>
      <c r="Z613" s="232"/>
      <c r="AA613" s="232"/>
      <c r="AB613" s="232"/>
      <c r="AC613" s="232"/>
      <c r="AD613" s="266"/>
      <c r="AE613" s="235"/>
      <c r="AF613" s="266"/>
      <c r="AG613" s="235"/>
      <c r="AH613" s="266"/>
      <c r="AI613" s="235"/>
      <c r="AJ613" s="266"/>
      <c r="AK613" s="235"/>
      <c r="AL613" s="266"/>
      <c r="AM613" s="235"/>
      <c r="AN613" s="236" t="str">
        <f t="shared" si="21"/>
        <v/>
      </c>
      <c r="AO613" s="237" t="str">
        <f t="shared" si="20"/>
        <v/>
      </c>
      <c r="AP613" s="236" t="str">
        <f>IF(M613&gt;0,IF(ABS((VLOOKUP(aux!A604,aux!A:C,3,FALSE)-VLOOKUP(aux!A604,aux!E:F,2,FALSE))/VLOOKUP(aux!A604,aux!A:C,3,FALSE))&gt;'BG - Eckdaten'!#REF!,"N","J"),"")</f>
        <v/>
      </c>
      <c r="AR613" s="250"/>
    </row>
    <row r="614" spans="1:44" s="217" customFormat="1" ht="18.75" x14ac:dyDescent="0.3">
      <c r="A614" s="232"/>
      <c r="B614" s="232"/>
      <c r="C614" s="232"/>
      <c r="D614" s="232"/>
      <c r="E614" s="232"/>
      <c r="F614" s="232"/>
      <c r="G614" s="232"/>
      <c r="H614" s="232"/>
      <c r="I614" s="232"/>
      <c r="J614" s="232"/>
      <c r="K614" s="232"/>
      <c r="L614" s="232"/>
      <c r="M614" s="232"/>
      <c r="N614" s="232"/>
      <c r="O614" s="232"/>
      <c r="P614" s="232"/>
      <c r="Q614" s="232"/>
      <c r="R614" s="232"/>
      <c r="S614" s="232"/>
      <c r="T614" s="232"/>
      <c r="U614" s="232"/>
      <c r="V614" s="232"/>
      <c r="W614" s="232"/>
      <c r="X614" s="232"/>
      <c r="Y614" s="232"/>
      <c r="Z614" s="232"/>
      <c r="AA614" s="232"/>
      <c r="AB614" s="232"/>
      <c r="AC614" s="232"/>
      <c r="AD614" s="266"/>
      <c r="AE614" s="235"/>
      <c r="AF614" s="266"/>
      <c r="AG614" s="235"/>
      <c r="AH614" s="266"/>
      <c r="AI614" s="235"/>
      <c r="AJ614" s="266"/>
      <c r="AK614" s="235"/>
      <c r="AL614" s="266"/>
      <c r="AM614" s="235"/>
      <c r="AN614" s="236" t="str">
        <f t="shared" si="21"/>
        <v/>
      </c>
      <c r="AO614" s="237" t="str">
        <f t="shared" si="20"/>
        <v/>
      </c>
      <c r="AP614" s="236" t="str">
        <f>IF(M614&gt;0,IF(ABS((VLOOKUP(aux!A605,aux!A:C,3,FALSE)-VLOOKUP(aux!A605,aux!E:F,2,FALSE))/VLOOKUP(aux!A605,aux!A:C,3,FALSE))&gt;'BG - Eckdaten'!#REF!,"N","J"),"")</f>
        <v/>
      </c>
      <c r="AR614" s="250"/>
    </row>
    <row r="615" spans="1:44" s="217" customFormat="1" ht="18.75" x14ac:dyDescent="0.3">
      <c r="A615" s="232"/>
      <c r="B615" s="232"/>
      <c r="C615" s="232"/>
      <c r="D615" s="232"/>
      <c r="E615" s="232"/>
      <c r="F615" s="232"/>
      <c r="G615" s="232"/>
      <c r="H615" s="232"/>
      <c r="I615" s="232"/>
      <c r="J615" s="232"/>
      <c r="K615" s="232"/>
      <c r="L615" s="232"/>
      <c r="M615" s="232"/>
      <c r="N615" s="232"/>
      <c r="O615" s="232"/>
      <c r="P615" s="232"/>
      <c r="Q615" s="232"/>
      <c r="R615" s="232"/>
      <c r="S615" s="232"/>
      <c r="T615" s="232"/>
      <c r="U615" s="232"/>
      <c r="V615" s="232"/>
      <c r="W615" s="232"/>
      <c r="X615" s="232"/>
      <c r="Y615" s="232"/>
      <c r="Z615" s="232"/>
      <c r="AA615" s="232"/>
      <c r="AB615" s="232"/>
      <c r="AC615" s="232"/>
      <c r="AD615" s="266"/>
      <c r="AE615" s="235"/>
      <c r="AF615" s="266"/>
      <c r="AG615" s="235"/>
      <c r="AH615" s="266"/>
      <c r="AI615" s="235"/>
      <c r="AJ615" s="266"/>
      <c r="AK615" s="235"/>
      <c r="AL615" s="266"/>
      <c r="AM615" s="235"/>
      <c r="AN615" s="236" t="str">
        <f t="shared" si="21"/>
        <v/>
      </c>
      <c r="AO615" s="237" t="str">
        <f t="shared" si="20"/>
        <v/>
      </c>
      <c r="AP615" s="236" t="str">
        <f>IF(M615&gt;0,IF(ABS((VLOOKUP(aux!A606,aux!A:C,3,FALSE)-VLOOKUP(aux!A606,aux!E:F,2,FALSE))/VLOOKUP(aux!A606,aux!A:C,3,FALSE))&gt;'BG - Eckdaten'!#REF!,"N","J"),"")</f>
        <v/>
      </c>
      <c r="AR615" s="250"/>
    </row>
    <row r="616" spans="1:44" s="217" customFormat="1" ht="18.75" x14ac:dyDescent="0.3">
      <c r="A616" s="232"/>
      <c r="B616" s="232"/>
      <c r="C616" s="232"/>
      <c r="D616" s="232"/>
      <c r="E616" s="232"/>
      <c r="F616" s="232"/>
      <c r="G616" s="232"/>
      <c r="H616" s="232"/>
      <c r="I616" s="232"/>
      <c r="J616" s="232"/>
      <c r="K616" s="232"/>
      <c r="L616" s="232"/>
      <c r="M616" s="232"/>
      <c r="N616" s="232"/>
      <c r="O616" s="232"/>
      <c r="P616" s="232"/>
      <c r="Q616" s="232"/>
      <c r="R616" s="232"/>
      <c r="S616" s="232"/>
      <c r="T616" s="232"/>
      <c r="U616" s="232"/>
      <c r="V616" s="232"/>
      <c r="W616" s="232"/>
      <c r="X616" s="232"/>
      <c r="Y616" s="232"/>
      <c r="Z616" s="232"/>
      <c r="AA616" s="232"/>
      <c r="AB616" s="232"/>
      <c r="AC616" s="232"/>
      <c r="AD616" s="266"/>
      <c r="AE616" s="235"/>
      <c r="AF616" s="266"/>
      <c r="AG616" s="235"/>
      <c r="AH616" s="266"/>
      <c r="AI616" s="235"/>
      <c r="AJ616" s="266"/>
      <c r="AK616" s="235"/>
      <c r="AL616" s="266"/>
      <c r="AM616" s="235"/>
      <c r="AN616" s="236" t="str">
        <f t="shared" si="21"/>
        <v/>
      </c>
      <c r="AO616" s="237" t="str">
        <f t="shared" si="20"/>
        <v/>
      </c>
      <c r="AP616" s="236" t="str">
        <f>IF(M616&gt;0,IF(ABS((VLOOKUP(aux!A607,aux!A:C,3,FALSE)-VLOOKUP(aux!A607,aux!E:F,2,FALSE))/VLOOKUP(aux!A607,aux!A:C,3,FALSE))&gt;'BG - Eckdaten'!#REF!,"N","J"),"")</f>
        <v/>
      </c>
      <c r="AR616" s="250"/>
    </row>
    <row r="617" spans="1:44" s="217" customFormat="1" ht="18.75" x14ac:dyDescent="0.3">
      <c r="A617" s="232"/>
      <c r="B617" s="232"/>
      <c r="C617" s="232"/>
      <c r="D617" s="232"/>
      <c r="E617" s="232"/>
      <c r="F617" s="232"/>
      <c r="G617" s="232"/>
      <c r="H617" s="232"/>
      <c r="I617" s="232"/>
      <c r="J617" s="232"/>
      <c r="K617" s="232"/>
      <c r="L617" s="232"/>
      <c r="M617" s="232"/>
      <c r="N617" s="232"/>
      <c r="O617" s="232"/>
      <c r="P617" s="232"/>
      <c r="Q617" s="232"/>
      <c r="R617" s="232"/>
      <c r="S617" s="232"/>
      <c r="T617" s="232"/>
      <c r="U617" s="232"/>
      <c r="V617" s="232"/>
      <c r="W617" s="232"/>
      <c r="X617" s="232"/>
      <c r="Y617" s="232"/>
      <c r="Z617" s="232"/>
      <c r="AA617" s="232"/>
      <c r="AB617" s="232"/>
      <c r="AC617" s="232"/>
      <c r="AD617" s="266"/>
      <c r="AE617" s="235"/>
      <c r="AF617" s="266"/>
      <c r="AG617" s="235"/>
      <c r="AH617" s="266"/>
      <c r="AI617" s="235"/>
      <c r="AJ617" s="266"/>
      <c r="AK617" s="235"/>
      <c r="AL617" s="266"/>
      <c r="AM617" s="235"/>
      <c r="AN617" s="236" t="str">
        <f t="shared" si="21"/>
        <v/>
      </c>
      <c r="AO617" s="237" t="str">
        <f t="shared" si="20"/>
        <v/>
      </c>
      <c r="AP617" s="236" t="str">
        <f>IF(M617&gt;0,IF(ABS((VLOOKUP(aux!A608,aux!A:C,3,FALSE)-VLOOKUP(aux!A608,aux!E:F,2,FALSE))/VLOOKUP(aux!A608,aux!A:C,3,FALSE))&gt;'BG - Eckdaten'!#REF!,"N","J"),"")</f>
        <v/>
      </c>
      <c r="AR617" s="250"/>
    </row>
    <row r="618" spans="1:44" s="217" customFormat="1" ht="18.75" x14ac:dyDescent="0.3">
      <c r="A618" s="232"/>
      <c r="B618" s="232"/>
      <c r="C618" s="232"/>
      <c r="D618" s="232"/>
      <c r="E618" s="232"/>
      <c r="F618" s="232"/>
      <c r="G618" s="232"/>
      <c r="H618" s="232"/>
      <c r="I618" s="232"/>
      <c r="J618" s="232"/>
      <c r="K618" s="232"/>
      <c r="L618" s="232"/>
      <c r="M618" s="232"/>
      <c r="N618" s="232"/>
      <c r="O618" s="232"/>
      <c r="P618" s="232"/>
      <c r="Q618" s="232"/>
      <c r="R618" s="232"/>
      <c r="S618" s="232"/>
      <c r="T618" s="232"/>
      <c r="U618" s="232"/>
      <c r="V618" s="232"/>
      <c r="W618" s="232"/>
      <c r="X618" s="232"/>
      <c r="Y618" s="232"/>
      <c r="Z618" s="232"/>
      <c r="AA618" s="232"/>
      <c r="AB618" s="232"/>
      <c r="AC618" s="232"/>
      <c r="AD618" s="266"/>
      <c r="AE618" s="235"/>
      <c r="AF618" s="266"/>
      <c r="AG618" s="235"/>
      <c r="AH618" s="266"/>
      <c r="AI618" s="235"/>
      <c r="AJ618" s="266"/>
      <c r="AK618" s="235"/>
      <c r="AL618" s="266"/>
      <c r="AM618" s="235"/>
      <c r="AN618" s="236" t="str">
        <f t="shared" si="21"/>
        <v/>
      </c>
      <c r="AO618" s="237" t="str">
        <f t="shared" si="20"/>
        <v/>
      </c>
      <c r="AP618" s="236" t="str">
        <f>IF(M618&gt;0,IF(ABS((VLOOKUP(aux!A609,aux!A:C,3,FALSE)-VLOOKUP(aux!A609,aux!E:F,2,FALSE))/VLOOKUP(aux!A609,aux!A:C,3,FALSE))&gt;'BG - Eckdaten'!#REF!,"N","J"),"")</f>
        <v/>
      </c>
      <c r="AR618" s="250"/>
    </row>
    <row r="619" spans="1:44" s="217" customFormat="1" ht="18.75" x14ac:dyDescent="0.3">
      <c r="A619" s="232"/>
      <c r="B619" s="232"/>
      <c r="C619" s="232"/>
      <c r="D619" s="232"/>
      <c r="E619" s="232"/>
      <c r="F619" s="232"/>
      <c r="G619" s="232"/>
      <c r="H619" s="232"/>
      <c r="I619" s="232"/>
      <c r="J619" s="232"/>
      <c r="K619" s="232"/>
      <c r="L619" s="232"/>
      <c r="M619" s="232"/>
      <c r="N619" s="232"/>
      <c r="O619" s="232"/>
      <c r="P619" s="232"/>
      <c r="Q619" s="232"/>
      <c r="R619" s="232"/>
      <c r="S619" s="232"/>
      <c r="T619" s="232"/>
      <c r="U619" s="232"/>
      <c r="V619" s="232"/>
      <c r="W619" s="232"/>
      <c r="X619" s="232"/>
      <c r="Y619" s="232"/>
      <c r="Z619" s="232"/>
      <c r="AA619" s="232"/>
      <c r="AB619" s="232"/>
      <c r="AC619" s="232"/>
      <c r="AD619" s="266"/>
      <c r="AE619" s="235"/>
      <c r="AF619" s="266"/>
      <c r="AG619" s="235"/>
      <c r="AH619" s="266"/>
      <c r="AI619" s="235"/>
      <c r="AJ619" s="266"/>
      <c r="AK619" s="235"/>
      <c r="AL619" s="266"/>
      <c r="AM619" s="235"/>
      <c r="AN619" s="236" t="str">
        <f t="shared" si="21"/>
        <v/>
      </c>
      <c r="AO619" s="237" t="str">
        <f t="shared" si="20"/>
        <v/>
      </c>
      <c r="AP619" s="236" t="str">
        <f>IF(M619&gt;0,IF(ABS((VLOOKUP(aux!A610,aux!A:C,3,FALSE)-VLOOKUP(aux!A610,aux!E:F,2,FALSE))/VLOOKUP(aux!A610,aux!A:C,3,FALSE))&gt;'BG - Eckdaten'!#REF!,"N","J"),"")</f>
        <v/>
      </c>
      <c r="AR619" s="250"/>
    </row>
    <row r="620" spans="1:44" s="217" customFormat="1" ht="18.75" x14ac:dyDescent="0.3">
      <c r="A620" s="232"/>
      <c r="B620" s="232"/>
      <c r="C620" s="232"/>
      <c r="D620" s="232"/>
      <c r="E620" s="232"/>
      <c r="F620" s="232"/>
      <c r="G620" s="232"/>
      <c r="H620" s="232"/>
      <c r="I620" s="232"/>
      <c r="J620" s="232"/>
      <c r="K620" s="232"/>
      <c r="L620" s="232"/>
      <c r="M620" s="232"/>
      <c r="N620" s="232"/>
      <c r="O620" s="232"/>
      <c r="P620" s="232"/>
      <c r="Q620" s="232"/>
      <c r="R620" s="232"/>
      <c r="S620" s="232"/>
      <c r="T620" s="232"/>
      <c r="U620" s="232"/>
      <c r="V620" s="232"/>
      <c r="W620" s="232"/>
      <c r="X620" s="232"/>
      <c r="Y620" s="232"/>
      <c r="Z620" s="232"/>
      <c r="AA620" s="232"/>
      <c r="AB620" s="232"/>
      <c r="AC620" s="232"/>
      <c r="AD620" s="266"/>
      <c r="AE620" s="235"/>
      <c r="AF620" s="266"/>
      <c r="AG620" s="235"/>
      <c r="AH620" s="266"/>
      <c r="AI620" s="235"/>
      <c r="AJ620" s="266"/>
      <c r="AK620" s="235"/>
      <c r="AL620" s="266"/>
      <c r="AM620" s="235"/>
      <c r="AN620" s="236" t="str">
        <f t="shared" si="21"/>
        <v/>
      </c>
      <c r="AO620" s="237" t="str">
        <f t="shared" si="20"/>
        <v/>
      </c>
      <c r="AP620" s="236" t="str">
        <f>IF(M620&gt;0,IF(ABS((VLOOKUP(aux!A611,aux!A:C,3,FALSE)-VLOOKUP(aux!A611,aux!E:F,2,FALSE))/VLOOKUP(aux!A611,aux!A:C,3,FALSE))&gt;'BG - Eckdaten'!#REF!,"N","J"),"")</f>
        <v/>
      </c>
      <c r="AR620" s="250"/>
    </row>
    <row r="621" spans="1:44" s="217" customFormat="1" ht="18.75" x14ac:dyDescent="0.3">
      <c r="A621" s="232"/>
      <c r="B621" s="232"/>
      <c r="C621" s="232"/>
      <c r="D621" s="232"/>
      <c r="E621" s="232"/>
      <c r="F621" s="232"/>
      <c r="G621" s="232"/>
      <c r="H621" s="232"/>
      <c r="I621" s="232"/>
      <c r="J621" s="232"/>
      <c r="K621" s="232"/>
      <c r="L621" s="232"/>
      <c r="M621" s="232"/>
      <c r="N621" s="232"/>
      <c r="O621" s="232"/>
      <c r="P621" s="232"/>
      <c r="Q621" s="232"/>
      <c r="R621" s="232"/>
      <c r="S621" s="232"/>
      <c r="T621" s="232"/>
      <c r="U621" s="232"/>
      <c r="V621" s="232"/>
      <c r="W621" s="232"/>
      <c r="X621" s="232"/>
      <c r="Y621" s="232"/>
      <c r="Z621" s="232"/>
      <c r="AA621" s="232"/>
      <c r="AB621" s="232"/>
      <c r="AC621" s="232"/>
      <c r="AD621" s="266"/>
      <c r="AE621" s="235"/>
      <c r="AF621" s="266"/>
      <c r="AG621" s="235"/>
      <c r="AH621" s="266"/>
      <c r="AI621" s="235"/>
      <c r="AJ621" s="266"/>
      <c r="AK621" s="235"/>
      <c r="AL621" s="266"/>
      <c r="AM621" s="235"/>
      <c r="AN621" s="236" t="str">
        <f t="shared" si="21"/>
        <v/>
      </c>
      <c r="AO621" s="237" t="str">
        <f t="shared" si="20"/>
        <v/>
      </c>
      <c r="AP621" s="236" t="str">
        <f>IF(M621&gt;0,IF(ABS((VLOOKUP(aux!A612,aux!A:C,3,FALSE)-VLOOKUP(aux!A612,aux!E:F,2,FALSE))/VLOOKUP(aux!A612,aux!A:C,3,FALSE))&gt;'BG - Eckdaten'!#REF!,"N","J"),"")</f>
        <v/>
      </c>
      <c r="AR621" s="250"/>
    </row>
    <row r="622" spans="1:44" s="217" customFormat="1" ht="18.75" x14ac:dyDescent="0.3">
      <c r="A622" s="232"/>
      <c r="B622" s="232"/>
      <c r="C622" s="232"/>
      <c r="D622" s="232"/>
      <c r="E622" s="232"/>
      <c r="F622" s="232"/>
      <c r="G622" s="232"/>
      <c r="H622" s="232"/>
      <c r="I622" s="232"/>
      <c r="J622" s="232"/>
      <c r="K622" s="232"/>
      <c r="L622" s="232"/>
      <c r="M622" s="232"/>
      <c r="N622" s="232"/>
      <c r="O622" s="232"/>
      <c r="P622" s="232"/>
      <c r="Q622" s="232"/>
      <c r="R622" s="232"/>
      <c r="S622" s="232"/>
      <c r="T622" s="232"/>
      <c r="U622" s="232"/>
      <c r="V622" s="232"/>
      <c r="W622" s="232"/>
      <c r="X622" s="232"/>
      <c r="Y622" s="232"/>
      <c r="Z622" s="232"/>
      <c r="AA622" s="232"/>
      <c r="AB622" s="232"/>
      <c r="AC622" s="232"/>
      <c r="AD622" s="266"/>
      <c r="AE622" s="235"/>
      <c r="AF622" s="266"/>
      <c r="AG622" s="235"/>
      <c r="AH622" s="266"/>
      <c r="AI622" s="235"/>
      <c r="AJ622" s="266"/>
      <c r="AK622" s="235"/>
      <c r="AL622" s="266"/>
      <c r="AM622" s="235"/>
      <c r="AN622" s="236" t="str">
        <f t="shared" si="21"/>
        <v/>
      </c>
      <c r="AO622" s="237" t="str">
        <f t="shared" si="20"/>
        <v/>
      </c>
      <c r="AP622" s="236" t="str">
        <f>IF(M622&gt;0,IF(ABS((VLOOKUP(aux!A613,aux!A:C,3,FALSE)-VLOOKUP(aux!A613,aux!E:F,2,FALSE))/VLOOKUP(aux!A613,aux!A:C,3,FALSE))&gt;'BG - Eckdaten'!#REF!,"N","J"),"")</f>
        <v/>
      </c>
      <c r="AR622" s="250"/>
    </row>
    <row r="623" spans="1:44" s="217" customFormat="1" ht="18.75" x14ac:dyDescent="0.3">
      <c r="A623" s="232"/>
      <c r="B623" s="232"/>
      <c r="C623" s="232"/>
      <c r="D623" s="232"/>
      <c r="E623" s="232"/>
      <c r="F623" s="232"/>
      <c r="G623" s="232"/>
      <c r="H623" s="232"/>
      <c r="I623" s="232"/>
      <c r="J623" s="232"/>
      <c r="K623" s="232"/>
      <c r="L623" s="232"/>
      <c r="M623" s="232"/>
      <c r="N623" s="232"/>
      <c r="O623" s="232"/>
      <c r="P623" s="232"/>
      <c r="Q623" s="232"/>
      <c r="R623" s="232"/>
      <c r="S623" s="232"/>
      <c r="T623" s="232"/>
      <c r="U623" s="232"/>
      <c r="V623" s="232"/>
      <c r="W623" s="232"/>
      <c r="X623" s="232"/>
      <c r="Y623" s="232"/>
      <c r="Z623" s="232"/>
      <c r="AA623" s="232"/>
      <c r="AB623" s="232"/>
      <c r="AC623" s="232"/>
      <c r="AD623" s="266"/>
      <c r="AE623" s="235"/>
      <c r="AF623" s="266"/>
      <c r="AG623" s="235"/>
      <c r="AH623" s="266"/>
      <c r="AI623" s="235"/>
      <c r="AJ623" s="266"/>
      <c r="AK623" s="235"/>
      <c r="AL623" s="266"/>
      <c r="AM623" s="235"/>
      <c r="AN623" s="236" t="str">
        <f t="shared" si="21"/>
        <v/>
      </c>
      <c r="AO623" s="237" t="str">
        <f t="shared" si="20"/>
        <v/>
      </c>
      <c r="AP623" s="236" t="str">
        <f>IF(M623&gt;0,IF(ABS((VLOOKUP(aux!A614,aux!A:C,3,FALSE)-VLOOKUP(aux!A614,aux!E:F,2,FALSE))/VLOOKUP(aux!A614,aux!A:C,3,FALSE))&gt;'BG - Eckdaten'!#REF!,"N","J"),"")</f>
        <v/>
      </c>
      <c r="AR623" s="250"/>
    </row>
    <row r="624" spans="1:44" s="217" customFormat="1" ht="18.75" x14ac:dyDescent="0.3">
      <c r="A624" s="232"/>
      <c r="B624" s="232"/>
      <c r="C624" s="232"/>
      <c r="D624" s="232"/>
      <c r="E624" s="232"/>
      <c r="F624" s="232"/>
      <c r="G624" s="232"/>
      <c r="H624" s="232"/>
      <c r="I624" s="232"/>
      <c r="J624" s="232"/>
      <c r="K624" s="232"/>
      <c r="L624" s="232"/>
      <c r="M624" s="232"/>
      <c r="N624" s="232"/>
      <c r="O624" s="232"/>
      <c r="P624" s="232"/>
      <c r="Q624" s="232"/>
      <c r="R624" s="232"/>
      <c r="S624" s="232"/>
      <c r="T624" s="232"/>
      <c r="U624" s="232"/>
      <c r="V624" s="232"/>
      <c r="W624" s="232"/>
      <c r="X624" s="232"/>
      <c r="Y624" s="232"/>
      <c r="Z624" s="232"/>
      <c r="AA624" s="232"/>
      <c r="AB624" s="232"/>
      <c r="AC624" s="232"/>
      <c r="AD624" s="266"/>
      <c r="AE624" s="235"/>
      <c r="AF624" s="266"/>
      <c r="AG624" s="235"/>
      <c r="AH624" s="266"/>
      <c r="AI624" s="235"/>
      <c r="AJ624" s="266"/>
      <c r="AK624" s="235"/>
      <c r="AL624" s="266"/>
      <c r="AM624" s="235"/>
      <c r="AN624" s="236" t="str">
        <f t="shared" si="21"/>
        <v/>
      </c>
      <c r="AO624" s="237" t="str">
        <f t="shared" si="20"/>
        <v/>
      </c>
      <c r="AP624" s="236" t="str">
        <f>IF(M624&gt;0,IF(ABS((VLOOKUP(aux!A615,aux!A:C,3,FALSE)-VLOOKUP(aux!A615,aux!E:F,2,FALSE))/VLOOKUP(aux!A615,aux!A:C,3,FALSE))&gt;'BG - Eckdaten'!#REF!,"N","J"),"")</f>
        <v/>
      </c>
      <c r="AR624" s="250"/>
    </row>
    <row r="625" spans="1:44" s="217" customFormat="1" ht="18.75" x14ac:dyDescent="0.3">
      <c r="A625" s="232"/>
      <c r="B625" s="232"/>
      <c r="C625" s="232"/>
      <c r="D625" s="232"/>
      <c r="E625" s="232"/>
      <c r="F625" s="232"/>
      <c r="G625" s="232"/>
      <c r="H625" s="232"/>
      <c r="I625" s="232"/>
      <c r="J625" s="232"/>
      <c r="K625" s="232"/>
      <c r="L625" s="232"/>
      <c r="M625" s="232"/>
      <c r="N625" s="232"/>
      <c r="O625" s="232"/>
      <c r="P625" s="232"/>
      <c r="Q625" s="232"/>
      <c r="R625" s="232"/>
      <c r="S625" s="232"/>
      <c r="T625" s="232"/>
      <c r="U625" s="232"/>
      <c r="V625" s="232"/>
      <c r="W625" s="232"/>
      <c r="X625" s="232"/>
      <c r="Y625" s="232"/>
      <c r="Z625" s="232"/>
      <c r="AA625" s="232"/>
      <c r="AB625" s="232"/>
      <c r="AC625" s="232"/>
      <c r="AD625" s="266"/>
      <c r="AE625" s="235"/>
      <c r="AF625" s="266"/>
      <c r="AG625" s="235"/>
      <c r="AH625" s="266"/>
      <c r="AI625" s="235"/>
      <c r="AJ625" s="266"/>
      <c r="AK625" s="235"/>
      <c r="AL625" s="266"/>
      <c r="AM625" s="235"/>
      <c r="AN625" s="236" t="str">
        <f t="shared" si="21"/>
        <v/>
      </c>
      <c r="AO625" s="237" t="str">
        <f t="shared" si="20"/>
        <v/>
      </c>
      <c r="AP625" s="236" t="str">
        <f>IF(M625&gt;0,IF(ABS((VLOOKUP(aux!A616,aux!A:C,3,FALSE)-VLOOKUP(aux!A616,aux!E:F,2,FALSE))/VLOOKUP(aux!A616,aux!A:C,3,FALSE))&gt;'BG - Eckdaten'!#REF!,"N","J"),"")</f>
        <v/>
      </c>
      <c r="AR625" s="250"/>
    </row>
    <row r="626" spans="1:44" s="217" customFormat="1" ht="18.75" x14ac:dyDescent="0.3">
      <c r="A626" s="232"/>
      <c r="B626" s="232"/>
      <c r="C626" s="232"/>
      <c r="D626" s="232"/>
      <c r="E626" s="232"/>
      <c r="F626" s="232"/>
      <c r="G626" s="232"/>
      <c r="H626" s="232"/>
      <c r="I626" s="232"/>
      <c r="J626" s="232"/>
      <c r="K626" s="232"/>
      <c r="L626" s="232"/>
      <c r="M626" s="232"/>
      <c r="N626" s="232"/>
      <c r="O626" s="232"/>
      <c r="P626" s="232"/>
      <c r="Q626" s="232"/>
      <c r="R626" s="232"/>
      <c r="S626" s="232"/>
      <c r="T626" s="232"/>
      <c r="U626" s="232"/>
      <c r="V626" s="232"/>
      <c r="W626" s="232"/>
      <c r="X626" s="232"/>
      <c r="Y626" s="232"/>
      <c r="Z626" s="232"/>
      <c r="AA626" s="232"/>
      <c r="AB626" s="232"/>
      <c r="AC626" s="232"/>
      <c r="AD626" s="266"/>
      <c r="AE626" s="235"/>
      <c r="AF626" s="266"/>
      <c r="AG626" s="235"/>
      <c r="AH626" s="266"/>
      <c r="AI626" s="235"/>
      <c r="AJ626" s="266"/>
      <c r="AK626" s="235"/>
      <c r="AL626" s="266"/>
      <c r="AM626" s="235"/>
      <c r="AN626" s="236" t="str">
        <f t="shared" si="21"/>
        <v/>
      </c>
      <c r="AO626" s="237" t="str">
        <f t="shared" si="20"/>
        <v/>
      </c>
      <c r="AP626" s="236" t="str">
        <f>IF(M626&gt;0,IF(ABS((VLOOKUP(aux!A617,aux!A:C,3,FALSE)-VLOOKUP(aux!A617,aux!E:F,2,FALSE))/VLOOKUP(aux!A617,aux!A:C,3,FALSE))&gt;'BG - Eckdaten'!#REF!,"N","J"),"")</f>
        <v/>
      </c>
      <c r="AR626" s="250"/>
    </row>
    <row r="627" spans="1:44" s="217" customFormat="1" ht="18.75" x14ac:dyDescent="0.3">
      <c r="A627" s="232"/>
      <c r="B627" s="232"/>
      <c r="C627" s="232"/>
      <c r="D627" s="232"/>
      <c r="E627" s="232"/>
      <c r="F627" s="232"/>
      <c r="G627" s="232"/>
      <c r="H627" s="232"/>
      <c r="I627" s="232"/>
      <c r="J627" s="232"/>
      <c r="K627" s="232"/>
      <c r="L627" s="232"/>
      <c r="M627" s="232"/>
      <c r="N627" s="232"/>
      <c r="O627" s="232"/>
      <c r="P627" s="232"/>
      <c r="Q627" s="232"/>
      <c r="R627" s="232"/>
      <c r="S627" s="232"/>
      <c r="T627" s="232"/>
      <c r="U627" s="232"/>
      <c r="V627" s="232"/>
      <c r="W627" s="232"/>
      <c r="X627" s="232"/>
      <c r="Y627" s="232"/>
      <c r="Z627" s="232"/>
      <c r="AA627" s="232"/>
      <c r="AB627" s="232"/>
      <c r="AC627" s="232"/>
      <c r="AD627" s="266"/>
      <c r="AE627" s="235"/>
      <c r="AF627" s="266"/>
      <c r="AG627" s="235"/>
      <c r="AH627" s="266"/>
      <c r="AI627" s="235"/>
      <c r="AJ627" s="266"/>
      <c r="AK627" s="235"/>
      <c r="AL627" s="266"/>
      <c r="AM627" s="235"/>
      <c r="AN627" s="236" t="str">
        <f t="shared" si="21"/>
        <v/>
      </c>
      <c r="AO627" s="237" t="str">
        <f t="shared" si="20"/>
        <v/>
      </c>
      <c r="AP627" s="236" t="str">
        <f>IF(M627&gt;0,IF(ABS((VLOOKUP(aux!A618,aux!A:C,3,FALSE)-VLOOKUP(aux!A618,aux!E:F,2,FALSE))/VLOOKUP(aux!A618,aux!A:C,3,FALSE))&gt;'BG - Eckdaten'!#REF!,"N","J"),"")</f>
        <v/>
      </c>
      <c r="AR627" s="250"/>
    </row>
    <row r="628" spans="1:44" s="217" customFormat="1" ht="18.75" x14ac:dyDescent="0.3">
      <c r="A628" s="232"/>
      <c r="B628" s="232"/>
      <c r="C628" s="232"/>
      <c r="D628" s="232"/>
      <c r="E628" s="232"/>
      <c r="F628" s="232"/>
      <c r="G628" s="232"/>
      <c r="H628" s="232"/>
      <c r="I628" s="232"/>
      <c r="J628" s="232"/>
      <c r="K628" s="232"/>
      <c r="L628" s="232"/>
      <c r="M628" s="232"/>
      <c r="N628" s="232"/>
      <c r="O628" s="232"/>
      <c r="P628" s="232"/>
      <c r="Q628" s="232"/>
      <c r="R628" s="232"/>
      <c r="S628" s="232"/>
      <c r="T628" s="232"/>
      <c r="U628" s="232"/>
      <c r="V628" s="232"/>
      <c r="W628" s="232"/>
      <c r="X628" s="232"/>
      <c r="Y628" s="232"/>
      <c r="Z628" s="232"/>
      <c r="AA628" s="232"/>
      <c r="AB628" s="232"/>
      <c r="AC628" s="232"/>
      <c r="AD628" s="266"/>
      <c r="AE628" s="235"/>
      <c r="AF628" s="266"/>
      <c r="AG628" s="235"/>
      <c r="AH628" s="266"/>
      <c r="AI628" s="235"/>
      <c r="AJ628" s="266"/>
      <c r="AK628" s="235"/>
      <c r="AL628" s="266"/>
      <c r="AM628" s="235"/>
      <c r="AN628" s="236" t="str">
        <f t="shared" si="21"/>
        <v/>
      </c>
      <c r="AO628" s="237" t="str">
        <f t="shared" si="20"/>
        <v/>
      </c>
      <c r="AP628" s="236" t="str">
        <f>IF(M628&gt;0,IF(ABS((VLOOKUP(aux!A619,aux!A:C,3,FALSE)-VLOOKUP(aux!A619,aux!E:F,2,FALSE))/VLOOKUP(aux!A619,aux!A:C,3,FALSE))&gt;'BG - Eckdaten'!#REF!,"N","J"),"")</f>
        <v/>
      </c>
      <c r="AR628" s="250"/>
    </row>
    <row r="629" spans="1:44" s="217" customFormat="1" ht="18.75" x14ac:dyDescent="0.3">
      <c r="A629" s="232"/>
      <c r="B629" s="232"/>
      <c r="C629" s="232"/>
      <c r="D629" s="232"/>
      <c r="E629" s="232"/>
      <c r="F629" s="232"/>
      <c r="G629" s="232"/>
      <c r="H629" s="232"/>
      <c r="I629" s="232"/>
      <c r="J629" s="232"/>
      <c r="K629" s="232"/>
      <c r="L629" s="232"/>
      <c r="M629" s="232"/>
      <c r="N629" s="232"/>
      <c r="O629" s="232"/>
      <c r="P629" s="232"/>
      <c r="Q629" s="232"/>
      <c r="R629" s="232"/>
      <c r="S629" s="232"/>
      <c r="T629" s="232"/>
      <c r="U629" s="232"/>
      <c r="V629" s="232"/>
      <c r="W629" s="232"/>
      <c r="X629" s="232"/>
      <c r="Y629" s="232"/>
      <c r="Z629" s="232"/>
      <c r="AA629" s="232"/>
      <c r="AB629" s="232"/>
      <c r="AC629" s="232"/>
      <c r="AD629" s="266"/>
      <c r="AE629" s="235"/>
      <c r="AF629" s="266"/>
      <c r="AG629" s="235"/>
      <c r="AH629" s="266"/>
      <c r="AI629" s="235"/>
      <c r="AJ629" s="266"/>
      <c r="AK629" s="235"/>
      <c r="AL629" s="266"/>
      <c r="AM629" s="235"/>
      <c r="AN629" s="236" t="str">
        <f t="shared" si="21"/>
        <v/>
      </c>
      <c r="AO629" s="237" t="str">
        <f t="shared" si="20"/>
        <v/>
      </c>
      <c r="AP629" s="236" t="str">
        <f>IF(M629&gt;0,IF(ABS((VLOOKUP(aux!A620,aux!A:C,3,FALSE)-VLOOKUP(aux!A620,aux!E:F,2,FALSE))/VLOOKUP(aux!A620,aux!A:C,3,FALSE))&gt;'BG - Eckdaten'!#REF!,"N","J"),"")</f>
        <v/>
      </c>
      <c r="AR629" s="250"/>
    </row>
    <row r="630" spans="1:44" s="217" customFormat="1" ht="18.75" x14ac:dyDescent="0.3">
      <c r="A630" s="232"/>
      <c r="B630" s="232"/>
      <c r="C630" s="232"/>
      <c r="D630" s="232"/>
      <c r="E630" s="232"/>
      <c r="F630" s="232"/>
      <c r="G630" s="232"/>
      <c r="H630" s="232"/>
      <c r="I630" s="232"/>
      <c r="J630" s="232"/>
      <c r="K630" s="232"/>
      <c r="L630" s="232"/>
      <c r="M630" s="232"/>
      <c r="N630" s="232"/>
      <c r="O630" s="232"/>
      <c r="P630" s="232"/>
      <c r="Q630" s="232"/>
      <c r="R630" s="232"/>
      <c r="S630" s="232"/>
      <c r="T630" s="232"/>
      <c r="U630" s="232"/>
      <c r="V630" s="232"/>
      <c r="W630" s="232"/>
      <c r="X630" s="232"/>
      <c r="Y630" s="232"/>
      <c r="Z630" s="232"/>
      <c r="AA630" s="232"/>
      <c r="AB630" s="232"/>
      <c r="AC630" s="232"/>
      <c r="AD630" s="266"/>
      <c r="AE630" s="235"/>
      <c r="AF630" s="266"/>
      <c r="AG630" s="235"/>
      <c r="AH630" s="266"/>
      <c r="AI630" s="235"/>
      <c r="AJ630" s="266"/>
      <c r="AK630" s="235"/>
      <c r="AL630" s="266"/>
      <c r="AM630" s="235"/>
      <c r="AN630" s="236" t="str">
        <f t="shared" si="21"/>
        <v/>
      </c>
      <c r="AO630" s="237" t="str">
        <f t="shared" si="20"/>
        <v/>
      </c>
      <c r="AP630" s="236" t="str">
        <f>IF(M630&gt;0,IF(ABS((VLOOKUP(aux!A621,aux!A:C,3,FALSE)-VLOOKUP(aux!A621,aux!E:F,2,FALSE))/VLOOKUP(aux!A621,aux!A:C,3,FALSE))&gt;'BG - Eckdaten'!#REF!,"N","J"),"")</f>
        <v/>
      </c>
      <c r="AR630" s="250"/>
    </row>
    <row r="631" spans="1:44" s="217" customFormat="1" ht="18.75" x14ac:dyDescent="0.3">
      <c r="A631" s="232"/>
      <c r="B631" s="232"/>
      <c r="C631" s="232"/>
      <c r="D631" s="232"/>
      <c r="E631" s="232"/>
      <c r="F631" s="232"/>
      <c r="G631" s="232"/>
      <c r="H631" s="232"/>
      <c r="I631" s="232"/>
      <c r="J631" s="232"/>
      <c r="K631" s="232"/>
      <c r="L631" s="232"/>
      <c r="M631" s="232"/>
      <c r="N631" s="232"/>
      <c r="O631" s="232"/>
      <c r="P631" s="232"/>
      <c r="Q631" s="232"/>
      <c r="R631" s="232"/>
      <c r="S631" s="232"/>
      <c r="T631" s="232"/>
      <c r="U631" s="232"/>
      <c r="V631" s="232"/>
      <c r="W631" s="232"/>
      <c r="X631" s="232"/>
      <c r="Y631" s="232"/>
      <c r="Z631" s="232"/>
      <c r="AA631" s="232"/>
      <c r="AB631" s="232"/>
      <c r="AC631" s="232"/>
      <c r="AD631" s="266"/>
      <c r="AE631" s="235"/>
      <c r="AF631" s="266"/>
      <c r="AG631" s="235"/>
      <c r="AH631" s="266"/>
      <c r="AI631" s="235"/>
      <c r="AJ631" s="266"/>
      <c r="AK631" s="235"/>
      <c r="AL631" s="266"/>
      <c r="AM631" s="235"/>
      <c r="AN631" s="236" t="str">
        <f t="shared" si="21"/>
        <v/>
      </c>
      <c r="AO631" s="237" t="str">
        <f t="shared" si="20"/>
        <v/>
      </c>
      <c r="AP631" s="236" t="str">
        <f>IF(M631&gt;0,IF(ABS((VLOOKUP(aux!A622,aux!A:C,3,FALSE)-VLOOKUP(aux!A622,aux!E:F,2,FALSE))/VLOOKUP(aux!A622,aux!A:C,3,FALSE))&gt;'BG - Eckdaten'!#REF!,"N","J"),"")</f>
        <v/>
      </c>
      <c r="AR631" s="250"/>
    </row>
    <row r="632" spans="1:44" s="217" customFormat="1" ht="18.75" x14ac:dyDescent="0.3">
      <c r="A632" s="232"/>
      <c r="B632" s="232"/>
      <c r="C632" s="232"/>
      <c r="D632" s="232"/>
      <c r="E632" s="232"/>
      <c r="F632" s="232"/>
      <c r="G632" s="232"/>
      <c r="H632" s="232"/>
      <c r="I632" s="232"/>
      <c r="J632" s="232"/>
      <c r="K632" s="232"/>
      <c r="L632" s="232"/>
      <c r="M632" s="232"/>
      <c r="N632" s="232"/>
      <c r="O632" s="232"/>
      <c r="P632" s="232"/>
      <c r="Q632" s="232"/>
      <c r="R632" s="232"/>
      <c r="S632" s="232"/>
      <c r="T632" s="232"/>
      <c r="U632" s="232"/>
      <c r="V632" s="232"/>
      <c r="W632" s="232"/>
      <c r="X632" s="232"/>
      <c r="Y632" s="232"/>
      <c r="Z632" s="232"/>
      <c r="AA632" s="232"/>
      <c r="AB632" s="232"/>
      <c r="AC632" s="232"/>
      <c r="AD632" s="266"/>
      <c r="AE632" s="235"/>
      <c r="AF632" s="266"/>
      <c r="AG632" s="235"/>
      <c r="AH632" s="266"/>
      <c r="AI632" s="235"/>
      <c r="AJ632" s="266"/>
      <c r="AK632" s="235"/>
      <c r="AL632" s="266"/>
      <c r="AM632" s="235"/>
      <c r="AN632" s="236" t="str">
        <f t="shared" si="21"/>
        <v/>
      </c>
      <c r="AO632" s="237" t="str">
        <f t="shared" si="20"/>
        <v/>
      </c>
      <c r="AP632" s="236" t="str">
        <f>IF(M632&gt;0,IF(ABS((VLOOKUP(aux!A623,aux!A:C,3,FALSE)-VLOOKUP(aux!A623,aux!E:F,2,FALSE))/VLOOKUP(aux!A623,aux!A:C,3,FALSE))&gt;'BG - Eckdaten'!#REF!,"N","J"),"")</f>
        <v/>
      </c>
      <c r="AR632" s="250"/>
    </row>
    <row r="633" spans="1:44" s="217" customFormat="1" ht="18.75" x14ac:dyDescent="0.3">
      <c r="A633" s="232"/>
      <c r="B633" s="232"/>
      <c r="C633" s="232"/>
      <c r="D633" s="232"/>
      <c r="E633" s="232"/>
      <c r="F633" s="232"/>
      <c r="G633" s="232"/>
      <c r="H633" s="232"/>
      <c r="I633" s="232"/>
      <c r="J633" s="232"/>
      <c r="K633" s="232"/>
      <c r="L633" s="232"/>
      <c r="M633" s="232"/>
      <c r="N633" s="232"/>
      <c r="O633" s="232"/>
      <c r="P633" s="232"/>
      <c r="Q633" s="232"/>
      <c r="R633" s="232"/>
      <c r="S633" s="232"/>
      <c r="T633" s="232"/>
      <c r="U633" s="232"/>
      <c r="V633" s="232"/>
      <c r="W633" s="232"/>
      <c r="X633" s="232"/>
      <c r="Y633" s="232"/>
      <c r="Z633" s="232"/>
      <c r="AA633" s="232"/>
      <c r="AB633" s="232"/>
      <c r="AC633" s="232"/>
      <c r="AD633" s="266"/>
      <c r="AE633" s="235"/>
      <c r="AF633" s="266"/>
      <c r="AG633" s="235"/>
      <c r="AH633" s="266"/>
      <c r="AI633" s="235"/>
      <c r="AJ633" s="266"/>
      <c r="AK633" s="235"/>
      <c r="AL633" s="266"/>
      <c r="AM633" s="235"/>
      <c r="AN633" s="236" t="str">
        <f t="shared" si="21"/>
        <v/>
      </c>
      <c r="AO633" s="237" t="str">
        <f t="shared" si="20"/>
        <v/>
      </c>
      <c r="AP633" s="236" t="str">
        <f>IF(M633&gt;0,IF(ABS((VLOOKUP(aux!A624,aux!A:C,3,FALSE)-VLOOKUP(aux!A624,aux!E:F,2,FALSE))/VLOOKUP(aux!A624,aux!A:C,3,FALSE))&gt;'BG - Eckdaten'!#REF!,"N","J"),"")</f>
        <v/>
      </c>
      <c r="AR633" s="250"/>
    </row>
    <row r="634" spans="1:44" s="217" customFormat="1" ht="18.75" x14ac:dyDescent="0.3">
      <c r="A634" s="232"/>
      <c r="B634" s="232"/>
      <c r="C634" s="232"/>
      <c r="D634" s="232"/>
      <c r="E634" s="232"/>
      <c r="F634" s="232"/>
      <c r="G634" s="232"/>
      <c r="H634" s="232"/>
      <c r="I634" s="232"/>
      <c r="J634" s="232"/>
      <c r="K634" s="232"/>
      <c r="L634" s="232"/>
      <c r="M634" s="232"/>
      <c r="N634" s="232"/>
      <c r="O634" s="232"/>
      <c r="P634" s="232"/>
      <c r="Q634" s="232"/>
      <c r="R634" s="232"/>
      <c r="S634" s="232"/>
      <c r="T634" s="232"/>
      <c r="U634" s="232"/>
      <c r="V634" s="232"/>
      <c r="W634" s="232"/>
      <c r="X634" s="232"/>
      <c r="Y634" s="232"/>
      <c r="Z634" s="232"/>
      <c r="AA634" s="232"/>
      <c r="AB634" s="232"/>
      <c r="AC634" s="232"/>
      <c r="AD634" s="266"/>
      <c r="AE634" s="235"/>
      <c r="AF634" s="266"/>
      <c r="AG634" s="235"/>
      <c r="AH634" s="266"/>
      <c r="AI634" s="235"/>
      <c r="AJ634" s="266"/>
      <c r="AK634" s="235"/>
      <c r="AL634" s="266"/>
      <c r="AM634" s="235"/>
      <c r="AN634" s="236" t="str">
        <f t="shared" si="21"/>
        <v/>
      </c>
      <c r="AO634" s="237" t="str">
        <f t="shared" si="20"/>
        <v/>
      </c>
      <c r="AP634" s="236" t="str">
        <f>IF(M634&gt;0,IF(ABS((VLOOKUP(aux!A625,aux!A:C,3,FALSE)-VLOOKUP(aux!A625,aux!E:F,2,FALSE))/VLOOKUP(aux!A625,aux!A:C,3,FALSE))&gt;'BG - Eckdaten'!#REF!,"N","J"),"")</f>
        <v/>
      </c>
      <c r="AR634" s="250"/>
    </row>
    <row r="635" spans="1:44" s="217" customFormat="1" ht="18.75" x14ac:dyDescent="0.3">
      <c r="A635" s="232"/>
      <c r="B635" s="232"/>
      <c r="C635" s="232"/>
      <c r="D635" s="232"/>
      <c r="E635" s="232"/>
      <c r="F635" s="232"/>
      <c r="G635" s="232"/>
      <c r="H635" s="232"/>
      <c r="I635" s="232"/>
      <c r="J635" s="232"/>
      <c r="K635" s="232"/>
      <c r="L635" s="232"/>
      <c r="M635" s="232"/>
      <c r="N635" s="232"/>
      <c r="O635" s="232"/>
      <c r="P635" s="232"/>
      <c r="Q635" s="232"/>
      <c r="R635" s="232"/>
      <c r="S635" s="232"/>
      <c r="T635" s="232"/>
      <c r="U635" s="232"/>
      <c r="V635" s="232"/>
      <c r="W635" s="232"/>
      <c r="X635" s="232"/>
      <c r="Y635" s="232"/>
      <c r="Z635" s="232"/>
      <c r="AA635" s="232"/>
      <c r="AB635" s="232"/>
      <c r="AC635" s="232"/>
      <c r="AD635" s="266"/>
      <c r="AE635" s="235"/>
      <c r="AF635" s="266"/>
      <c r="AG635" s="235"/>
      <c r="AH635" s="266"/>
      <c r="AI635" s="235"/>
      <c r="AJ635" s="266"/>
      <c r="AK635" s="235"/>
      <c r="AL635" s="266"/>
      <c r="AM635" s="235"/>
      <c r="AN635" s="236" t="str">
        <f t="shared" si="21"/>
        <v/>
      </c>
      <c r="AO635" s="237" t="str">
        <f t="shared" si="20"/>
        <v/>
      </c>
      <c r="AP635" s="236" t="str">
        <f>IF(M635&gt;0,IF(ABS((VLOOKUP(aux!A626,aux!A:C,3,FALSE)-VLOOKUP(aux!A626,aux!E:F,2,FALSE))/VLOOKUP(aux!A626,aux!A:C,3,FALSE))&gt;'BG - Eckdaten'!#REF!,"N","J"),"")</f>
        <v/>
      </c>
      <c r="AR635" s="250"/>
    </row>
    <row r="636" spans="1:44" s="217" customFormat="1" ht="18.75" x14ac:dyDescent="0.3">
      <c r="A636" s="232"/>
      <c r="B636" s="232"/>
      <c r="C636" s="232"/>
      <c r="D636" s="232"/>
      <c r="E636" s="232"/>
      <c r="F636" s="232"/>
      <c r="G636" s="232"/>
      <c r="H636" s="232"/>
      <c r="I636" s="232"/>
      <c r="J636" s="232"/>
      <c r="K636" s="232"/>
      <c r="L636" s="232"/>
      <c r="M636" s="232"/>
      <c r="N636" s="232"/>
      <c r="O636" s="232"/>
      <c r="P636" s="232"/>
      <c r="Q636" s="232"/>
      <c r="R636" s="232"/>
      <c r="S636" s="232"/>
      <c r="T636" s="232"/>
      <c r="U636" s="232"/>
      <c r="V636" s="232"/>
      <c r="W636" s="232"/>
      <c r="X636" s="232"/>
      <c r="Y636" s="232"/>
      <c r="Z636" s="232"/>
      <c r="AA636" s="232"/>
      <c r="AB636" s="232"/>
      <c r="AC636" s="232"/>
      <c r="AD636" s="266"/>
      <c r="AE636" s="235"/>
      <c r="AF636" s="266"/>
      <c r="AG636" s="235"/>
      <c r="AH636" s="266"/>
      <c r="AI636" s="235"/>
      <c r="AJ636" s="266"/>
      <c r="AK636" s="235"/>
      <c r="AL636" s="266"/>
      <c r="AM636" s="235"/>
      <c r="AN636" s="236" t="str">
        <f t="shared" si="21"/>
        <v/>
      </c>
      <c r="AO636" s="237" t="str">
        <f t="shared" si="20"/>
        <v/>
      </c>
      <c r="AP636" s="236" t="str">
        <f>IF(M636&gt;0,IF(ABS((VLOOKUP(aux!A627,aux!A:C,3,FALSE)-VLOOKUP(aux!A627,aux!E:F,2,FALSE))/VLOOKUP(aux!A627,aux!A:C,3,FALSE))&gt;'BG - Eckdaten'!#REF!,"N","J"),"")</f>
        <v/>
      </c>
      <c r="AR636" s="250"/>
    </row>
    <row r="637" spans="1:44" s="217" customFormat="1" ht="18.75" x14ac:dyDescent="0.3">
      <c r="A637" s="232"/>
      <c r="B637" s="232"/>
      <c r="C637" s="232"/>
      <c r="D637" s="232"/>
      <c r="E637" s="232"/>
      <c r="F637" s="232"/>
      <c r="G637" s="232"/>
      <c r="H637" s="232"/>
      <c r="I637" s="232"/>
      <c r="J637" s="232"/>
      <c r="K637" s="232"/>
      <c r="L637" s="232"/>
      <c r="M637" s="232"/>
      <c r="N637" s="232"/>
      <c r="O637" s="232"/>
      <c r="P637" s="232"/>
      <c r="Q637" s="232"/>
      <c r="R637" s="232"/>
      <c r="S637" s="232"/>
      <c r="T637" s="232"/>
      <c r="U637" s="232"/>
      <c r="V637" s="232"/>
      <c r="W637" s="232"/>
      <c r="X637" s="232"/>
      <c r="Y637" s="232"/>
      <c r="Z637" s="232"/>
      <c r="AA637" s="232"/>
      <c r="AB637" s="232"/>
      <c r="AC637" s="232"/>
      <c r="AD637" s="266"/>
      <c r="AE637" s="235"/>
      <c r="AF637" s="266"/>
      <c r="AG637" s="235"/>
      <c r="AH637" s="266"/>
      <c r="AI637" s="235"/>
      <c r="AJ637" s="266"/>
      <c r="AK637" s="235"/>
      <c r="AL637" s="266"/>
      <c r="AM637" s="235"/>
      <c r="AN637" s="236" t="str">
        <f t="shared" si="21"/>
        <v/>
      </c>
      <c r="AO637" s="237" t="str">
        <f t="shared" si="20"/>
        <v/>
      </c>
      <c r="AP637" s="236" t="str">
        <f>IF(M637&gt;0,IF(ABS((VLOOKUP(aux!A628,aux!A:C,3,FALSE)-VLOOKUP(aux!A628,aux!E:F,2,FALSE))/VLOOKUP(aux!A628,aux!A:C,3,FALSE))&gt;'BG - Eckdaten'!#REF!,"N","J"),"")</f>
        <v/>
      </c>
      <c r="AR637" s="250"/>
    </row>
    <row r="638" spans="1:44" s="217" customFormat="1" ht="18.75" x14ac:dyDescent="0.3">
      <c r="A638" s="232"/>
      <c r="B638" s="232"/>
      <c r="C638" s="232"/>
      <c r="D638" s="232"/>
      <c r="E638" s="232"/>
      <c r="F638" s="232"/>
      <c r="G638" s="232"/>
      <c r="H638" s="232"/>
      <c r="I638" s="232"/>
      <c r="J638" s="232"/>
      <c r="K638" s="232"/>
      <c r="L638" s="232"/>
      <c r="M638" s="232"/>
      <c r="N638" s="232"/>
      <c r="O638" s="232"/>
      <c r="P638" s="232"/>
      <c r="Q638" s="232"/>
      <c r="R638" s="232"/>
      <c r="S638" s="232"/>
      <c r="T638" s="232"/>
      <c r="U638" s="232"/>
      <c r="V638" s="232"/>
      <c r="W638" s="232"/>
      <c r="X638" s="232"/>
      <c r="Y638" s="232"/>
      <c r="Z638" s="232"/>
      <c r="AA638" s="232"/>
      <c r="AB638" s="232"/>
      <c r="AC638" s="232"/>
      <c r="AD638" s="266"/>
      <c r="AE638" s="235"/>
      <c r="AF638" s="266"/>
      <c r="AG638" s="235"/>
      <c r="AH638" s="266"/>
      <c r="AI638" s="235"/>
      <c r="AJ638" s="266"/>
      <c r="AK638" s="235"/>
      <c r="AL638" s="266"/>
      <c r="AM638" s="235"/>
      <c r="AN638" s="236" t="str">
        <f t="shared" si="21"/>
        <v/>
      </c>
      <c r="AO638" s="237" t="str">
        <f t="shared" si="20"/>
        <v/>
      </c>
      <c r="AP638" s="236" t="str">
        <f>IF(M638&gt;0,IF(ABS((VLOOKUP(aux!A629,aux!A:C,3,FALSE)-VLOOKUP(aux!A629,aux!E:F,2,FALSE))/VLOOKUP(aux!A629,aux!A:C,3,FALSE))&gt;'BG - Eckdaten'!#REF!,"N","J"),"")</f>
        <v/>
      </c>
      <c r="AR638" s="250"/>
    </row>
    <row r="639" spans="1:44" s="217" customFormat="1" ht="18.75" x14ac:dyDescent="0.3">
      <c r="A639" s="232"/>
      <c r="B639" s="232"/>
      <c r="C639" s="232"/>
      <c r="D639" s="232"/>
      <c r="E639" s="232"/>
      <c r="F639" s="232"/>
      <c r="G639" s="232"/>
      <c r="H639" s="232"/>
      <c r="I639" s="232"/>
      <c r="J639" s="232"/>
      <c r="K639" s="232"/>
      <c r="L639" s="232"/>
      <c r="M639" s="232"/>
      <c r="N639" s="232"/>
      <c r="O639" s="232"/>
      <c r="P639" s="232"/>
      <c r="Q639" s="232"/>
      <c r="R639" s="232"/>
      <c r="S639" s="232"/>
      <c r="T639" s="232"/>
      <c r="U639" s="232"/>
      <c r="V639" s="232"/>
      <c r="W639" s="232"/>
      <c r="X639" s="232"/>
      <c r="Y639" s="232"/>
      <c r="Z639" s="232"/>
      <c r="AA639" s="232"/>
      <c r="AB639" s="232"/>
      <c r="AC639" s="232"/>
      <c r="AD639" s="266"/>
      <c r="AE639" s="235"/>
      <c r="AF639" s="266"/>
      <c r="AG639" s="235"/>
      <c r="AH639" s="266"/>
      <c r="AI639" s="235"/>
      <c r="AJ639" s="266"/>
      <c r="AK639" s="235"/>
      <c r="AL639" s="266"/>
      <c r="AM639" s="235"/>
      <c r="AN639" s="236" t="str">
        <f t="shared" si="21"/>
        <v/>
      </c>
      <c r="AO639" s="237" t="str">
        <f t="shared" si="20"/>
        <v/>
      </c>
      <c r="AP639" s="236" t="str">
        <f>IF(M639&gt;0,IF(ABS((VLOOKUP(aux!A630,aux!A:C,3,FALSE)-VLOOKUP(aux!A630,aux!E:F,2,FALSE))/VLOOKUP(aux!A630,aux!A:C,3,FALSE))&gt;'BG - Eckdaten'!#REF!,"N","J"),"")</f>
        <v/>
      </c>
      <c r="AR639" s="250"/>
    </row>
    <row r="640" spans="1:44" s="217" customFormat="1" ht="18.75" x14ac:dyDescent="0.3">
      <c r="A640" s="232"/>
      <c r="B640" s="232"/>
      <c r="C640" s="232"/>
      <c r="D640" s="232"/>
      <c r="E640" s="232"/>
      <c r="F640" s="232"/>
      <c r="G640" s="232"/>
      <c r="H640" s="232"/>
      <c r="I640" s="232"/>
      <c r="J640" s="232"/>
      <c r="K640" s="232"/>
      <c r="L640" s="232"/>
      <c r="M640" s="232"/>
      <c r="N640" s="232"/>
      <c r="O640" s="232"/>
      <c r="P640" s="232"/>
      <c r="Q640" s="232"/>
      <c r="R640" s="232"/>
      <c r="S640" s="232"/>
      <c r="T640" s="232"/>
      <c r="U640" s="232"/>
      <c r="V640" s="232"/>
      <c r="W640" s="232"/>
      <c r="X640" s="232"/>
      <c r="Y640" s="232"/>
      <c r="Z640" s="232"/>
      <c r="AA640" s="232"/>
      <c r="AB640" s="232"/>
      <c r="AC640" s="232"/>
      <c r="AD640" s="266"/>
      <c r="AE640" s="235"/>
      <c r="AF640" s="266"/>
      <c r="AG640" s="235"/>
      <c r="AH640" s="266"/>
      <c r="AI640" s="235"/>
      <c r="AJ640" s="266"/>
      <c r="AK640" s="235"/>
      <c r="AL640" s="266"/>
      <c r="AM640" s="235"/>
      <c r="AN640" s="236" t="str">
        <f t="shared" si="21"/>
        <v/>
      </c>
      <c r="AO640" s="237" t="str">
        <f t="shared" si="20"/>
        <v/>
      </c>
      <c r="AP640" s="236" t="str">
        <f>IF(M640&gt;0,IF(ABS((VLOOKUP(aux!A631,aux!A:C,3,FALSE)-VLOOKUP(aux!A631,aux!E:F,2,FALSE))/VLOOKUP(aux!A631,aux!A:C,3,FALSE))&gt;'BG - Eckdaten'!#REF!,"N","J"),"")</f>
        <v/>
      </c>
      <c r="AR640" s="250"/>
    </row>
    <row r="641" spans="1:44" s="217" customFormat="1" ht="18.75" x14ac:dyDescent="0.3">
      <c r="A641" s="232"/>
      <c r="B641" s="232"/>
      <c r="C641" s="232"/>
      <c r="D641" s="232"/>
      <c r="E641" s="232"/>
      <c r="F641" s="232"/>
      <c r="G641" s="232"/>
      <c r="H641" s="232"/>
      <c r="I641" s="232"/>
      <c r="J641" s="232"/>
      <c r="K641" s="232"/>
      <c r="L641" s="232"/>
      <c r="M641" s="232"/>
      <c r="N641" s="232"/>
      <c r="O641" s="232"/>
      <c r="P641" s="232"/>
      <c r="Q641" s="232"/>
      <c r="R641" s="232"/>
      <c r="S641" s="232"/>
      <c r="T641" s="232"/>
      <c r="U641" s="232"/>
      <c r="V641" s="232"/>
      <c r="W641" s="232"/>
      <c r="X641" s="232"/>
      <c r="Y641" s="232"/>
      <c r="Z641" s="232"/>
      <c r="AA641" s="232"/>
      <c r="AB641" s="232"/>
      <c r="AC641" s="232"/>
      <c r="AD641" s="266"/>
      <c r="AE641" s="235"/>
      <c r="AF641" s="266"/>
      <c r="AG641" s="235"/>
      <c r="AH641" s="266"/>
      <c r="AI641" s="235"/>
      <c r="AJ641" s="266"/>
      <c r="AK641" s="235"/>
      <c r="AL641" s="266"/>
      <c r="AM641" s="235"/>
      <c r="AN641" s="236" t="str">
        <f t="shared" si="21"/>
        <v/>
      </c>
      <c r="AO641" s="237" t="str">
        <f t="shared" si="20"/>
        <v/>
      </c>
      <c r="AP641" s="236" t="str">
        <f>IF(M641&gt;0,IF(ABS((VLOOKUP(aux!A632,aux!A:C,3,FALSE)-VLOOKUP(aux!A632,aux!E:F,2,FALSE))/VLOOKUP(aux!A632,aux!A:C,3,FALSE))&gt;'BG - Eckdaten'!#REF!,"N","J"),"")</f>
        <v/>
      </c>
      <c r="AR641" s="250"/>
    </row>
    <row r="642" spans="1:44" s="217" customFormat="1" ht="18.75" x14ac:dyDescent="0.3">
      <c r="A642" s="232"/>
      <c r="B642" s="232"/>
      <c r="C642" s="232"/>
      <c r="D642" s="232"/>
      <c r="E642" s="232"/>
      <c r="F642" s="232"/>
      <c r="G642" s="232"/>
      <c r="H642" s="232"/>
      <c r="I642" s="232"/>
      <c r="J642" s="232"/>
      <c r="K642" s="232"/>
      <c r="L642" s="232"/>
      <c r="M642" s="232"/>
      <c r="N642" s="232"/>
      <c r="O642" s="232"/>
      <c r="P642" s="232"/>
      <c r="Q642" s="232"/>
      <c r="R642" s="232"/>
      <c r="S642" s="232"/>
      <c r="T642" s="232"/>
      <c r="U642" s="232"/>
      <c r="V642" s="232"/>
      <c r="W642" s="232"/>
      <c r="X642" s="232"/>
      <c r="Y642" s="232"/>
      <c r="Z642" s="232"/>
      <c r="AA642" s="232"/>
      <c r="AB642" s="232"/>
      <c r="AC642" s="232"/>
      <c r="AD642" s="266"/>
      <c r="AE642" s="235"/>
      <c r="AF642" s="266"/>
      <c r="AG642" s="235"/>
      <c r="AH642" s="266"/>
      <c r="AI642" s="235"/>
      <c r="AJ642" s="266"/>
      <c r="AK642" s="235"/>
      <c r="AL642" s="266"/>
      <c r="AM642" s="235"/>
      <c r="AN642" s="236" t="str">
        <f t="shared" si="21"/>
        <v/>
      </c>
      <c r="AO642" s="237" t="str">
        <f t="shared" si="20"/>
        <v/>
      </c>
      <c r="AP642" s="236" t="str">
        <f>IF(M642&gt;0,IF(ABS((VLOOKUP(aux!A633,aux!A:C,3,FALSE)-VLOOKUP(aux!A633,aux!E:F,2,FALSE))/VLOOKUP(aux!A633,aux!A:C,3,FALSE))&gt;'BG - Eckdaten'!#REF!,"N","J"),"")</f>
        <v/>
      </c>
      <c r="AR642" s="250"/>
    </row>
    <row r="643" spans="1:44" s="217" customFormat="1" ht="18.75" x14ac:dyDescent="0.3">
      <c r="A643" s="232"/>
      <c r="B643" s="232"/>
      <c r="C643" s="232"/>
      <c r="D643" s="232"/>
      <c r="E643" s="232"/>
      <c r="F643" s="232"/>
      <c r="G643" s="232"/>
      <c r="H643" s="232"/>
      <c r="I643" s="232"/>
      <c r="J643" s="232"/>
      <c r="K643" s="232"/>
      <c r="L643" s="232"/>
      <c r="M643" s="232"/>
      <c r="N643" s="232"/>
      <c r="O643" s="232"/>
      <c r="P643" s="232"/>
      <c r="Q643" s="232"/>
      <c r="R643" s="232"/>
      <c r="S643" s="232"/>
      <c r="T643" s="232"/>
      <c r="U643" s="232"/>
      <c r="V643" s="232"/>
      <c r="W643" s="232"/>
      <c r="X643" s="232"/>
      <c r="Y643" s="232"/>
      <c r="Z643" s="232"/>
      <c r="AA643" s="232"/>
      <c r="AB643" s="232"/>
      <c r="AC643" s="232"/>
      <c r="AD643" s="266"/>
      <c r="AE643" s="235"/>
      <c r="AF643" s="266"/>
      <c r="AG643" s="235"/>
      <c r="AH643" s="266"/>
      <c r="AI643" s="235"/>
      <c r="AJ643" s="266"/>
      <c r="AK643" s="235"/>
      <c r="AL643" s="266"/>
      <c r="AM643" s="235"/>
      <c r="AN643" s="236" t="str">
        <f t="shared" si="21"/>
        <v/>
      </c>
      <c r="AO643" s="237" t="str">
        <f t="shared" si="20"/>
        <v/>
      </c>
      <c r="AP643" s="236" t="str">
        <f>IF(M643&gt;0,IF(ABS((VLOOKUP(aux!A634,aux!A:C,3,FALSE)-VLOOKUP(aux!A634,aux!E:F,2,FALSE))/VLOOKUP(aux!A634,aux!A:C,3,FALSE))&gt;'BG - Eckdaten'!#REF!,"N","J"),"")</f>
        <v/>
      </c>
      <c r="AR643" s="250"/>
    </row>
    <row r="644" spans="1:44" s="217" customFormat="1" ht="18.75" x14ac:dyDescent="0.3">
      <c r="A644" s="232"/>
      <c r="B644" s="232"/>
      <c r="C644" s="232"/>
      <c r="D644" s="232"/>
      <c r="E644" s="232"/>
      <c r="F644" s="232"/>
      <c r="G644" s="232"/>
      <c r="H644" s="232"/>
      <c r="I644" s="232"/>
      <c r="J644" s="232"/>
      <c r="K644" s="232"/>
      <c r="L644" s="232"/>
      <c r="M644" s="232"/>
      <c r="N644" s="232"/>
      <c r="O644" s="232"/>
      <c r="P644" s="232"/>
      <c r="Q644" s="232"/>
      <c r="R644" s="232"/>
      <c r="S644" s="232"/>
      <c r="T644" s="232"/>
      <c r="U644" s="232"/>
      <c r="V644" s="232"/>
      <c r="W644" s="232"/>
      <c r="X644" s="232"/>
      <c r="Y644" s="232"/>
      <c r="Z644" s="232"/>
      <c r="AA644" s="232"/>
      <c r="AB644" s="232"/>
      <c r="AC644" s="232"/>
      <c r="AD644" s="266"/>
      <c r="AE644" s="235"/>
      <c r="AF644" s="266"/>
      <c r="AG644" s="235"/>
      <c r="AH644" s="266"/>
      <c r="AI644" s="235"/>
      <c r="AJ644" s="266"/>
      <c r="AK644" s="235"/>
      <c r="AL644" s="266"/>
      <c r="AM644" s="235"/>
      <c r="AN644" s="236" t="str">
        <f t="shared" si="21"/>
        <v/>
      </c>
      <c r="AO644" s="237" t="str">
        <f t="shared" si="20"/>
        <v/>
      </c>
      <c r="AP644" s="236" t="str">
        <f>IF(M644&gt;0,IF(ABS((VLOOKUP(aux!A635,aux!A:C,3,FALSE)-VLOOKUP(aux!A635,aux!E:F,2,FALSE))/VLOOKUP(aux!A635,aux!A:C,3,FALSE))&gt;'BG - Eckdaten'!#REF!,"N","J"),"")</f>
        <v/>
      </c>
      <c r="AR644" s="250"/>
    </row>
    <row r="645" spans="1:44" s="217" customFormat="1" ht="18.75" x14ac:dyDescent="0.3">
      <c r="A645" s="232"/>
      <c r="B645" s="232"/>
      <c r="C645" s="232"/>
      <c r="D645" s="232"/>
      <c r="E645" s="232"/>
      <c r="F645" s="232"/>
      <c r="G645" s="232"/>
      <c r="H645" s="232"/>
      <c r="I645" s="232"/>
      <c r="J645" s="232"/>
      <c r="K645" s="232"/>
      <c r="L645" s="232"/>
      <c r="M645" s="232"/>
      <c r="N645" s="232"/>
      <c r="O645" s="232"/>
      <c r="P645" s="232"/>
      <c r="Q645" s="232"/>
      <c r="R645" s="232"/>
      <c r="S645" s="232"/>
      <c r="T645" s="232"/>
      <c r="U645" s="232"/>
      <c r="V645" s="232"/>
      <c r="W645" s="232"/>
      <c r="X645" s="232"/>
      <c r="Y645" s="232"/>
      <c r="Z645" s="232"/>
      <c r="AA645" s="232"/>
      <c r="AB645" s="232"/>
      <c r="AC645" s="232"/>
      <c r="AD645" s="266"/>
      <c r="AE645" s="235"/>
      <c r="AF645" s="266"/>
      <c r="AG645" s="235"/>
      <c r="AH645" s="266"/>
      <c r="AI645" s="235"/>
      <c r="AJ645" s="266"/>
      <c r="AK645" s="235"/>
      <c r="AL645" s="266"/>
      <c r="AM645" s="235"/>
      <c r="AN645" s="236" t="str">
        <f t="shared" si="21"/>
        <v/>
      </c>
      <c r="AO645" s="237" t="str">
        <f t="shared" si="20"/>
        <v/>
      </c>
      <c r="AP645" s="236" t="str">
        <f>IF(M645&gt;0,IF(ABS((VLOOKUP(aux!A636,aux!A:C,3,FALSE)-VLOOKUP(aux!A636,aux!E:F,2,FALSE))/VLOOKUP(aux!A636,aux!A:C,3,FALSE))&gt;'BG - Eckdaten'!#REF!,"N","J"),"")</f>
        <v/>
      </c>
      <c r="AR645" s="250"/>
    </row>
    <row r="646" spans="1:44" s="217" customFormat="1" ht="18.75" x14ac:dyDescent="0.3">
      <c r="A646" s="232"/>
      <c r="B646" s="232"/>
      <c r="C646" s="232"/>
      <c r="D646" s="232"/>
      <c r="E646" s="232"/>
      <c r="F646" s="232"/>
      <c r="G646" s="232"/>
      <c r="H646" s="232"/>
      <c r="I646" s="232"/>
      <c r="J646" s="232"/>
      <c r="K646" s="232"/>
      <c r="L646" s="232"/>
      <c r="M646" s="232"/>
      <c r="N646" s="232"/>
      <c r="O646" s="232"/>
      <c r="P646" s="232"/>
      <c r="Q646" s="232"/>
      <c r="R646" s="232"/>
      <c r="S646" s="232"/>
      <c r="T646" s="232"/>
      <c r="U646" s="232"/>
      <c r="V646" s="232"/>
      <c r="W646" s="232"/>
      <c r="X646" s="232"/>
      <c r="Y646" s="232"/>
      <c r="Z646" s="232"/>
      <c r="AA646" s="232"/>
      <c r="AB646" s="232"/>
      <c r="AC646" s="232"/>
      <c r="AD646" s="266"/>
      <c r="AE646" s="235"/>
      <c r="AF646" s="266"/>
      <c r="AG646" s="235"/>
      <c r="AH646" s="266"/>
      <c r="AI646" s="235"/>
      <c r="AJ646" s="266"/>
      <c r="AK646" s="235"/>
      <c r="AL646" s="266"/>
      <c r="AM646" s="235"/>
      <c r="AN646" s="236" t="str">
        <f t="shared" si="21"/>
        <v/>
      </c>
      <c r="AO646" s="237" t="str">
        <f t="shared" si="20"/>
        <v/>
      </c>
      <c r="AP646" s="236" t="str">
        <f>IF(M646&gt;0,IF(ABS((VLOOKUP(aux!A637,aux!A:C,3,FALSE)-VLOOKUP(aux!A637,aux!E:F,2,FALSE))/VLOOKUP(aux!A637,aux!A:C,3,FALSE))&gt;'BG - Eckdaten'!#REF!,"N","J"),"")</f>
        <v/>
      </c>
      <c r="AR646" s="250"/>
    </row>
    <row r="647" spans="1:44" s="217" customFormat="1" ht="18.75" x14ac:dyDescent="0.3">
      <c r="A647" s="232"/>
      <c r="B647" s="232"/>
      <c r="C647" s="232"/>
      <c r="D647" s="232"/>
      <c r="E647" s="232"/>
      <c r="F647" s="232"/>
      <c r="G647" s="232"/>
      <c r="H647" s="232"/>
      <c r="I647" s="232"/>
      <c r="J647" s="232"/>
      <c r="K647" s="232"/>
      <c r="L647" s="232"/>
      <c r="M647" s="232"/>
      <c r="N647" s="232"/>
      <c r="O647" s="232"/>
      <c r="P647" s="232"/>
      <c r="Q647" s="232"/>
      <c r="R647" s="232"/>
      <c r="S647" s="232"/>
      <c r="T647" s="232"/>
      <c r="U647" s="232"/>
      <c r="V647" s="232"/>
      <c r="W647" s="232"/>
      <c r="X647" s="232"/>
      <c r="Y647" s="232"/>
      <c r="Z647" s="232"/>
      <c r="AA647" s="232"/>
      <c r="AB647" s="232"/>
      <c r="AC647" s="232"/>
      <c r="AD647" s="266"/>
      <c r="AE647" s="235"/>
      <c r="AF647" s="266"/>
      <c r="AG647" s="235"/>
      <c r="AH647" s="266"/>
      <c r="AI647" s="235"/>
      <c r="AJ647" s="266"/>
      <c r="AK647" s="235"/>
      <c r="AL647" s="266"/>
      <c r="AM647" s="235"/>
      <c r="AN647" s="236" t="str">
        <f t="shared" si="21"/>
        <v/>
      </c>
      <c r="AO647" s="237" t="str">
        <f t="shared" ref="AO647:AO710" si="22">IF(AE647=0,"",IF(AE647+AG647+AI647+AK647+AM647=1,"J","N"))</f>
        <v/>
      </c>
      <c r="AP647" s="236" t="str">
        <f>IF(M647&gt;0,IF(ABS((VLOOKUP(aux!A638,aux!A:C,3,FALSE)-VLOOKUP(aux!A638,aux!E:F,2,FALSE))/VLOOKUP(aux!A638,aux!A:C,3,FALSE))&gt;'BG - Eckdaten'!#REF!,"N","J"),"")</f>
        <v/>
      </c>
      <c r="AR647" s="250"/>
    </row>
    <row r="648" spans="1:44" s="217" customFormat="1" ht="18.75" x14ac:dyDescent="0.3">
      <c r="A648" s="232"/>
      <c r="B648" s="232"/>
      <c r="C648" s="232"/>
      <c r="D648" s="232"/>
      <c r="E648" s="232"/>
      <c r="F648" s="232"/>
      <c r="G648" s="232"/>
      <c r="H648" s="232"/>
      <c r="I648" s="232"/>
      <c r="J648" s="232"/>
      <c r="K648" s="232"/>
      <c r="L648" s="232"/>
      <c r="M648" s="232"/>
      <c r="N648" s="232"/>
      <c r="O648" s="232"/>
      <c r="P648" s="232"/>
      <c r="Q648" s="232"/>
      <c r="R648" s="232"/>
      <c r="S648" s="232"/>
      <c r="T648" s="232"/>
      <c r="U648" s="232"/>
      <c r="V648" s="232"/>
      <c r="W648" s="232"/>
      <c r="X648" s="232"/>
      <c r="Y648" s="232"/>
      <c r="Z648" s="232"/>
      <c r="AA648" s="232"/>
      <c r="AB648" s="232"/>
      <c r="AC648" s="232"/>
      <c r="AD648" s="266"/>
      <c r="AE648" s="235"/>
      <c r="AF648" s="266"/>
      <c r="AG648" s="235"/>
      <c r="AH648" s="266"/>
      <c r="AI648" s="235"/>
      <c r="AJ648" s="266"/>
      <c r="AK648" s="235"/>
      <c r="AL648" s="266"/>
      <c r="AM648" s="235"/>
      <c r="AN648" s="236" t="str">
        <f t="shared" ref="AN648:AN711" si="23">IF(AD648=0,"",IF(AND(AD648&gt;0,AD648+AF648+AH648+AJ648+AL648=P648),"J","N"))</f>
        <v/>
      </c>
      <c r="AO648" s="237" t="str">
        <f t="shared" si="22"/>
        <v/>
      </c>
      <c r="AP648" s="236" t="str">
        <f>IF(M648&gt;0,IF(ABS((VLOOKUP(aux!A639,aux!A:C,3,FALSE)-VLOOKUP(aux!A639,aux!E:F,2,FALSE))/VLOOKUP(aux!A639,aux!A:C,3,FALSE))&gt;'BG - Eckdaten'!#REF!,"N","J"),"")</f>
        <v/>
      </c>
      <c r="AR648" s="250"/>
    </row>
    <row r="649" spans="1:44" s="217" customFormat="1" ht="18.75" x14ac:dyDescent="0.3">
      <c r="A649" s="232"/>
      <c r="B649" s="232"/>
      <c r="C649" s="232"/>
      <c r="D649" s="232"/>
      <c r="E649" s="232"/>
      <c r="F649" s="232"/>
      <c r="G649" s="232"/>
      <c r="H649" s="232"/>
      <c r="I649" s="232"/>
      <c r="J649" s="232"/>
      <c r="K649" s="232"/>
      <c r="L649" s="232"/>
      <c r="M649" s="232"/>
      <c r="N649" s="232"/>
      <c r="O649" s="232"/>
      <c r="P649" s="232"/>
      <c r="Q649" s="232"/>
      <c r="R649" s="232"/>
      <c r="S649" s="232"/>
      <c r="T649" s="232"/>
      <c r="U649" s="232"/>
      <c r="V649" s="232"/>
      <c r="W649" s="232"/>
      <c r="X649" s="232"/>
      <c r="Y649" s="232"/>
      <c r="Z649" s="232"/>
      <c r="AA649" s="232"/>
      <c r="AB649" s="232"/>
      <c r="AC649" s="232"/>
      <c r="AD649" s="266"/>
      <c r="AE649" s="235"/>
      <c r="AF649" s="266"/>
      <c r="AG649" s="235"/>
      <c r="AH649" s="266"/>
      <c r="AI649" s="235"/>
      <c r="AJ649" s="266"/>
      <c r="AK649" s="235"/>
      <c r="AL649" s="266"/>
      <c r="AM649" s="235"/>
      <c r="AN649" s="236" t="str">
        <f t="shared" si="23"/>
        <v/>
      </c>
      <c r="AO649" s="237" t="str">
        <f t="shared" si="22"/>
        <v/>
      </c>
      <c r="AP649" s="236" t="str">
        <f>IF(M649&gt;0,IF(ABS((VLOOKUP(aux!A640,aux!A:C,3,FALSE)-VLOOKUP(aux!A640,aux!E:F,2,FALSE))/VLOOKUP(aux!A640,aux!A:C,3,FALSE))&gt;'BG - Eckdaten'!#REF!,"N","J"),"")</f>
        <v/>
      </c>
      <c r="AR649" s="250"/>
    </row>
    <row r="650" spans="1:44" s="217" customFormat="1" ht="18.75" x14ac:dyDescent="0.3">
      <c r="A650" s="232"/>
      <c r="B650" s="232"/>
      <c r="C650" s="232"/>
      <c r="D650" s="232"/>
      <c r="E650" s="232"/>
      <c r="F650" s="232"/>
      <c r="G650" s="232"/>
      <c r="H650" s="232"/>
      <c r="I650" s="232"/>
      <c r="J650" s="232"/>
      <c r="K650" s="232"/>
      <c r="L650" s="232"/>
      <c r="M650" s="232"/>
      <c r="N650" s="232"/>
      <c r="O650" s="232"/>
      <c r="P650" s="232"/>
      <c r="Q650" s="232"/>
      <c r="R650" s="232"/>
      <c r="S650" s="232"/>
      <c r="T650" s="232"/>
      <c r="U650" s="232"/>
      <c r="V650" s="232"/>
      <c r="W650" s="232"/>
      <c r="X650" s="232"/>
      <c r="Y650" s="232"/>
      <c r="Z650" s="232"/>
      <c r="AA650" s="232"/>
      <c r="AB650" s="232"/>
      <c r="AC650" s="232"/>
      <c r="AD650" s="266"/>
      <c r="AE650" s="235"/>
      <c r="AF650" s="266"/>
      <c r="AG650" s="235"/>
      <c r="AH650" s="266"/>
      <c r="AI650" s="235"/>
      <c r="AJ650" s="266"/>
      <c r="AK650" s="235"/>
      <c r="AL650" s="266"/>
      <c r="AM650" s="235"/>
      <c r="AN650" s="236" t="str">
        <f t="shared" si="23"/>
        <v/>
      </c>
      <c r="AO650" s="237" t="str">
        <f t="shared" si="22"/>
        <v/>
      </c>
      <c r="AP650" s="236" t="str">
        <f>IF(M650&gt;0,IF(ABS((VLOOKUP(aux!A641,aux!A:C,3,FALSE)-VLOOKUP(aux!A641,aux!E:F,2,FALSE))/VLOOKUP(aux!A641,aux!A:C,3,FALSE))&gt;'BG - Eckdaten'!#REF!,"N","J"),"")</f>
        <v/>
      </c>
      <c r="AR650" s="250"/>
    </row>
    <row r="651" spans="1:44" s="217" customFormat="1" ht="18.75" x14ac:dyDescent="0.3">
      <c r="A651" s="232"/>
      <c r="B651" s="232"/>
      <c r="C651" s="232"/>
      <c r="D651" s="232"/>
      <c r="E651" s="232"/>
      <c r="F651" s="232"/>
      <c r="G651" s="232"/>
      <c r="H651" s="232"/>
      <c r="I651" s="232"/>
      <c r="J651" s="232"/>
      <c r="K651" s="232"/>
      <c r="L651" s="232"/>
      <c r="M651" s="232"/>
      <c r="N651" s="232"/>
      <c r="O651" s="232"/>
      <c r="P651" s="232"/>
      <c r="Q651" s="232"/>
      <c r="R651" s="232"/>
      <c r="S651" s="232"/>
      <c r="T651" s="232"/>
      <c r="U651" s="232"/>
      <c r="V651" s="232"/>
      <c r="W651" s="232"/>
      <c r="X651" s="232"/>
      <c r="Y651" s="232"/>
      <c r="Z651" s="232"/>
      <c r="AA651" s="232"/>
      <c r="AB651" s="232"/>
      <c r="AC651" s="232"/>
      <c r="AD651" s="266"/>
      <c r="AE651" s="235"/>
      <c r="AF651" s="266"/>
      <c r="AG651" s="235"/>
      <c r="AH651" s="266"/>
      <c r="AI651" s="235"/>
      <c r="AJ651" s="266"/>
      <c r="AK651" s="235"/>
      <c r="AL651" s="266"/>
      <c r="AM651" s="235"/>
      <c r="AN651" s="236" t="str">
        <f t="shared" si="23"/>
        <v/>
      </c>
      <c r="AO651" s="237" t="str">
        <f t="shared" si="22"/>
        <v/>
      </c>
      <c r="AP651" s="236" t="str">
        <f>IF(M651&gt;0,IF(ABS((VLOOKUP(aux!A642,aux!A:C,3,FALSE)-VLOOKUP(aux!A642,aux!E:F,2,FALSE))/VLOOKUP(aux!A642,aux!A:C,3,FALSE))&gt;'BG - Eckdaten'!#REF!,"N","J"),"")</f>
        <v/>
      </c>
      <c r="AR651" s="250"/>
    </row>
    <row r="652" spans="1:44" s="217" customFormat="1" ht="18.75" x14ac:dyDescent="0.3">
      <c r="A652" s="232"/>
      <c r="B652" s="232"/>
      <c r="C652" s="232"/>
      <c r="D652" s="232"/>
      <c r="E652" s="232"/>
      <c r="F652" s="232"/>
      <c r="G652" s="232"/>
      <c r="H652" s="232"/>
      <c r="I652" s="232"/>
      <c r="J652" s="232"/>
      <c r="K652" s="232"/>
      <c r="L652" s="232"/>
      <c r="M652" s="232"/>
      <c r="N652" s="232"/>
      <c r="O652" s="232"/>
      <c r="P652" s="232"/>
      <c r="Q652" s="232"/>
      <c r="R652" s="232"/>
      <c r="S652" s="232"/>
      <c r="T652" s="232"/>
      <c r="U652" s="232"/>
      <c r="V652" s="232"/>
      <c r="W652" s="232"/>
      <c r="X652" s="232"/>
      <c r="Y652" s="232"/>
      <c r="Z652" s="232"/>
      <c r="AA652" s="232"/>
      <c r="AB652" s="232"/>
      <c r="AC652" s="232"/>
      <c r="AD652" s="266"/>
      <c r="AE652" s="235"/>
      <c r="AF652" s="266"/>
      <c r="AG652" s="235"/>
      <c r="AH652" s="266"/>
      <c r="AI652" s="235"/>
      <c r="AJ652" s="266"/>
      <c r="AK652" s="235"/>
      <c r="AL652" s="266"/>
      <c r="AM652" s="235"/>
      <c r="AN652" s="236" t="str">
        <f t="shared" si="23"/>
        <v/>
      </c>
      <c r="AO652" s="237" t="str">
        <f t="shared" si="22"/>
        <v/>
      </c>
      <c r="AP652" s="236" t="str">
        <f>IF(M652&gt;0,IF(ABS((VLOOKUP(aux!A643,aux!A:C,3,FALSE)-VLOOKUP(aux!A643,aux!E:F,2,FALSE))/VLOOKUP(aux!A643,aux!A:C,3,FALSE))&gt;'BG - Eckdaten'!#REF!,"N","J"),"")</f>
        <v/>
      </c>
      <c r="AR652" s="250"/>
    </row>
    <row r="653" spans="1:44" s="217" customFormat="1" ht="18.75" x14ac:dyDescent="0.3">
      <c r="A653" s="232"/>
      <c r="B653" s="232"/>
      <c r="C653" s="232"/>
      <c r="D653" s="232"/>
      <c r="E653" s="232"/>
      <c r="F653" s="232"/>
      <c r="G653" s="232"/>
      <c r="H653" s="232"/>
      <c r="I653" s="232"/>
      <c r="J653" s="232"/>
      <c r="K653" s="232"/>
      <c r="L653" s="232"/>
      <c r="M653" s="232"/>
      <c r="N653" s="232"/>
      <c r="O653" s="232"/>
      <c r="P653" s="232"/>
      <c r="Q653" s="232"/>
      <c r="R653" s="232"/>
      <c r="S653" s="232"/>
      <c r="T653" s="232"/>
      <c r="U653" s="232"/>
      <c r="V653" s="232"/>
      <c r="W653" s="232"/>
      <c r="X653" s="232"/>
      <c r="Y653" s="232"/>
      <c r="Z653" s="232"/>
      <c r="AA653" s="232"/>
      <c r="AB653" s="232"/>
      <c r="AC653" s="232"/>
      <c r="AD653" s="266"/>
      <c r="AE653" s="235"/>
      <c r="AF653" s="266"/>
      <c r="AG653" s="235"/>
      <c r="AH653" s="266"/>
      <c r="AI653" s="235"/>
      <c r="AJ653" s="266"/>
      <c r="AK653" s="235"/>
      <c r="AL653" s="266"/>
      <c r="AM653" s="235"/>
      <c r="AN653" s="236" t="str">
        <f t="shared" si="23"/>
        <v/>
      </c>
      <c r="AO653" s="237" t="str">
        <f t="shared" si="22"/>
        <v/>
      </c>
      <c r="AP653" s="236" t="str">
        <f>IF(M653&gt;0,IF(ABS((VLOOKUP(aux!A644,aux!A:C,3,FALSE)-VLOOKUP(aux!A644,aux!E:F,2,FALSE))/VLOOKUP(aux!A644,aux!A:C,3,FALSE))&gt;'BG - Eckdaten'!#REF!,"N","J"),"")</f>
        <v/>
      </c>
      <c r="AR653" s="250"/>
    </row>
    <row r="654" spans="1:44" s="217" customFormat="1" ht="18.75" x14ac:dyDescent="0.3">
      <c r="A654" s="232"/>
      <c r="B654" s="232"/>
      <c r="C654" s="232"/>
      <c r="D654" s="232"/>
      <c r="E654" s="232"/>
      <c r="F654" s="232"/>
      <c r="G654" s="232"/>
      <c r="H654" s="232"/>
      <c r="I654" s="232"/>
      <c r="J654" s="232"/>
      <c r="K654" s="232"/>
      <c r="L654" s="232"/>
      <c r="M654" s="232"/>
      <c r="N654" s="232"/>
      <c r="O654" s="232"/>
      <c r="P654" s="232"/>
      <c r="Q654" s="232"/>
      <c r="R654" s="232"/>
      <c r="S654" s="232"/>
      <c r="T654" s="232"/>
      <c r="U654" s="232"/>
      <c r="V654" s="232"/>
      <c r="W654" s="232"/>
      <c r="X654" s="232"/>
      <c r="Y654" s="232"/>
      <c r="Z654" s="232"/>
      <c r="AA654" s="232"/>
      <c r="AB654" s="232"/>
      <c r="AC654" s="232"/>
      <c r="AD654" s="266"/>
      <c r="AE654" s="235"/>
      <c r="AF654" s="266"/>
      <c r="AG654" s="235"/>
      <c r="AH654" s="266"/>
      <c r="AI654" s="235"/>
      <c r="AJ654" s="266"/>
      <c r="AK654" s="235"/>
      <c r="AL654" s="266"/>
      <c r="AM654" s="235"/>
      <c r="AN654" s="236" t="str">
        <f t="shared" si="23"/>
        <v/>
      </c>
      <c r="AO654" s="237" t="str">
        <f t="shared" si="22"/>
        <v/>
      </c>
      <c r="AP654" s="236" t="str">
        <f>IF(M654&gt;0,IF(ABS((VLOOKUP(aux!A645,aux!A:C,3,FALSE)-VLOOKUP(aux!A645,aux!E:F,2,FALSE))/VLOOKUP(aux!A645,aux!A:C,3,FALSE))&gt;'BG - Eckdaten'!#REF!,"N","J"),"")</f>
        <v/>
      </c>
      <c r="AR654" s="250"/>
    </row>
    <row r="655" spans="1:44" s="217" customFormat="1" ht="18.75" x14ac:dyDescent="0.3">
      <c r="A655" s="232"/>
      <c r="B655" s="232"/>
      <c r="C655" s="232"/>
      <c r="D655" s="232"/>
      <c r="E655" s="232"/>
      <c r="F655" s="232"/>
      <c r="G655" s="232"/>
      <c r="H655" s="232"/>
      <c r="I655" s="232"/>
      <c r="J655" s="232"/>
      <c r="K655" s="232"/>
      <c r="L655" s="232"/>
      <c r="M655" s="232"/>
      <c r="N655" s="232"/>
      <c r="O655" s="232"/>
      <c r="P655" s="232"/>
      <c r="Q655" s="232"/>
      <c r="R655" s="232"/>
      <c r="S655" s="232"/>
      <c r="T655" s="232"/>
      <c r="U655" s="232"/>
      <c r="V655" s="232"/>
      <c r="W655" s="232"/>
      <c r="X655" s="232"/>
      <c r="Y655" s="232"/>
      <c r="Z655" s="232"/>
      <c r="AA655" s="232"/>
      <c r="AB655" s="232"/>
      <c r="AC655" s="232"/>
      <c r="AD655" s="266"/>
      <c r="AE655" s="235"/>
      <c r="AF655" s="266"/>
      <c r="AG655" s="235"/>
      <c r="AH655" s="266"/>
      <c r="AI655" s="235"/>
      <c r="AJ655" s="266"/>
      <c r="AK655" s="235"/>
      <c r="AL655" s="266"/>
      <c r="AM655" s="235"/>
      <c r="AN655" s="236" t="str">
        <f t="shared" si="23"/>
        <v/>
      </c>
      <c r="AO655" s="237" t="str">
        <f t="shared" si="22"/>
        <v/>
      </c>
      <c r="AP655" s="236" t="str">
        <f>IF(M655&gt;0,IF(ABS((VLOOKUP(aux!A646,aux!A:C,3,FALSE)-VLOOKUP(aux!A646,aux!E:F,2,FALSE))/VLOOKUP(aux!A646,aux!A:C,3,FALSE))&gt;'BG - Eckdaten'!#REF!,"N","J"),"")</f>
        <v/>
      </c>
      <c r="AR655" s="250"/>
    </row>
    <row r="656" spans="1:44" s="217" customFormat="1" ht="18.75" x14ac:dyDescent="0.3">
      <c r="A656" s="232"/>
      <c r="B656" s="232"/>
      <c r="C656" s="232"/>
      <c r="D656" s="232"/>
      <c r="E656" s="232"/>
      <c r="F656" s="232"/>
      <c r="G656" s="232"/>
      <c r="H656" s="232"/>
      <c r="I656" s="232"/>
      <c r="J656" s="232"/>
      <c r="K656" s="232"/>
      <c r="L656" s="232"/>
      <c r="M656" s="232"/>
      <c r="N656" s="232"/>
      <c r="O656" s="232"/>
      <c r="P656" s="232"/>
      <c r="Q656" s="232"/>
      <c r="R656" s="232"/>
      <c r="S656" s="232"/>
      <c r="T656" s="232"/>
      <c r="U656" s="232"/>
      <c r="V656" s="232"/>
      <c r="W656" s="232"/>
      <c r="X656" s="232"/>
      <c r="Y656" s="232"/>
      <c r="Z656" s="232"/>
      <c r="AA656" s="232"/>
      <c r="AB656" s="232"/>
      <c r="AC656" s="232"/>
      <c r="AD656" s="266"/>
      <c r="AE656" s="235"/>
      <c r="AF656" s="266"/>
      <c r="AG656" s="235"/>
      <c r="AH656" s="266"/>
      <c r="AI656" s="235"/>
      <c r="AJ656" s="266"/>
      <c r="AK656" s="235"/>
      <c r="AL656" s="266"/>
      <c r="AM656" s="235"/>
      <c r="AN656" s="236" t="str">
        <f t="shared" si="23"/>
        <v/>
      </c>
      <c r="AO656" s="237" t="str">
        <f t="shared" si="22"/>
        <v/>
      </c>
      <c r="AP656" s="236" t="str">
        <f>IF(M656&gt;0,IF(ABS((VLOOKUP(aux!A647,aux!A:C,3,FALSE)-VLOOKUP(aux!A647,aux!E:F,2,FALSE))/VLOOKUP(aux!A647,aux!A:C,3,FALSE))&gt;'BG - Eckdaten'!#REF!,"N","J"),"")</f>
        <v/>
      </c>
      <c r="AR656" s="250"/>
    </row>
    <row r="657" spans="1:44" s="217" customFormat="1" ht="18.75" x14ac:dyDescent="0.3">
      <c r="A657" s="232"/>
      <c r="B657" s="232"/>
      <c r="C657" s="232"/>
      <c r="D657" s="232"/>
      <c r="E657" s="232"/>
      <c r="F657" s="232"/>
      <c r="G657" s="232"/>
      <c r="H657" s="232"/>
      <c r="I657" s="232"/>
      <c r="J657" s="232"/>
      <c r="K657" s="232"/>
      <c r="L657" s="232"/>
      <c r="M657" s="232"/>
      <c r="N657" s="232"/>
      <c r="O657" s="232"/>
      <c r="P657" s="232"/>
      <c r="Q657" s="232"/>
      <c r="R657" s="232"/>
      <c r="S657" s="232"/>
      <c r="T657" s="232"/>
      <c r="U657" s="232"/>
      <c r="V657" s="232"/>
      <c r="W657" s="232"/>
      <c r="X657" s="232"/>
      <c r="Y657" s="232"/>
      <c r="Z657" s="232"/>
      <c r="AA657" s="232"/>
      <c r="AB657" s="232"/>
      <c r="AC657" s="232"/>
      <c r="AD657" s="266"/>
      <c r="AE657" s="235"/>
      <c r="AF657" s="266"/>
      <c r="AG657" s="235"/>
      <c r="AH657" s="266"/>
      <c r="AI657" s="235"/>
      <c r="AJ657" s="266"/>
      <c r="AK657" s="235"/>
      <c r="AL657" s="266"/>
      <c r="AM657" s="235"/>
      <c r="AN657" s="236" t="str">
        <f t="shared" si="23"/>
        <v/>
      </c>
      <c r="AO657" s="237" t="str">
        <f t="shared" si="22"/>
        <v/>
      </c>
      <c r="AP657" s="236" t="str">
        <f>IF(M657&gt;0,IF(ABS((VLOOKUP(aux!A648,aux!A:C,3,FALSE)-VLOOKUP(aux!A648,aux!E:F,2,FALSE))/VLOOKUP(aux!A648,aux!A:C,3,FALSE))&gt;'BG - Eckdaten'!#REF!,"N","J"),"")</f>
        <v/>
      </c>
      <c r="AR657" s="250"/>
    </row>
    <row r="658" spans="1:44" s="217" customFormat="1" ht="18.75" x14ac:dyDescent="0.3">
      <c r="A658" s="232"/>
      <c r="B658" s="232"/>
      <c r="C658" s="232"/>
      <c r="D658" s="232"/>
      <c r="E658" s="232"/>
      <c r="F658" s="232"/>
      <c r="G658" s="232"/>
      <c r="H658" s="232"/>
      <c r="I658" s="232"/>
      <c r="J658" s="232"/>
      <c r="K658" s="232"/>
      <c r="L658" s="232"/>
      <c r="M658" s="232"/>
      <c r="N658" s="232"/>
      <c r="O658" s="232"/>
      <c r="P658" s="232"/>
      <c r="Q658" s="232"/>
      <c r="R658" s="232"/>
      <c r="S658" s="232"/>
      <c r="T658" s="232"/>
      <c r="U658" s="232"/>
      <c r="V658" s="232"/>
      <c r="W658" s="232"/>
      <c r="X658" s="232"/>
      <c r="Y658" s="232"/>
      <c r="Z658" s="232"/>
      <c r="AA658" s="232"/>
      <c r="AB658" s="232"/>
      <c r="AC658" s="232"/>
      <c r="AD658" s="266"/>
      <c r="AE658" s="235"/>
      <c r="AF658" s="266"/>
      <c r="AG658" s="235"/>
      <c r="AH658" s="266"/>
      <c r="AI658" s="235"/>
      <c r="AJ658" s="266"/>
      <c r="AK658" s="235"/>
      <c r="AL658" s="266"/>
      <c r="AM658" s="235"/>
      <c r="AN658" s="236" t="str">
        <f t="shared" si="23"/>
        <v/>
      </c>
      <c r="AO658" s="237" t="str">
        <f t="shared" si="22"/>
        <v/>
      </c>
      <c r="AP658" s="236" t="str">
        <f>IF(M658&gt;0,IF(ABS((VLOOKUP(aux!A649,aux!A:C,3,FALSE)-VLOOKUP(aux!A649,aux!E:F,2,FALSE))/VLOOKUP(aux!A649,aux!A:C,3,FALSE))&gt;'BG - Eckdaten'!#REF!,"N","J"),"")</f>
        <v/>
      </c>
      <c r="AR658" s="250"/>
    </row>
    <row r="659" spans="1:44" s="217" customFormat="1" ht="18.75" x14ac:dyDescent="0.3">
      <c r="A659" s="232"/>
      <c r="B659" s="232"/>
      <c r="C659" s="232"/>
      <c r="D659" s="232"/>
      <c r="E659" s="232"/>
      <c r="F659" s="232"/>
      <c r="G659" s="232"/>
      <c r="H659" s="232"/>
      <c r="I659" s="232"/>
      <c r="J659" s="232"/>
      <c r="K659" s="232"/>
      <c r="L659" s="232"/>
      <c r="M659" s="232"/>
      <c r="N659" s="232"/>
      <c r="O659" s="232"/>
      <c r="P659" s="232"/>
      <c r="Q659" s="232"/>
      <c r="R659" s="232"/>
      <c r="S659" s="232"/>
      <c r="T659" s="232"/>
      <c r="U659" s="232"/>
      <c r="V659" s="232"/>
      <c r="W659" s="232"/>
      <c r="X659" s="232"/>
      <c r="Y659" s="232"/>
      <c r="Z659" s="232"/>
      <c r="AA659" s="232"/>
      <c r="AB659" s="232"/>
      <c r="AC659" s="232"/>
      <c r="AD659" s="266"/>
      <c r="AE659" s="235"/>
      <c r="AF659" s="266"/>
      <c r="AG659" s="235"/>
      <c r="AH659" s="266"/>
      <c r="AI659" s="235"/>
      <c r="AJ659" s="266"/>
      <c r="AK659" s="235"/>
      <c r="AL659" s="266"/>
      <c r="AM659" s="235"/>
      <c r="AN659" s="236" t="str">
        <f t="shared" si="23"/>
        <v/>
      </c>
      <c r="AO659" s="237" t="str">
        <f t="shared" si="22"/>
        <v/>
      </c>
      <c r="AP659" s="236" t="str">
        <f>IF(M659&gt;0,IF(ABS((VLOOKUP(aux!A650,aux!A:C,3,FALSE)-VLOOKUP(aux!A650,aux!E:F,2,FALSE))/VLOOKUP(aux!A650,aux!A:C,3,FALSE))&gt;'BG - Eckdaten'!#REF!,"N","J"),"")</f>
        <v/>
      </c>
      <c r="AR659" s="250"/>
    </row>
    <row r="660" spans="1:44" s="217" customFormat="1" ht="18.75" x14ac:dyDescent="0.3">
      <c r="A660" s="232"/>
      <c r="B660" s="232"/>
      <c r="C660" s="232"/>
      <c r="D660" s="232"/>
      <c r="E660" s="232"/>
      <c r="F660" s="232"/>
      <c r="G660" s="232"/>
      <c r="H660" s="232"/>
      <c r="I660" s="232"/>
      <c r="J660" s="232"/>
      <c r="K660" s="232"/>
      <c r="L660" s="232"/>
      <c r="M660" s="232"/>
      <c r="N660" s="232"/>
      <c r="O660" s="232"/>
      <c r="P660" s="232"/>
      <c r="Q660" s="232"/>
      <c r="R660" s="232"/>
      <c r="S660" s="232"/>
      <c r="T660" s="232"/>
      <c r="U660" s="232"/>
      <c r="V660" s="232"/>
      <c r="W660" s="232"/>
      <c r="X660" s="232"/>
      <c r="Y660" s="232"/>
      <c r="Z660" s="232"/>
      <c r="AA660" s="232"/>
      <c r="AB660" s="232"/>
      <c r="AC660" s="232"/>
      <c r="AD660" s="266"/>
      <c r="AE660" s="235"/>
      <c r="AF660" s="266"/>
      <c r="AG660" s="235"/>
      <c r="AH660" s="266"/>
      <c r="AI660" s="235"/>
      <c r="AJ660" s="266"/>
      <c r="AK660" s="235"/>
      <c r="AL660" s="266"/>
      <c r="AM660" s="235"/>
      <c r="AN660" s="236" t="str">
        <f t="shared" si="23"/>
        <v/>
      </c>
      <c r="AO660" s="237" t="str">
        <f t="shared" si="22"/>
        <v/>
      </c>
      <c r="AP660" s="236" t="str">
        <f>IF(M660&gt;0,IF(ABS((VLOOKUP(aux!A651,aux!A:C,3,FALSE)-VLOOKUP(aux!A651,aux!E:F,2,FALSE))/VLOOKUP(aux!A651,aux!A:C,3,FALSE))&gt;'BG - Eckdaten'!#REF!,"N","J"),"")</f>
        <v/>
      </c>
      <c r="AR660" s="250"/>
    </row>
    <row r="661" spans="1:44" s="217" customFormat="1" ht="18.75" x14ac:dyDescent="0.3">
      <c r="A661" s="232"/>
      <c r="B661" s="232"/>
      <c r="C661" s="232"/>
      <c r="D661" s="232"/>
      <c r="E661" s="232"/>
      <c r="F661" s="232"/>
      <c r="G661" s="232"/>
      <c r="H661" s="232"/>
      <c r="I661" s="232"/>
      <c r="J661" s="232"/>
      <c r="K661" s="232"/>
      <c r="L661" s="232"/>
      <c r="M661" s="232"/>
      <c r="N661" s="232"/>
      <c r="O661" s="232"/>
      <c r="P661" s="232"/>
      <c r="Q661" s="232"/>
      <c r="R661" s="232"/>
      <c r="S661" s="232"/>
      <c r="T661" s="232"/>
      <c r="U661" s="232"/>
      <c r="V661" s="232"/>
      <c r="W661" s="232"/>
      <c r="X661" s="232"/>
      <c r="Y661" s="232"/>
      <c r="Z661" s="232"/>
      <c r="AA661" s="232"/>
      <c r="AB661" s="232"/>
      <c r="AC661" s="232"/>
      <c r="AD661" s="266"/>
      <c r="AE661" s="235"/>
      <c r="AF661" s="266"/>
      <c r="AG661" s="235"/>
      <c r="AH661" s="266"/>
      <c r="AI661" s="235"/>
      <c r="AJ661" s="266"/>
      <c r="AK661" s="235"/>
      <c r="AL661" s="266"/>
      <c r="AM661" s="235"/>
      <c r="AN661" s="236" t="str">
        <f t="shared" si="23"/>
        <v/>
      </c>
      <c r="AO661" s="237" t="str">
        <f t="shared" si="22"/>
        <v/>
      </c>
      <c r="AP661" s="236" t="str">
        <f>IF(M661&gt;0,IF(ABS((VLOOKUP(aux!A652,aux!A:C,3,FALSE)-VLOOKUP(aux!A652,aux!E:F,2,FALSE))/VLOOKUP(aux!A652,aux!A:C,3,FALSE))&gt;'BG - Eckdaten'!#REF!,"N","J"),"")</f>
        <v/>
      </c>
      <c r="AR661" s="250"/>
    </row>
    <row r="662" spans="1:44" s="217" customFormat="1" ht="18.75" x14ac:dyDescent="0.3">
      <c r="A662" s="232"/>
      <c r="B662" s="232"/>
      <c r="C662" s="232"/>
      <c r="D662" s="232"/>
      <c r="E662" s="232"/>
      <c r="F662" s="232"/>
      <c r="G662" s="232"/>
      <c r="H662" s="232"/>
      <c r="I662" s="232"/>
      <c r="J662" s="232"/>
      <c r="K662" s="232"/>
      <c r="L662" s="232"/>
      <c r="M662" s="232"/>
      <c r="N662" s="232"/>
      <c r="O662" s="232"/>
      <c r="P662" s="232"/>
      <c r="Q662" s="232"/>
      <c r="R662" s="232"/>
      <c r="S662" s="232"/>
      <c r="T662" s="232"/>
      <c r="U662" s="232"/>
      <c r="V662" s="232"/>
      <c r="W662" s="232"/>
      <c r="X662" s="232"/>
      <c r="Y662" s="232"/>
      <c r="Z662" s="232"/>
      <c r="AA662" s="232"/>
      <c r="AB662" s="232"/>
      <c r="AC662" s="232"/>
      <c r="AD662" s="266"/>
      <c r="AE662" s="235"/>
      <c r="AF662" s="266"/>
      <c r="AG662" s="235"/>
      <c r="AH662" s="266"/>
      <c r="AI662" s="235"/>
      <c r="AJ662" s="266"/>
      <c r="AK662" s="235"/>
      <c r="AL662" s="266"/>
      <c r="AM662" s="235"/>
      <c r="AN662" s="236" t="str">
        <f t="shared" si="23"/>
        <v/>
      </c>
      <c r="AO662" s="237" t="str">
        <f t="shared" si="22"/>
        <v/>
      </c>
      <c r="AP662" s="236" t="str">
        <f>IF(M662&gt;0,IF(ABS((VLOOKUP(aux!A653,aux!A:C,3,FALSE)-VLOOKUP(aux!A653,aux!E:F,2,FALSE))/VLOOKUP(aux!A653,aux!A:C,3,FALSE))&gt;'BG - Eckdaten'!#REF!,"N","J"),"")</f>
        <v/>
      </c>
      <c r="AR662" s="250"/>
    </row>
    <row r="663" spans="1:44" s="217" customFormat="1" ht="18.75" x14ac:dyDescent="0.3">
      <c r="A663" s="232"/>
      <c r="B663" s="232"/>
      <c r="C663" s="232"/>
      <c r="D663" s="232"/>
      <c r="E663" s="232"/>
      <c r="F663" s="232"/>
      <c r="G663" s="232"/>
      <c r="H663" s="232"/>
      <c r="I663" s="232"/>
      <c r="J663" s="232"/>
      <c r="K663" s="232"/>
      <c r="L663" s="232"/>
      <c r="M663" s="232"/>
      <c r="N663" s="232"/>
      <c r="O663" s="232"/>
      <c r="P663" s="232"/>
      <c r="Q663" s="232"/>
      <c r="R663" s="232"/>
      <c r="S663" s="232"/>
      <c r="T663" s="232"/>
      <c r="U663" s="232"/>
      <c r="V663" s="232"/>
      <c r="W663" s="232"/>
      <c r="X663" s="232"/>
      <c r="Y663" s="232"/>
      <c r="Z663" s="232"/>
      <c r="AA663" s="232"/>
      <c r="AB663" s="232"/>
      <c r="AC663" s="232"/>
      <c r="AD663" s="266"/>
      <c r="AE663" s="235"/>
      <c r="AF663" s="266"/>
      <c r="AG663" s="235"/>
      <c r="AH663" s="266"/>
      <c r="AI663" s="235"/>
      <c r="AJ663" s="266"/>
      <c r="AK663" s="235"/>
      <c r="AL663" s="266"/>
      <c r="AM663" s="235"/>
      <c r="AN663" s="236" t="str">
        <f t="shared" si="23"/>
        <v/>
      </c>
      <c r="AO663" s="237" t="str">
        <f t="shared" si="22"/>
        <v/>
      </c>
      <c r="AP663" s="236" t="str">
        <f>IF(M663&gt;0,IF(ABS((VLOOKUP(aux!A654,aux!A:C,3,FALSE)-VLOOKUP(aux!A654,aux!E:F,2,FALSE))/VLOOKUP(aux!A654,aux!A:C,3,FALSE))&gt;'BG - Eckdaten'!#REF!,"N","J"),"")</f>
        <v/>
      </c>
      <c r="AR663" s="250"/>
    </row>
    <row r="664" spans="1:44" s="217" customFormat="1" ht="18.75" x14ac:dyDescent="0.3">
      <c r="A664" s="232"/>
      <c r="B664" s="232"/>
      <c r="C664" s="232"/>
      <c r="D664" s="232"/>
      <c r="E664" s="232"/>
      <c r="F664" s="232"/>
      <c r="G664" s="232"/>
      <c r="H664" s="232"/>
      <c r="I664" s="232"/>
      <c r="J664" s="232"/>
      <c r="K664" s="232"/>
      <c r="L664" s="232"/>
      <c r="M664" s="232"/>
      <c r="N664" s="232"/>
      <c r="O664" s="232"/>
      <c r="P664" s="232"/>
      <c r="Q664" s="232"/>
      <c r="R664" s="232"/>
      <c r="S664" s="232"/>
      <c r="T664" s="232"/>
      <c r="U664" s="232"/>
      <c r="V664" s="232"/>
      <c r="W664" s="232"/>
      <c r="X664" s="232"/>
      <c r="Y664" s="232"/>
      <c r="Z664" s="232"/>
      <c r="AA664" s="232"/>
      <c r="AB664" s="232"/>
      <c r="AC664" s="232"/>
      <c r="AD664" s="266"/>
      <c r="AE664" s="235"/>
      <c r="AF664" s="266"/>
      <c r="AG664" s="235"/>
      <c r="AH664" s="266"/>
      <c r="AI664" s="235"/>
      <c r="AJ664" s="266"/>
      <c r="AK664" s="235"/>
      <c r="AL664" s="266"/>
      <c r="AM664" s="235"/>
      <c r="AN664" s="236" t="str">
        <f t="shared" si="23"/>
        <v/>
      </c>
      <c r="AO664" s="237" t="str">
        <f t="shared" si="22"/>
        <v/>
      </c>
      <c r="AP664" s="236" t="str">
        <f>IF(M664&gt;0,IF(ABS((VLOOKUP(aux!A655,aux!A:C,3,FALSE)-VLOOKUP(aux!A655,aux!E:F,2,FALSE))/VLOOKUP(aux!A655,aux!A:C,3,FALSE))&gt;'BG - Eckdaten'!#REF!,"N","J"),"")</f>
        <v/>
      </c>
      <c r="AR664" s="250"/>
    </row>
    <row r="665" spans="1:44" s="217" customFormat="1" ht="18.75" x14ac:dyDescent="0.3">
      <c r="A665" s="232"/>
      <c r="B665" s="232"/>
      <c r="C665" s="232"/>
      <c r="D665" s="232"/>
      <c r="E665" s="232"/>
      <c r="F665" s="232"/>
      <c r="G665" s="232"/>
      <c r="H665" s="232"/>
      <c r="I665" s="232"/>
      <c r="J665" s="232"/>
      <c r="K665" s="232"/>
      <c r="L665" s="232"/>
      <c r="M665" s="232"/>
      <c r="N665" s="232"/>
      <c r="O665" s="232"/>
      <c r="P665" s="232"/>
      <c r="Q665" s="232"/>
      <c r="R665" s="232"/>
      <c r="S665" s="232"/>
      <c r="T665" s="232"/>
      <c r="U665" s="232"/>
      <c r="V665" s="232"/>
      <c r="W665" s="232"/>
      <c r="X665" s="232"/>
      <c r="Y665" s="232"/>
      <c r="Z665" s="232"/>
      <c r="AA665" s="232"/>
      <c r="AB665" s="232"/>
      <c r="AC665" s="232"/>
      <c r="AD665" s="266"/>
      <c r="AE665" s="235"/>
      <c r="AF665" s="266"/>
      <c r="AG665" s="235"/>
      <c r="AH665" s="266"/>
      <c r="AI665" s="235"/>
      <c r="AJ665" s="266"/>
      <c r="AK665" s="235"/>
      <c r="AL665" s="266"/>
      <c r="AM665" s="235"/>
      <c r="AN665" s="236" t="str">
        <f t="shared" si="23"/>
        <v/>
      </c>
      <c r="AO665" s="237" t="str">
        <f t="shared" si="22"/>
        <v/>
      </c>
      <c r="AP665" s="236" t="str">
        <f>IF(M665&gt;0,IF(ABS((VLOOKUP(aux!A656,aux!A:C,3,FALSE)-VLOOKUP(aux!A656,aux!E:F,2,FALSE))/VLOOKUP(aux!A656,aux!A:C,3,FALSE))&gt;'BG - Eckdaten'!#REF!,"N","J"),"")</f>
        <v/>
      </c>
      <c r="AR665" s="250"/>
    </row>
    <row r="666" spans="1:44" s="217" customFormat="1" ht="18.75" x14ac:dyDescent="0.3">
      <c r="A666" s="232"/>
      <c r="B666" s="232"/>
      <c r="C666" s="232"/>
      <c r="D666" s="232"/>
      <c r="E666" s="232"/>
      <c r="F666" s="232"/>
      <c r="G666" s="232"/>
      <c r="H666" s="232"/>
      <c r="I666" s="232"/>
      <c r="J666" s="232"/>
      <c r="K666" s="232"/>
      <c r="L666" s="232"/>
      <c r="M666" s="232"/>
      <c r="N666" s="232"/>
      <c r="O666" s="232"/>
      <c r="P666" s="232"/>
      <c r="Q666" s="232"/>
      <c r="R666" s="232"/>
      <c r="S666" s="232"/>
      <c r="T666" s="232"/>
      <c r="U666" s="232"/>
      <c r="V666" s="232"/>
      <c r="W666" s="232"/>
      <c r="X666" s="232"/>
      <c r="Y666" s="232"/>
      <c r="Z666" s="232"/>
      <c r="AA666" s="232"/>
      <c r="AB666" s="232"/>
      <c r="AC666" s="232"/>
      <c r="AD666" s="266"/>
      <c r="AE666" s="235"/>
      <c r="AF666" s="266"/>
      <c r="AG666" s="235"/>
      <c r="AH666" s="266"/>
      <c r="AI666" s="235"/>
      <c r="AJ666" s="266"/>
      <c r="AK666" s="235"/>
      <c r="AL666" s="266"/>
      <c r="AM666" s="235"/>
      <c r="AN666" s="236" t="str">
        <f t="shared" si="23"/>
        <v/>
      </c>
      <c r="AO666" s="237" t="str">
        <f t="shared" si="22"/>
        <v/>
      </c>
      <c r="AP666" s="236" t="str">
        <f>IF(M666&gt;0,IF(ABS((VLOOKUP(aux!A657,aux!A:C,3,FALSE)-VLOOKUP(aux!A657,aux!E:F,2,FALSE))/VLOOKUP(aux!A657,aux!A:C,3,FALSE))&gt;'BG - Eckdaten'!#REF!,"N","J"),"")</f>
        <v/>
      </c>
      <c r="AR666" s="250"/>
    </row>
    <row r="667" spans="1:44" s="217" customFormat="1" ht="18.75" x14ac:dyDescent="0.3">
      <c r="A667" s="232"/>
      <c r="B667" s="232"/>
      <c r="C667" s="232"/>
      <c r="D667" s="232"/>
      <c r="E667" s="232"/>
      <c r="F667" s="232"/>
      <c r="G667" s="232"/>
      <c r="H667" s="232"/>
      <c r="I667" s="232"/>
      <c r="J667" s="232"/>
      <c r="K667" s="232"/>
      <c r="L667" s="232"/>
      <c r="M667" s="232"/>
      <c r="N667" s="232"/>
      <c r="O667" s="232"/>
      <c r="P667" s="232"/>
      <c r="Q667" s="232"/>
      <c r="R667" s="232"/>
      <c r="S667" s="232"/>
      <c r="T667" s="232"/>
      <c r="U667" s="232"/>
      <c r="V667" s="232"/>
      <c r="W667" s="232"/>
      <c r="X667" s="232"/>
      <c r="Y667" s="232"/>
      <c r="Z667" s="232"/>
      <c r="AA667" s="232"/>
      <c r="AB667" s="232"/>
      <c r="AC667" s="232"/>
      <c r="AD667" s="266"/>
      <c r="AE667" s="235"/>
      <c r="AF667" s="266"/>
      <c r="AG667" s="235"/>
      <c r="AH667" s="266"/>
      <c r="AI667" s="235"/>
      <c r="AJ667" s="266"/>
      <c r="AK667" s="235"/>
      <c r="AL667" s="266"/>
      <c r="AM667" s="235"/>
      <c r="AN667" s="236" t="str">
        <f t="shared" si="23"/>
        <v/>
      </c>
      <c r="AO667" s="237" t="str">
        <f t="shared" si="22"/>
        <v/>
      </c>
      <c r="AP667" s="236" t="str">
        <f>IF(M667&gt;0,IF(ABS((VLOOKUP(aux!A658,aux!A:C,3,FALSE)-VLOOKUP(aux!A658,aux!E:F,2,FALSE))/VLOOKUP(aux!A658,aux!A:C,3,FALSE))&gt;'BG - Eckdaten'!#REF!,"N","J"),"")</f>
        <v/>
      </c>
      <c r="AR667" s="250"/>
    </row>
    <row r="668" spans="1:44" s="217" customFormat="1" ht="18.75" x14ac:dyDescent="0.3">
      <c r="A668" s="232"/>
      <c r="B668" s="232"/>
      <c r="C668" s="232"/>
      <c r="D668" s="232"/>
      <c r="E668" s="232"/>
      <c r="F668" s="232"/>
      <c r="G668" s="232"/>
      <c r="H668" s="232"/>
      <c r="I668" s="232"/>
      <c r="J668" s="232"/>
      <c r="K668" s="232"/>
      <c r="L668" s="232"/>
      <c r="M668" s="232"/>
      <c r="N668" s="232"/>
      <c r="O668" s="232"/>
      <c r="P668" s="232"/>
      <c r="Q668" s="232"/>
      <c r="R668" s="232"/>
      <c r="S668" s="232"/>
      <c r="T668" s="232"/>
      <c r="U668" s="232"/>
      <c r="V668" s="232"/>
      <c r="W668" s="232"/>
      <c r="X668" s="232"/>
      <c r="Y668" s="232"/>
      <c r="Z668" s="232"/>
      <c r="AA668" s="232"/>
      <c r="AB668" s="232"/>
      <c r="AC668" s="232"/>
      <c r="AD668" s="266"/>
      <c r="AE668" s="235"/>
      <c r="AF668" s="266"/>
      <c r="AG668" s="235"/>
      <c r="AH668" s="266"/>
      <c r="AI668" s="235"/>
      <c r="AJ668" s="266"/>
      <c r="AK668" s="235"/>
      <c r="AL668" s="266"/>
      <c r="AM668" s="235"/>
      <c r="AN668" s="236" t="str">
        <f t="shared" si="23"/>
        <v/>
      </c>
      <c r="AO668" s="237" t="str">
        <f t="shared" si="22"/>
        <v/>
      </c>
      <c r="AP668" s="236" t="str">
        <f>IF(M668&gt;0,IF(ABS((VLOOKUP(aux!A659,aux!A:C,3,FALSE)-VLOOKUP(aux!A659,aux!E:F,2,FALSE))/VLOOKUP(aux!A659,aux!A:C,3,FALSE))&gt;'BG - Eckdaten'!#REF!,"N","J"),"")</f>
        <v/>
      </c>
      <c r="AR668" s="250"/>
    </row>
    <row r="669" spans="1:44" s="217" customFormat="1" ht="18.75" x14ac:dyDescent="0.3">
      <c r="A669" s="232"/>
      <c r="B669" s="232"/>
      <c r="C669" s="232"/>
      <c r="D669" s="232"/>
      <c r="E669" s="232"/>
      <c r="F669" s="232"/>
      <c r="G669" s="232"/>
      <c r="H669" s="232"/>
      <c r="I669" s="232"/>
      <c r="J669" s="232"/>
      <c r="K669" s="232"/>
      <c r="L669" s="232"/>
      <c r="M669" s="232"/>
      <c r="N669" s="232"/>
      <c r="O669" s="232"/>
      <c r="P669" s="232"/>
      <c r="Q669" s="232"/>
      <c r="R669" s="232"/>
      <c r="S669" s="232"/>
      <c r="T669" s="232"/>
      <c r="U669" s="232"/>
      <c r="V669" s="232"/>
      <c r="W669" s="232"/>
      <c r="X669" s="232"/>
      <c r="Y669" s="232"/>
      <c r="Z669" s="232"/>
      <c r="AA669" s="232"/>
      <c r="AB669" s="232"/>
      <c r="AC669" s="232"/>
      <c r="AD669" s="266"/>
      <c r="AE669" s="235"/>
      <c r="AF669" s="266"/>
      <c r="AG669" s="235"/>
      <c r="AH669" s="266"/>
      <c r="AI669" s="235"/>
      <c r="AJ669" s="266"/>
      <c r="AK669" s="235"/>
      <c r="AL669" s="266"/>
      <c r="AM669" s="235"/>
      <c r="AN669" s="236" t="str">
        <f t="shared" si="23"/>
        <v/>
      </c>
      <c r="AO669" s="237" t="str">
        <f t="shared" si="22"/>
        <v/>
      </c>
      <c r="AP669" s="236" t="str">
        <f>IF(M669&gt;0,IF(ABS((VLOOKUP(aux!A660,aux!A:C,3,FALSE)-VLOOKUP(aux!A660,aux!E:F,2,FALSE))/VLOOKUP(aux!A660,aux!A:C,3,FALSE))&gt;'BG - Eckdaten'!#REF!,"N","J"),"")</f>
        <v/>
      </c>
      <c r="AR669" s="250"/>
    </row>
    <row r="670" spans="1:44" s="217" customFormat="1" ht="18.75" x14ac:dyDescent="0.3">
      <c r="A670" s="232"/>
      <c r="B670" s="232"/>
      <c r="C670" s="232"/>
      <c r="D670" s="232"/>
      <c r="E670" s="232"/>
      <c r="F670" s="232"/>
      <c r="G670" s="232"/>
      <c r="H670" s="232"/>
      <c r="I670" s="232"/>
      <c r="J670" s="232"/>
      <c r="K670" s="232"/>
      <c r="L670" s="232"/>
      <c r="M670" s="232"/>
      <c r="N670" s="232"/>
      <c r="O670" s="232"/>
      <c r="P670" s="232"/>
      <c r="Q670" s="232"/>
      <c r="R670" s="232"/>
      <c r="S670" s="232"/>
      <c r="T670" s="232"/>
      <c r="U670" s="232"/>
      <c r="V670" s="232"/>
      <c r="W670" s="232"/>
      <c r="X670" s="232"/>
      <c r="Y670" s="232"/>
      <c r="Z670" s="232"/>
      <c r="AA670" s="232"/>
      <c r="AB670" s="232"/>
      <c r="AC670" s="232"/>
      <c r="AD670" s="266"/>
      <c r="AE670" s="235"/>
      <c r="AF670" s="266"/>
      <c r="AG670" s="235"/>
      <c r="AH670" s="266"/>
      <c r="AI670" s="235"/>
      <c r="AJ670" s="266"/>
      <c r="AK670" s="235"/>
      <c r="AL670" s="266"/>
      <c r="AM670" s="235"/>
      <c r="AN670" s="236" t="str">
        <f t="shared" si="23"/>
        <v/>
      </c>
      <c r="AO670" s="237" t="str">
        <f t="shared" si="22"/>
        <v/>
      </c>
      <c r="AP670" s="236" t="str">
        <f>IF(M670&gt;0,IF(ABS((VLOOKUP(aux!A661,aux!A:C,3,FALSE)-VLOOKUP(aux!A661,aux!E:F,2,FALSE))/VLOOKUP(aux!A661,aux!A:C,3,FALSE))&gt;'BG - Eckdaten'!#REF!,"N","J"),"")</f>
        <v/>
      </c>
      <c r="AR670" s="250"/>
    </row>
    <row r="671" spans="1:44" s="217" customFormat="1" ht="18.75" x14ac:dyDescent="0.3">
      <c r="A671" s="232"/>
      <c r="B671" s="232"/>
      <c r="C671" s="232"/>
      <c r="D671" s="232"/>
      <c r="E671" s="232"/>
      <c r="F671" s="232"/>
      <c r="G671" s="232"/>
      <c r="H671" s="232"/>
      <c r="I671" s="232"/>
      <c r="J671" s="232"/>
      <c r="K671" s="232"/>
      <c r="L671" s="232"/>
      <c r="M671" s="232"/>
      <c r="N671" s="232"/>
      <c r="O671" s="232"/>
      <c r="P671" s="232"/>
      <c r="Q671" s="232"/>
      <c r="R671" s="232"/>
      <c r="S671" s="232"/>
      <c r="T671" s="232"/>
      <c r="U671" s="232"/>
      <c r="V671" s="232"/>
      <c r="W671" s="232"/>
      <c r="X671" s="232"/>
      <c r="Y671" s="232"/>
      <c r="Z671" s="232"/>
      <c r="AA671" s="232"/>
      <c r="AB671" s="232"/>
      <c r="AC671" s="232"/>
      <c r="AD671" s="266"/>
      <c r="AE671" s="235"/>
      <c r="AF671" s="266"/>
      <c r="AG671" s="235"/>
      <c r="AH671" s="266"/>
      <c r="AI671" s="235"/>
      <c r="AJ671" s="266"/>
      <c r="AK671" s="235"/>
      <c r="AL671" s="266"/>
      <c r="AM671" s="235"/>
      <c r="AN671" s="236" t="str">
        <f t="shared" si="23"/>
        <v/>
      </c>
      <c r="AO671" s="237" t="str">
        <f t="shared" si="22"/>
        <v/>
      </c>
      <c r="AP671" s="236" t="str">
        <f>IF(M671&gt;0,IF(ABS((VLOOKUP(aux!A662,aux!A:C,3,FALSE)-VLOOKUP(aux!A662,aux!E:F,2,FALSE))/VLOOKUP(aux!A662,aux!A:C,3,FALSE))&gt;'BG - Eckdaten'!#REF!,"N","J"),"")</f>
        <v/>
      </c>
      <c r="AR671" s="250"/>
    </row>
    <row r="672" spans="1:44" s="217" customFormat="1" ht="18.75" x14ac:dyDescent="0.3">
      <c r="A672" s="232"/>
      <c r="B672" s="232"/>
      <c r="C672" s="232"/>
      <c r="D672" s="232"/>
      <c r="E672" s="232"/>
      <c r="F672" s="232"/>
      <c r="G672" s="232"/>
      <c r="H672" s="232"/>
      <c r="I672" s="232"/>
      <c r="J672" s="232"/>
      <c r="K672" s="232"/>
      <c r="L672" s="232"/>
      <c r="M672" s="232"/>
      <c r="N672" s="232"/>
      <c r="O672" s="232"/>
      <c r="P672" s="232"/>
      <c r="Q672" s="232"/>
      <c r="R672" s="232"/>
      <c r="S672" s="232"/>
      <c r="T672" s="232"/>
      <c r="U672" s="232"/>
      <c r="V672" s="232"/>
      <c r="W672" s="232"/>
      <c r="X672" s="232"/>
      <c r="Y672" s="232"/>
      <c r="Z672" s="232"/>
      <c r="AA672" s="232"/>
      <c r="AB672" s="232"/>
      <c r="AC672" s="232"/>
      <c r="AD672" s="266"/>
      <c r="AE672" s="235"/>
      <c r="AF672" s="266"/>
      <c r="AG672" s="235"/>
      <c r="AH672" s="266"/>
      <c r="AI672" s="235"/>
      <c r="AJ672" s="266"/>
      <c r="AK672" s="235"/>
      <c r="AL672" s="266"/>
      <c r="AM672" s="235"/>
      <c r="AN672" s="236" t="str">
        <f t="shared" si="23"/>
        <v/>
      </c>
      <c r="AO672" s="237" t="str">
        <f t="shared" si="22"/>
        <v/>
      </c>
      <c r="AP672" s="236" t="str">
        <f>IF(M672&gt;0,IF(ABS((VLOOKUP(aux!A663,aux!A:C,3,FALSE)-VLOOKUP(aux!A663,aux!E:F,2,FALSE))/VLOOKUP(aux!A663,aux!A:C,3,FALSE))&gt;'BG - Eckdaten'!#REF!,"N","J"),"")</f>
        <v/>
      </c>
      <c r="AR672" s="250"/>
    </row>
    <row r="673" spans="1:44" s="217" customFormat="1" ht="18.75" x14ac:dyDescent="0.3">
      <c r="A673" s="232"/>
      <c r="B673" s="232"/>
      <c r="C673" s="232"/>
      <c r="D673" s="232"/>
      <c r="E673" s="232"/>
      <c r="F673" s="232"/>
      <c r="G673" s="232"/>
      <c r="H673" s="232"/>
      <c r="I673" s="232"/>
      <c r="J673" s="232"/>
      <c r="K673" s="232"/>
      <c r="L673" s="232"/>
      <c r="M673" s="232"/>
      <c r="N673" s="232"/>
      <c r="O673" s="232"/>
      <c r="P673" s="232"/>
      <c r="Q673" s="232"/>
      <c r="R673" s="232"/>
      <c r="S673" s="232"/>
      <c r="T673" s="232"/>
      <c r="U673" s="232"/>
      <c r="V673" s="232"/>
      <c r="W673" s="232"/>
      <c r="X673" s="232"/>
      <c r="Y673" s="232"/>
      <c r="Z673" s="232"/>
      <c r="AA673" s="232"/>
      <c r="AB673" s="232"/>
      <c r="AC673" s="232"/>
      <c r="AD673" s="266"/>
      <c r="AE673" s="235"/>
      <c r="AF673" s="266"/>
      <c r="AG673" s="235"/>
      <c r="AH673" s="266"/>
      <c r="AI673" s="235"/>
      <c r="AJ673" s="266"/>
      <c r="AK673" s="235"/>
      <c r="AL673" s="266"/>
      <c r="AM673" s="235"/>
      <c r="AN673" s="236" t="str">
        <f t="shared" si="23"/>
        <v/>
      </c>
      <c r="AO673" s="237" t="str">
        <f t="shared" si="22"/>
        <v/>
      </c>
      <c r="AP673" s="236" t="str">
        <f>IF(M673&gt;0,IF(ABS((VLOOKUP(aux!A664,aux!A:C,3,FALSE)-VLOOKUP(aux!A664,aux!E:F,2,FALSE))/VLOOKUP(aux!A664,aux!A:C,3,FALSE))&gt;'BG - Eckdaten'!#REF!,"N","J"),"")</f>
        <v/>
      </c>
      <c r="AR673" s="250"/>
    </row>
    <row r="674" spans="1:44" s="217" customFormat="1" ht="18.75" x14ac:dyDescent="0.3">
      <c r="A674" s="232"/>
      <c r="B674" s="232"/>
      <c r="C674" s="232"/>
      <c r="D674" s="232"/>
      <c r="E674" s="232"/>
      <c r="F674" s="232"/>
      <c r="G674" s="232"/>
      <c r="H674" s="232"/>
      <c r="I674" s="232"/>
      <c r="J674" s="232"/>
      <c r="K674" s="232"/>
      <c r="L674" s="232"/>
      <c r="M674" s="232"/>
      <c r="N674" s="232"/>
      <c r="O674" s="232"/>
      <c r="P674" s="232"/>
      <c r="Q674" s="232"/>
      <c r="R674" s="232"/>
      <c r="S674" s="232"/>
      <c r="T674" s="232"/>
      <c r="U674" s="232"/>
      <c r="V674" s="232"/>
      <c r="W674" s="232"/>
      <c r="X674" s="232"/>
      <c r="Y674" s="232"/>
      <c r="Z674" s="232"/>
      <c r="AA674" s="232"/>
      <c r="AB674" s="232"/>
      <c r="AC674" s="232"/>
      <c r="AD674" s="266"/>
      <c r="AE674" s="235"/>
      <c r="AF674" s="266"/>
      <c r="AG674" s="235"/>
      <c r="AH674" s="266"/>
      <c r="AI674" s="235"/>
      <c r="AJ674" s="266"/>
      <c r="AK674" s="235"/>
      <c r="AL674" s="266"/>
      <c r="AM674" s="235"/>
      <c r="AN674" s="236" t="str">
        <f t="shared" si="23"/>
        <v/>
      </c>
      <c r="AO674" s="237" t="str">
        <f t="shared" si="22"/>
        <v/>
      </c>
      <c r="AP674" s="236" t="str">
        <f>IF(M674&gt;0,IF(ABS((VLOOKUP(aux!A665,aux!A:C,3,FALSE)-VLOOKUP(aux!A665,aux!E:F,2,FALSE))/VLOOKUP(aux!A665,aux!A:C,3,FALSE))&gt;'BG - Eckdaten'!#REF!,"N","J"),"")</f>
        <v/>
      </c>
      <c r="AR674" s="250"/>
    </row>
    <row r="675" spans="1:44" s="217" customFormat="1" ht="18.75" x14ac:dyDescent="0.3">
      <c r="A675" s="232"/>
      <c r="B675" s="232"/>
      <c r="C675" s="232"/>
      <c r="D675" s="232"/>
      <c r="E675" s="232"/>
      <c r="F675" s="232"/>
      <c r="G675" s="232"/>
      <c r="H675" s="232"/>
      <c r="I675" s="232"/>
      <c r="J675" s="232"/>
      <c r="K675" s="232"/>
      <c r="L675" s="232"/>
      <c r="M675" s="232"/>
      <c r="N675" s="232"/>
      <c r="O675" s="232"/>
      <c r="P675" s="232"/>
      <c r="Q675" s="232"/>
      <c r="R675" s="232"/>
      <c r="S675" s="232"/>
      <c r="T675" s="232"/>
      <c r="U675" s="232"/>
      <c r="V675" s="232"/>
      <c r="W675" s="232"/>
      <c r="X675" s="232"/>
      <c r="Y675" s="232"/>
      <c r="Z675" s="232"/>
      <c r="AA675" s="232"/>
      <c r="AB675" s="232"/>
      <c r="AC675" s="232"/>
      <c r="AD675" s="266"/>
      <c r="AE675" s="235"/>
      <c r="AF675" s="266"/>
      <c r="AG675" s="235"/>
      <c r="AH675" s="266"/>
      <c r="AI675" s="235"/>
      <c r="AJ675" s="266"/>
      <c r="AK675" s="235"/>
      <c r="AL675" s="266"/>
      <c r="AM675" s="235"/>
      <c r="AN675" s="236" t="str">
        <f t="shared" si="23"/>
        <v/>
      </c>
      <c r="AO675" s="237" t="str">
        <f t="shared" si="22"/>
        <v/>
      </c>
      <c r="AP675" s="236" t="str">
        <f>IF(M675&gt;0,IF(ABS((VLOOKUP(aux!A666,aux!A:C,3,FALSE)-VLOOKUP(aux!A666,aux!E:F,2,FALSE))/VLOOKUP(aux!A666,aux!A:C,3,FALSE))&gt;'BG - Eckdaten'!#REF!,"N","J"),"")</f>
        <v/>
      </c>
      <c r="AR675" s="250"/>
    </row>
    <row r="676" spans="1:44" s="217" customFormat="1" ht="18.75" x14ac:dyDescent="0.3">
      <c r="A676" s="232"/>
      <c r="B676" s="232"/>
      <c r="C676" s="232"/>
      <c r="D676" s="232"/>
      <c r="E676" s="232"/>
      <c r="F676" s="232"/>
      <c r="G676" s="232"/>
      <c r="H676" s="232"/>
      <c r="I676" s="232"/>
      <c r="J676" s="232"/>
      <c r="K676" s="232"/>
      <c r="L676" s="232"/>
      <c r="M676" s="232"/>
      <c r="N676" s="232"/>
      <c r="O676" s="232"/>
      <c r="P676" s="232"/>
      <c r="Q676" s="232"/>
      <c r="R676" s="232"/>
      <c r="S676" s="232"/>
      <c r="T676" s="232"/>
      <c r="U676" s="232"/>
      <c r="V676" s="232"/>
      <c r="W676" s="232"/>
      <c r="X676" s="232"/>
      <c r="Y676" s="232"/>
      <c r="Z676" s="232"/>
      <c r="AA676" s="232"/>
      <c r="AB676" s="232"/>
      <c r="AC676" s="232"/>
      <c r="AD676" s="266"/>
      <c r="AE676" s="235"/>
      <c r="AF676" s="266"/>
      <c r="AG676" s="235"/>
      <c r="AH676" s="266"/>
      <c r="AI676" s="235"/>
      <c r="AJ676" s="266"/>
      <c r="AK676" s="235"/>
      <c r="AL676" s="266"/>
      <c r="AM676" s="235"/>
      <c r="AN676" s="236" t="str">
        <f t="shared" si="23"/>
        <v/>
      </c>
      <c r="AO676" s="237" t="str">
        <f t="shared" si="22"/>
        <v/>
      </c>
      <c r="AP676" s="236" t="str">
        <f>IF(M676&gt;0,IF(ABS((VLOOKUP(aux!A667,aux!A:C,3,FALSE)-VLOOKUP(aux!A667,aux!E:F,2,FALSE))/VLOOKUP(aux!A667,aux!A:C,3,FALSE))&gt;'BG - Eckdaten'!#REF!,"N","J"),"")</f>
        <v/>
      </c>
      <c r="AR676" s="250"/>
    </row>
    <row r="677" spans="1:44" s="217" customFormat="1" ht="18.75" x14ac:dyDescent="0.3">
      <c r="A677" s="232"/>
      <c r="B677" s="232"/>
      <c r="C677" s="232"/>
      <c r="D677" s="232"/>
      <c r="E677" s="232"/>
      <c r="F677" s="232"/>
      <c r="G677" s="232"/>
      <c r="H677" s="232"/>
      <c r="I677" s="232"/>
      <c r="J677" s="232"/>
      <c r="K677" s="232"/>
      <c r="L677" s="232"/>
      <c r="M677" s="232"/>
      <c r="N677" s="232"/>
      <c r="O677" s="232"/>
      <c r="P677" s="232"/>
      <c r="Q677" s="232"/>
      <c r="R677" s="232"/>
      <c r="S677" s="232"/>
      <c r="T677" s="232"/>
      <c r="U677" s="232"/>
      <c r="V677" s="232"/>
      <c r="W677" s="232"/>
      <c r="X677" s="232"/>
      <c r="Y677" s="232"/>
      <c r="Z677" s="232"/>
      <c r="AA677" s="232"/>
      <c r="AB677" s="232"/>
      <c r="AC677" s="232"/>
      <c r="AD677" s="266"/>
      <c r="AE677" s="235"/>
      <c r="AF677" s="266"/>
      <c r="AG677" s="235"/>
      <c r="AH677" s="266"/>
      <c r="AI677" s="235"/>
      <c r="AJ677" s="266"/>
      <c r="AK677" s="235"/>
      <c r="AL677" s="266"/>
      <c r="AM677" s="235"/>
      <c r="AN677" s="236" t="str">
        <f t="shared" si="23"/>
        <v/>
      </c>
      <c r="AO677" s="237" t="str">
        <f t="shared" si="22"/>
        <v/>
      </c>
      <c r="AP677" s="236" t="str">
        <f>IF(M677&gt;0,IF(ABS((VLOOKUP(aux!A668,aux!A:C,3,FALSE)-VLOOKUP(aux!A668,aux!E:F,2,FALSE))/VLOOKUP(aux!A668,aux!A:C,3,FALSE))&gt;'BG - Eckdaten'!#REF!,"N","J"),"")</f>
        <v/>
      </c>
      <c r="AR677" s="250"/>
    </row>
    <row r="678" spans="1:44" s="217" customFormat="1" ht="18.75" x14ac:dyDescent="0.3">
      <c r="A678" s="232"/>
      <c r="B678" s="232"/>
      <c r="C678" s="232"/>
      <c r="D678" s="232"/>
      <c r="E678" s="232"/>
      <c r="F678" s="232"/>
      <c r="G678" s="232"/>
      <c r="H678" s="232"/>
      <c r="I678" s="232"/>
      <c r="J678" s="232"/>
      <c r="K678" s="232"/>
      <c r="L678" s="232"/>
      <c r="M678" s="232"/>
      <c r="N678" s="232"/>
      <c r="O678" s="232"/>
      <c r="P678" s="232"/>
      <c r="Q678" s="232"/>
      <c r="R678" s="232"/>
      <c r="S678" s="232"/>
      <c r="T678" s="232"/>
      <c r="U678" s="232"/>
      <c r="V678" s="232"/>
      <c r="W678" s="232"/>
      <c r="X678" s="232"/>
      <c r="Y678" s="232"/>
      <c r="Z678" s="232"/>
      <c r="AA678" s="232"/>
      <c r="AB678" s="232"/>
      <c r="AC678" s="232"/>
      <c r="AD678" s="266"/>
      <c r="AE678" s="235"/>
      <c r="AF678" s="266"/>
      <c r="AG678" s="235"/>
      <c r="AH678" s="266"/>
      <c r="AI678" s="235"/>
      <c r="AJ678" s="266"/>
      <c r="AK678" s="235"/>
      <c r="AL678" s="266"/>
      <c r="AM678" s="235"/>
      <c r="AN678" s="236" t="str">
        <f t="shared" si="23"/>
        <v/>
      </c>
      <c r="AO678" s="237" t="str">
        <f t="shared" si="22"/>
        <v/>
      </c>
      <c r="AP678" s="236" t="str">
        <f>IF(M678&gt;0,IF(ABS((VLOOKUP(aux!A669,aux!A:C,3,FALSE)-VLOOKUP(aux!A669,aux!E:F,2,FALSE))/VLOOKUP(aux!A669,aux!A:C,3,FALSE))&gt;'BG - Eckdaten'!#REF!,"N","J"),"")</f>
        <v/>
      </c>
      <c r="AR678" s="250"/>
    </row>
    <row r="679" spans="1:44" s="217" customFormat="1" ht="18.75" x14ac:dyDescent="0.3">
      <c r="A679" s="232"/>
      <c r="B679" s="232"/>
      <c r="C679" s="232"/>
      <c r="D679" s="232"/>
      <c r="E679" s="232"/>
      <c r="F679" s="232"/>
      <c r="G679" s="232"/>
      <c r="H679" s="232"/>
      <c r="I679" s="232"/>
      <c r="J679" s="232"/>
      <c r="K679" s="232"/>
      <c r="L679" s="232"/>
      <c r="M679" s="232"/>
      <c r="N679" s="232"/>
      <c r="O679" s="232"/>
      <c r="P679" s="232"/>
      <c r="Q679" s="232"/>
      <c r="R679" s="232"/>
      <c r="S679" s="232"/>
      <c r="T679" s="232"/>
      <c r="U679" s="232"/>
      <c r="V679" s="232"/>
      <c r="W679" s="232"/>
      <c r="X679" s="232"/>
      <c r="Y679" s="232"/>
      <c r="Z679" s="232"/>
      <c r="AA679" s="232"/>
      <c r="AB679" s="232"/>
      <c r="AC679" s="232"/>
      <c r="AD679" s="266"/>
      <c r="AE679" s="235"/>
      <c r="AF679" s="266"/>
      <c r="AG679" s="235"/>
      <c r="AH679" s="266"/>
      <c r="AI679" s="235"/>
      <c r="AJ679" s="266"/>
      <c r="AK679" s="235"/>
      <c r="AL679" s="266"/>
      <c r="AM679" s="235"/>
      <c r="AN679" s="236" t="str">
        <f t="shared" si="23"/>
        <v/>
      </c>
      <c r="AO679" s="237" t="str">
        <f t="shared" si="22"/>
        <v/>
      </c>
      <c r="AP679" s="236" t="str">
        <f>IF(M679&gt;0,IF(ABS((VLOOKUP(aux!A670,aux!A:C,3,FALSE)-VLOOKUP(aux!A670,aux!E:F,2,FALSE))/VLOOKUP(aux!A670,aux!A:C,3,FALSE))&gt;'BG - Eckdaten'!#REF!,"N","J"),"")</f>
        <v/>
      </c>
      <c r="AR679" s="250"/>
    </row>
    <row r="680" spans="1:44" s="217" customFormat="1" ht="18.75" x14ac:dyDescent="0.3">
      <c r="A680" s="232"/>
      <c r="B680" s="232"/>
      <c r="C680" s="232"/>
      <c r="D680" s="232"/>
      <c r="E680" s="232"/>
      <c r="F680" s="232"/>
      <c r="G680" s="232"/>
      <c r="H680" s="232"/>
      <c r="I680" s="232"/>
      <c r="J680" s="232"/>
      <c r="K680" s="232"/>
      <c r="L680" s="232"/>
      <c r="M680" s="232"/>
      <c r="N680" s="232"/>
      <c r="O680" s="232"/>
      <c r="P680" s="232"/>
      <c r="Q680" s="232"/>
      <c r="R680" s="232"/>
      <c r="S680" s="232"/>
      <c r="T680" s="232"/>
      <c r="U680" s="232"/>
      <c r="V680" s="232"/>
      <c r="W680" s="232"/>
      <c r="X680" s="232"/>
      <c r="Y680" s="232"/>
      <c r="Z680" s="232"/>
      <c r="AA680" s="232"/>
      <c r="AB680" s="232"/>
      <c r="AC680" s="232"/>
      <c r="AD680" s="266"/>
      <c r="AE680" s="235"/>
      <c r="AF680" s="266"/>
      <c r="AG680" s="235"/>
      <c r="AH680" s="266"/>
      <c r="AI680" s="235"/>
      <c r="AJ680" s="266"/>
      <c r="AK680" s="235"/>
      <c r="AL680" s="266"/>
      <c r="AM680" s="235"/>
      <c r="AN680" s="236" t="str">
        <f t="shared" si="23"/>
        <v/>
      </c>
      <c r="AO680" s="237" t="str">
        <f t="shared" si="22"/>
        <v/>
      </c>
      <c r="AP680" s="236" t="str">
        <f>IF(M680&gt;0,IF(ABS((VLOOKUP(aux!A671,aux!A:C,3,FALSE)-VLOOKUP(aux!A671,aux!E:F,2,FALSE))/VLOOKUP(aux!A671,aux!A:C,3,FALSE))&gt;'BG - Eckdaten'!#REF!,"N","J"),"")</f>
        <v/>
      </c>
      <c r="AR680" s="250"/>
    </row>
    <row r="681" spans="1:44" s="217" customFormat="1" ht="18.75" x14ac:dyDescent="0.3">
      <c r="A681" s="232"/>
      <c r="B681" s="232"/>
      <c r="C681" s="232"/>
      <c r="D681" s="232"/>
      <c r="E681" s="232"/>
      <c r="F681" s="232"/>
      <c r="G681" s="232"/>
      <c r="H681" s="232"/>
      <c r="I681" s="232"/>
      <c r="J681" s="232"/>
      <c r="K681" s="232"/>
      <c r="L681" s="232"/>
      <c r="M681" s="232"/>
      <c r="N681" s="232"/>
      <c r="O681" s="232"/>
      <c r="P681" s="232"/>
      <c r="Q681" s="232"/>
      <c r="R681" s="232"/>
      <c r="S681" s="232"/>
      <c r="T681" s="232"/>
      <c r="U681" s="232"/>
      <c r="V681" s="232"/>
      <c r="W681" s="232"/>
      <c r="X681" s="232"/>
      <c r="Y681" s="232"/>
      <c r="Z681" s="232"/>
      <c r="AA681" s="232"/>
      <c r="AB681" s="232"/>
      <c r="AC681" s="232"/>
      <c r="AD681" s="266"/>
      <c r="AE681" s="235"/>
      <c r="AF681" s="266"/>
      <c r="AG681" s="235"/>
      <c r="AH681" s="266"/>
      <c r="AI681" s="235"/>
      <c r="AJ681" s="266"/>
      <c r="AK681" s="235"/>
      <c r="AL681" s="266"/>
      <c r="AM681" s="235"/>
      <c r="AN681" s="236" t="str">
        <f t="shared" si="23"/>
        <v/>
      </c>
      <c r="AO681" s="237" t="str">
        <f t="shared" si="22"/>
        <v/>
      </c>
      <c r="AP681" s="236" t="str">
        <f>IF(M681&gt;0,IF(ABS((VLOOKUP(aux!A672,aux!A:C,3,FALSE)-VLOOKUP(aux!A672,aux!E:F,2,FALSE))/VLOOKUP(aux!A672,aux!A:C,3,FALSE))&gt;'BG - Eckdaten'!#REF!,"N","J"),"")</f>
        <v/>
      </c>
      <c r="AR681" s="250"/>
    </row>
    <row r="682" spans="1:44" s="217" customFormat="1" ht="18.75" x14ac:dyDescent="0.3">
      <c r="A682" s="232"/>
      <c r="B682" s="232"/>
      <c r="C682" s="232"/>
      <c r="D682" s="232"/>
      <c r="E682" s="232"/>
      <c r="F682" s="232"/>
      <c r="G682" s="232"/>
      <c r="H682" s="232"/>
      <c r="I682" s="232"/>
      <c r="J682" s="232"/>
      <c r="K682" s="232"/>
      <c r="L682" s="232"/>
      <c r="M682" s="232"/>
      <c r="N682" s="232"/>
      <c r="O682" s="232"/>
      <c r="P682" s="232"/>
      <c r="Q682" s="232"/>
      <c r="R682" s="232"/>
      <c r="S682" s="232"/>
      <c r="T682" s="232"/>
      <c r="U682" s="232"/>
      <c r="V682" s="232"/>
      <c r="W682" s="232"/>
      <c r="X682" s="232"/>
      <c r="Y682" s="232"/>
      <c r="Z682" s="232"/>
      <c r="AA682" s="232"/>
      <c r="AB682" s="232"/>
      <c r="AC682" s="232"/>
      <c r="AD682" s="266"/>
      <c r="AE682" s="235"/>
      <c r="AF682" s="266"/>
      <c r="AG682" s="235"/>
      <c r="AH682" s="266"/>
      <c r="AI682" s="235"/>
      <c r="AJ682" s="266"/>
      <c r="AK682" s="235"/>
      <c r="AL682" s="266"/>
      <c r="AM682" s="235"/>
      <c r="AN682" s="236" t="str">
        <f t="shared" si="23"/>
        <v/>
      </c>
      <c r="AO682" s="237" t="str">
        <f t="shared" si="22"/>
        <v/>
      </c>
      <c r="AP682" s="236" t="str">
        <f>IF(M682&gt;0,IF(ABS((VLOOKUP(aux!A673,aux!A:C,3,FALSE)-VLOOKUP(aux!A673,aux!E:F,2,FALSE))/VLOOKUP(aux!A673,aux!A:C,3,FALSE))&gt;'BG - Eckdaten'!#REF!,"N","J"),"")</f>
        <v/>
      </c>
      <c r="AR682" s="250"/>
    </row>
    <row r="683" spans="1:44" s="217" customFormat="1" ht="18.75" x14ac:dyDescent="0.3">
      <c r="A683" s="232"/>
      <c r="B683" s="232"/>
      <c r="C683" s="232"/>
      <c r="D683" s="232"/>
      <c r="E683" s="232"/>
      <c r="F683" s="232"/>
      <c r="G683" s="232"/>
      <c r="H683" s="232"/>
      <c r="I683" s="232"/>
      <c r="J683" s="232"/>
      <c r="K683" s="232"/>
      <c r="L683" s="232"/>
      <c r="M683" s="232"/>
      <c r="N683" s="232"/>
      <c r="O683" s="232"/>
      <c r="P683" s="232"/>
      <c r="Q683" s="232"/>
      <c r="R683" s="232"/>
      <c r="S683" s="232"/>
      <c r="T683" s="232"/>
      <c r="U683" s="232"/>
      <c r="V683" s="232"/>
      <c r="W683" s="232"/>
      <c r="X683" s="232"/>
      <c r="Y683" s="232"/>
      <c r="Z683" s="232"/>
      <c r="AA683" s="232"/>
      <c r="AB683" s="232"/>
      <c r="AC683" s="232"/>
      <c r="AD683" s="266"/>
      <c r="AE683" s="235"/>
      <c r="AF683" s="266"/>
      <c r="AG683" s="235"/>
      <c r="AH683" s="266"/>
      <c r="AI683" s="235"/>
      <c r="AJ683" s="266"/>
      <c r="AK683" s="235"/>
      <c r="AL683" s="266"/>
      <c r="AM683" s="235"/>
      <c r="AN683" s="236" t="str">
        <f t="shared" si="23"/>
        <v/>
      </c>
      <c r="AO683" s="237" t="str">
        <f t="shared" si="22"/>
        <v/>
      </c>
      <c r="AP683" s="236" t="str">
        <f>IF(M683&gt;0,IF(ABS((VLOOKUP(aux!A674,aux!A:C,3,FALSE)-VLOOKUP(aux!A674,aux!E:F,2,FALSE))/VLOOKUP(aux!A674,aux!A:C,3,FALSE))&gt;'BG - Eckdaten'!#REF!,"N","J"),"")</f>
        <v/>
      </c>
      <c r="AR683" s="250"/>
    </row>
    <row r="684" spans="1:44" s="217" customFormat="1" ht="18.75" x14ac:dyDescent="0.3">
      <c r="A684" s="232"/>
      <c r="B684" s="232"/>
      <c r="C684" s="232"/>
      <c r="D684" s="232"/>
      <c r="E684" s="232"/>
      <c r="F684" s="232"/>
      <c r="G684" s="232"/>
      <c r="H684" s="232"/>
      <c r="I684" s="232"/>
      <c r="J684" s="232"/>
      <c r="K684" s="232"/>
      <c r="L684" s="232"/>
      <c r="M684" s="232"/>
      <c r="N684" s="232"/>
      <c r="O684" s="232"/>
      <c r="P684" s="232"/>
      <c r="Q684" s="232"/>
      <c r="R684" s="232"/>
      <c r="S684" s="232"/>
      <c r="T684" s="232"/>
      <c r="U684" s="232"/>
      <c r="V684" s="232"/>
      <c r="W684" s="232"/>
      <c r="X684" s="232"/>
      <c r="Y684" s="232"/>
      <c r="Z684" s="232"/>
      <c r="AA684" s="232"/>
      <c r="AB684" s="232"/>
      <c r="AC684" s="232"/>
      <c r="AD684" s="266"/>
      <c r="AE684" s="235"/>
      <c r="AF684" s="266"/>
      <c r="AG684" s="235"/>
      <c r="AH684" s="266"/>
      <c r="AI684" s="235"/>
      <c r="AJ684" s="266"/>
      <c r="AK684" s="235"/>
      <c r="AL684" s="266"/>
      <c r="AM684" s="235"/>
      <c r="AN684" s="236" t="str">
        <f t="shared" si="23"/>
        <v/>
      </c>
      <c r="AO684" s="237" t="str">
        <f t="shared" si="22"/>
        <v/>
      </c>
      <c r="AP684" s="236" t="str">
        <f>IF(M684&gt;0,IF(ABS((VLOOKUP(aux!A675,aux!A:C,3,FALSE)-VLOOKUP(aux!A675,aux!E:F,2,FALSE))/VLOOKUP(aux!A675,aux!A:C,3,FALSE))&gt;'BG - Eckdaten'!#REF!,"N","J"),"")</f>
        <v/>
      </c>
      <c r="AR684" s="250"/>
    </row>
    <row r="685" spans="1:44" s="217" customFormat="1" ht="18.75" x14ac:dyDescent="0.3">
      <c r="A685" s="232"/>
      <c r="B685" s="232"/>
      <c r="C685" s="232"/>
      <c r="D685" s="232"/>
      <c r="E685" s="232"/>
      <c r="F685" s="232"/>
      <c r="G685" s="232"/>
      <c r="H685" s="232"/>
      <c r="I685" s="232"/>
      <c r="J685" s="232"/>
      <c r="K685" s="232"/>
      <c r="L685" s="232"/>
      <c r="M685" s="232"/>
      <c r="N685" s="232"/>
      <c r="O685" s="232"/>
      <c r="P685" s="232"/>
      <c r="Q685" s="232"/>
      <c r="R685" s="232"/>
      <c r="S685" s="232"/>
      <c r="T685" s="232"/>
      <c r="U685" s="232"/>
      <c r="V685" s="232"/>
      <c r="W685" s="232"/>
      <c r="X685" s="232"/>
      <c r="Y685" s="232"/>
      <c r="Z685" s="232"/>
      <c r="AA685" s="232"/>
      <c r="AB685" s="232"/>
      <c r="AC685" s="232"/>
      <c r="AD685" s="266"/>
      <c r="AE685" s="235"/>
      <c r="AF685" s="266"/>
      <c r="AG685" s="235"/>
      <c r="AH685" s="266"/>
      <c r="AI685" s="235"/>
      <c r="AJ685" s="266"/>
      <c r="AK685" s="235"/>
      <c r="AL685" s="266"/>
      <c r="AM685" s="235"/>
      <c r="AN685" s="236" t="str">
        <f t="shared" si="23"/>
        <v/>
      </c>
      <c r="AO685" s="237" t="str">
        <f t="shared" si="22"/>
        <v/>
      </c>
      <c r="AP685" s="236" t="str">
        <f>IF(M685&gt;0,IF(ABS((VLOOKUP(aux!A676,aux!A:C,3,FALSE)-VLOOKUP(aux!A676,aux!E:F,2,FALSE))/VLOOKUP(aux!A676,aux!A:C,3,FALSE))&gt;'BG - Eckdaten'!#REF!,"N","J"),"")</f>
        <v/>
      </c>
      <c r="AR685" s="250"/>
    </row>
    <row r="686" spans="1:44" s="217" customFormat="1" ht="18.75" x14ac:dyDescent="0.3">
      <c r="A686" s="232"/>
      <c r="B686" s="232"/>
      <c r="C686" s="232"/>
      <c r="D686" s="232"/>
      <c r="E686" s="232"/>
      <c r="F686" s="232"/>
      <c r="G686" s="232"/>
      <c r="H686" s="232"/>
      <c r="I686" s="232"/>
      <c r="J686" s="232"/>
      <c r="K686" s="232"/>
      <c r="L686" s="232"/>
      <c r="M686" s="232"/>
      <c r="N686" s="232"/>
      <c r="O686" s="232"/>
      <c r="P686" s="232"/>
      <c r="Q686" s="232"/>
      <c r="R686" s="232"/>
      <c r="S686" s="232"/>
      <c r="T686" s="232"/>
      <c r="U686" s="232"/>
      <c r="V686" s="232"/>
      <c r="W686" s="232"/>
      <c r="X686" s="232"/>
      <c r="Y686" s="232"/>
      <c r="Z686" s="232"/>
      <c r="AA686" s="232"/>
      <c r="AB686" s="232"/>
      <c r="AC686" s="232"/>
      <c r="AD686" s="266"/>
      <c r="AE686" s="235"/>
      <c r="AF686" s="266"/>
      <c r="AG686" s="235"/>
      <c r="AH686" s="266"/>
      <c r="AI686" s="235"/>
      <c r="AJ686" s="266"/>
      <c r="AK686" s="235"/>
      <c r="AL686" s="266"/>
      <c r="AM686" s="235"/>
      <c r="AN686" s="236" t="str">
        <f t="shared" si="23"/>
        <v/>
      </c>
      <c r="AO686" s="237" t="str">
        <f t="shared" si="22"/>
        <v/>
      </c>
      <c r="AP686" s="236" t="str">
        <f>IF(M686&gt;0,IF(ABS((VLOOKUP(aux!A677,aux!A:C,3,FALSE)-VLOOKUP(aux!A677,aux!E:F,2,FALSE))/VLOOKUP(aux!A677,aux!A:C,3,FALSE))&gt;'BG - Eckdaten'!#REF!,"N","J"),"")</f>
        <v/>
      </c>
      <c r="AR686" s="250"/>
    </row>
    <row r="687" spans="1:44" s="217" customFormat="1" ht="18.75" x14ac:dyDescent="0.3">
      <c r="A687" s="232"/>
      <c r="B687" s="232"/>
      <c r="C687" s="232"/>
      <c r="D687" s="232"/>
      <c r="E687" s="232"/>
      <c r="F687" s="232"/>
      <c r="G687" s="232"/>
      <c r="H687" s="232"/>
      <c r="I687" s="232"/>
      <c r="J687" s="232"/>
      <c r="K687" s="232"/>
      <c r="L687" s="232"/>
      <c r="M687" s="232"/>
      <c r="N687" s="232"/>
      <c r="O687" s="232"/>
      <c r="P687" s="232"/>
      <c r="Q687" s="232"/>
      <c r="R687" s="232"/>
      <c r="S687" s="232"/>
      <c r="T687" s="232"/>
      <c r="U687" s="232"/>
      <c r="V687" s="232"/>
      <c r="W687" s="232"/>
      <c r="X687" s="232"/>
      <c r="Y687" s="232"/>
      <c r="Z687" s="232"/>
      <c r="AA687" s="232"/>
      <c r="AB687" s="232"/>
      <c r="AC687" s="232"/>
      <c r="AD687" s="266"/>
      <c r="AE687" s="235"/>
      <c r="AF687" s="266"/>
      <c r="AG687" s="235"/>
      <c r="AH687" s="266"/>
      <c r="AI687" s="235"/>
      <c r="AJ687" s="266"/>
      <c r="AK687" s="235"/>
      <c r="AL687" s="266"/>
      <c r="AM687" s="235"/>
      <c r="AN687" s="236" t="str">
        <f t="shared" si="23"/>
        <v/>
      </c>
      <c r="AO687" s="237" t="str">
        <f t="shared" si="22"/>
        <v/>
      </c>
      <c r="AP687" s="236" t="str">
        <f>IF(M687&gt;0,IF(ABS((VLOOKUP(aux!A678,aux!A:C,3,FALSE)-VLOOKUP(aux!A678,aux!E:F,2,FALSE))/VLOOKUP(aux!A678,aux!A:C,3,FALSE))&gt;'BG - Eckdaten'!#REF!,"N","J"),"")</f>
        <v/>
      </c>
      <c r="AR687" s="250"/>
    </row>
    <row r="688" spans="1:44" s="217" customFormat="1" ht="18.75" x14ac:dyDescent="0.3">
      <c r="A688" s="232"/>
      <c r="B688" s="232"/>
      <c r="C688" s="232"/>
      <c r="D688" s="232"/>
      <c r="E688" s="232"/>
      <c r="F688" s="232"/>
      <c r="G688" s="232"/>
      <c r="H688" s="232"/>
      <c r="I688" s="232"/>
      <c r="J688" s="232"/>
      <c r="K688" s="232"/>
      <c r="L688" s="232"/>
      <c r="M688" s="232"/>
      <c r="N688" s="232"/>
      <c r="O688" s="232"/>
      <c r="P688" s="232"/>
      <c r="Q688" s="232"/>
      <c r="R688" s="232"/>
      <c r="S688" s="232"/>
      <c r="T688" s="232"/>
      <c r="U688" s="232"/>
      <c r="V688" s="232"/>
      <c r="W688" s="232"/>
      <c r="X688" s="232"/>
      <c r="Y688" s="232"/>
      <c r="Z688" s="232"/>
      <c r="AA688" s="232"/>
      <c r="AB688" s="232"/>
      <c r="AC688" s="232"/>
      <c r="AD688" s="266"/>
      <c r="AE688" s="235"/>
      <c r="AF688" s="266"/>
      <c r="AG688" s="235"/>
      <c r="AH688" s="266"/>
      <c r="AI688" s="235"/>
      <c r="AJ688" s="266"/>
      <c r="AK688" s="235"/>
      <c r="AL688" s="266"/>
      <c r="AM688" s="235"/>
      <c r="AN688" s="236" t="str">
        <f t="shared" si="23"/>
        <v/>
      </c>
      <c r="AO688" s="237" t="str">
        <f t="shared" si="22"/>
        <v/>
      </c>
      <c r="AP688" s="236" t="str">
        <f>IF(M688&gt;0,IF(ABS((VLOOKUP(aux!A679,aux!A:C,3,FALSE)-VLOOKUP(aux!A679,aux!E:F,2,FALSE))/VLOOKUP(aux!A679,aux!A:C,3,FALSE))&gt;'BG - Eckdaten'!#REF!,"N","J"),"")</f>
        <v/>
      </c>
      <c r="AR688" s="250"/>
    </row>
    <row r="689" spans="1:44" s="217" customFormat="1" ht="18.75" x14ac:dyDescent="0.3">
      <c r="A689" s="232"/>
      <c r="B689" s="232"/>
      <c r="C689" s="232"/>
      <c r="D689" s="232"/>
      <c r="E689" s="232"/>
      <c r="F689" s="232"/>
      <c r="G689" s="232"/>
      <c r="H689" s="232"/>
      <c r="I689" s="232"/>
      <c r="J689" s="232"/>
      <c r="K689" s="232"/>
      <c r="L689" s="232"/>
      <c r="M689" s="232"/>
      <c r="N689" s="232"/>
      <c r="O689" s="232"/>
      <c r="P689" s="232"/>
      <c r="Q689" s="232"/>
      <c r="R689" s="232"/>
      <c r="S689" s="232"/>
      <c r="T689" s="232"/>
      <c r="U689" s="232"/>
      <c r="V689" s="232"/>
      <c r="W689" s="232"/>
      <c r="X689" s="232"/>
      <c r="Y689" s="232"/>
      <c r="Z689" s="232"/>
      <c r="AA689" s="232"/>
      <c r="AB689" s="232"/>
      <c r="AC689" s="232"/>
      <c r="AD689" s="266"/>
      <c r="AE689" s="235"/>
      <c r="AF689" s="266"/>
      <c r="AG689" s="235"/>
      <c r="AH689" s="266"/>
      <c r="AI689" s="235"/>
      <c r="AJ689" s="266"/>
      <c r="AK689" s="235"/>
      <c r="AL689" s="266"/>
      <c r="AM689" s="235"/>
      <c r="AN689" s="236" t="str">
        <f t="shared" si="23"/>
        <v/>
      </c>
      <c r="AO689" s="237" t="str">
        <f t="shared" si="22"/>
        <v/>
      </c>
      <c r="AP689" s="236" t="str">
        <f>IF(M689&gt;0,IF(ABS((VLOOKUP(aux!A680,aux!A:C,3,FALSE)-VLOOKUP(aux!A680,aux!E:F,2,FALSE))/VLOOKUP(aux!A680,aux!A:C,3,FALSE))&gt;'BG - Eckdaten'!#REF!,"N","J"),"")</f>
        <v/>
      </c>
      <c r="AR689" s="250"/>
    </row>
    <row r="690" spans="1:44" s="217" customFormat="1" ht="18.75" x14ac:dyDescent="0.3">
      <c r="A690" s="232"/>
      <c r="B690" s="232"/>
      <c r="C690" s="232"/>
      <c r="D690" s="232"/>
      <c r="E690" s="232"/>
      <c r="F690" s="232"/>
      <c r="G690" s="232"/>
      <c r="H690" s="232"/>
      <c r="I690" s="232"/>
      <c r="J690" s="232"/>
      <c r="K690" s="232"/>
      <c r="L690" s="232"/>
      <c r="M690" s="232"/>
      <c r="N690" s="232"/>
      <c r="O690" s="232"/>
      <c r="P690" s="232"/>
      <c r="Q690" s="232"/>
      <c r="R690" s="232"/>
      <c r="S690" s="232"/>
      <c r="T690" s="232"/>
      <c r="U690" s="232"/>
      <c r="V690" s="232"/>
      <c r="W690" s="232"/>
      <c r="X690" s="232"/>
      <c r="Y690" s="232"/>
      <c r="Z690" s="232"/>
      <c r="AA690" s="232"/>
      <c r="AB690" s="232"/>
      <c r="AC690" s="232"/>
      <c r="AD690" s="266"/>
      <c r="AE690" s="235"/>
      <c r="AF690" s="266"/>
      <c r="AG690" s="235"/>
      <c r="AH690" s="266"/>
      <c r="AI690" s="235"/>
      <c r="AJ690" s="266"/>
      <c r="AK690" s="235"/>
      <c r="AL690" s="266"/>
      <c r="AM690" s="235"/>
      <c r="AN690" s="236" t="str">
        <f t="shared" si="23"/>
        <v/>
      </c>
      <c r="AO690" s="237" t="str">
        <f t="shared" si="22"/>
        <v/>
      </c>
      <c r="AP690" s="236" t="str">
        <f>IF(M690&gt;0,IF(ABS((VLOOKUP(aux!A681,aux!A:C,3,FALSE)-VLOOKUP(aux!A681,aux!E:F,2,FALSE))/VLOOKUP(aux!A681,aux!A:C,3,FALSE))&gt;'BG - Eckdaten'!#REF!,"N","J"),"")</f>
        <v/>
      </c>
      <c r="AR690" s="250"/>
    </row>
    <row r="691" spans="1:44" s="217" customFormat="1" ht="18.75" x14ac:dyDescent="0.3">
      <c r="A691" s="232"/>
      <c r="B691" s="232"/>
      <c r="C691" s="232"/>
      <c r="D691" s="232"/>
      <c r="E691" s="232"/>
      <c r="F691" s="232"/>
      <c r="G691" s="232"/>
      <c r="H691" s="232"/>
      <c r="I691" s="232"/>
      <c r="J691" s="232"/>
      <c r="K691" s="232"/>
      <c r="L691" s="232"/>
      <c r="M691" s="232"/>
      <c r="N691" s="232"/>
      <c r="O691" s="232"/>
      <c r="P691" s="232"/>
      <c r="Q691" s="232"/>
      <c r="R691" s="232"/>
      <c r="S691" s="232"/>
      <c r="T691" s="232"/>
      <c r="U691" s="232"/>
      <c r="V691" s="232"/>
      <c r="W691" s="232"/>
      <c r="X691" s="232"/>
      <c r="Y691" s="232"/>
      <c r="Z691" s="232"/>
      <c r="AA691" s="232"/>
      <c r="AB691" s="232"/>
      <c r="AC691" s="232"/>
      <c r="AD691" s="266"/>
      <c r="AE691" s="235"/>
      <c r="AF691" s="266"/>
      <c r="AG691" s="235"/>
      <c r="AH691" s="266"/>
      <c r="AI691" s="235"/>
      <c r="AJ691" s="266"/>
      <c r="AK691" s="235"/>
      <c r="AL691" s="266"/>
      <c r="AM691" s="235"/>
      <c r="AN691" s="236" t="str">
        <f t="shared" si="23"/>
        <v/>
      </c>
      <c r="AO691" s="237" t="str">
        <f t="shared" si="22"/>
        <v/>
      </c>
      <c r="AP691" s="236" t="str">
        <f>IF(M691&gt;0,IF(ABS((VLOOKUP(aux!A682,aux!A:C,3,FALSE)-VLOOKUP(aux!A682,aux!E:F,2,FALSE))/VLOOKUP(aux!A682,aux!A:C,3,FALSE))&gt;'BG - Eckdaten'!#REF!,"N","J"),"")</f>
        <v/>
      </c>
      <c r="AR691" s="250"/>
    </row>
    <row r="692" spans="1:44" s="217" customFormat="1" ht="18.75" x14ac:dyDescent="0.3">
      <c r="A692" s="232"/>
      <c r="B692" s="232"/>
      <c r="C692" s="232"/>
      <c r="D692" s="232"/>
      <c r="E692" s="232"/>
      <c r="F692" s="232"/>
      <c r="G692" s="232"/>
      <c r="H692" s="232"/>
      <c r="I692" s="232"/>
      <c r="J692" s="232"/>
      <c r="K692" s="232"/>
      <c r="L692" s="232"/>
      <c r="M692" s="232"/>
      <c r="N692" s="232"/>
      <c r="O692" s="232"/>
      <c r="P692" s="232"/>
      <c r="Q692" s="232"/>
      <c r="R692" s="232"/>
      <c r="S692" s="232"/>
      <c r="T692" s="232"/>
      <c r="U692" s="232"/>
      <c r="V692" s="232"/>
      <c r="W692" s="232"/>
      <c r="X692" s="232"/>
      <c r="Y692" s="232"/>
      <c r="Z692" s="232"/>
      <c r="AA692" s="232"/>
      <c r="AB692" s="232"/>
      <c r="AC692" s="232"/>
      <c r="AD692" s="266"/>
      <c r="AE692" s="235"/>
      <c r="AF692" s="266"/>
      <c r="AG692" s="235"/>
      <c r="AH692" s="266"/>
      <c r="AI692" s="235"/>
      <c r="AJ692" s="266"/>
      <c r="AK692" s="235"/>
      <c r="AL692" s="266"/>
      <c r="AM692" s="235"/>
      <c r="AN692" s="236" t="str">
        <f t="shared" si="23"/>
        <v/>
      </c>
      <c r="AO692" s="237" t="str">
        <f t="shared" si="22"/>
        <v/>
      </c>
      <c r="AP692" s="236" t="str">
        <f>IF(M692&gt;0,IF(ABS((VLOOKUP(aux!A683,aux!A:C,3,FALSE)-VLOOKUP(aux!A683,aux!E:F,2,FALSE))/VLOOKUP(aux!A683,aux!A:C,3,FALSE))&gt;'BG - Eckdaten'!#REF!,"N","J"),"")</f>
        <v/>
      </c>
      <c r="AR692" s="250"/>
    </row>
    <row r="693" spans="1:44" s="217" customFormat="1" ht="18.75" x14ac:dyDescent="0.3">
      <c r="A693" s="232"/>
      <c r="B693" s="232"/>
      <c r="C693" s="232"/>
      <c r="D693" s="232"/>
      <c r="E693" s="232"/>
      <c r="F693" s="232"/>
      <c r="G693" s="232"/>
      <c r="H693" s="232"/>
      <c r="I693" s="232"/>
      <c r="J693" s="232"/>
      <c r="K693" s="232"/>
      <c r="L693" s="232"/>
      <c r="M693" s="232"/>
      <c r="N693" s="232"/>
      <c r="O693" s="232"/>
      <c r="P693" s="232"/>
      <c r="Q693" s="232"/>
      <c r="R693" s="232"/>
      <c r="S693" s="232"/>
      <c r="T693" s="232"/>
      <c r="U693" s="232"/>
      <c r="V693" s="232"/>
      <c r="W693" s="232"/>
      <c r="X693" s="232"/>
      <c r="Y693" s="232"/>
      <c r="Z693" s="232"/>
      <c r="AA693" s="232"/>
      <c r="AB693" s="232"/>
      <c r="AC693" s="232"/>
      <c r="AD693" s="266"/>
      <c r="AE693" s="235"/>
      <c r="AF693" s="266"/>
      <c r="AG693" s="235"/>
      <c r="AH693" s="266"/>
      <c r="AI693" s="235"/>
      <c r="AJ693" s="266"/>
      <c r="AK693" s="235"/>
      <c r="AL693" s="266"/>
      <c r="AM693" s="235"/>
      <c r="AN693" s="236" t="str">
        <f t="shared" si="23"/>
        <v/>
      </c>
      <c r="AO693" s="237" t="str">
        <f t="shared" si="22"/>
        <v/>
      </c>
      <c r="AP693" s="236" t="str">
        <f>IF(M693&gt;0,IF(ABS((VLOOKUP(aux!A684,aux!A:C,3,FALSE)-VLOOKUP(aux!A684,aux!E:F,2,FALSE))/VLOOKUP(aux!A684,aux!A:C,3,FALSE))&gt;'BG - Eckdaten'!#REF!,"N","J"),"")</f>
        <v/>
      </c>
      <c r="AR693" s="250"/>
    </row>
    <row r="694" spans="1:44" s="217" customFormat="1" ht="18.75" x14ac:dyDescent="0.3">
      <c r="A694" s="232"/>
      <c r="B694" s="232"/>
      <c r="C694" s="232"/>
      <c r="D694" s="232"/>
      <c r="E694" s="232"/>
      <c r="F694" s="232"/>
      <c r="G694" s="232"/>
      <c r="H694" s="232"/>
      <c r="I694" s="232"/>
      <c r="J694" s="232"/>
      <c r="K694" s="232"/>
      <c r="L694" s="232"/>
      <c r="M694" s="232"/>
      <c r="N694" s="232"/>
      <c r="O694" s="232"/>
      <c r="P694" s="232"/>
      <c r="Q694" s="232"/>
      <c r="R694" s="232"/>
      <c r="S694" s="232"/>
      <c r="T694" s="232"/>
      <c r="U694" s="232"/>
      <c r="V694" s="232"/>
      <c r="W694" s="232"/>
      <c r="X694" s="232"/>
      <c r="Y694" s="232"/>
      <c r="Z694" s="232"/>
      <c r="AA694" s="232"/>
      <c r="AB694" s="232"/>
      <c r="AC694" s="232"/>
      <c r="AD694" s="266"/>
      <c r="AE694" s="235"/>
      <c r="AF694" s="266"/>
      <c r="AG694" s="235"/>
      <c r="AH694" s="266"/>
      <c r="AI694" s="235"/>
      <c r="AJ694" s="266"/>
      <c r="AK694" s="235"/>
      <c r="AL694" s="266"/>
      <c r="AM694" s="235"/>
      <c r="AN694" s="236" t="str">
        <f t="shared" si="23"/>
        <v/>
      </c>
      <c r="AO694" s="237" t="str">
        <f t="shared" si="22"/>
        <v/>
      </c>
      <c r="AP694" s="236" t="str">
        <f>IF(M694&gt;0,IF(ABS((VLOOKUP(aux!A685,aux!A:C,3,FALSE)-VLOOKUP(aux!A685,aux!E:F,2,FALSE))/VLOOKUP(aux!A685,aux!A:C,3,FALSE))&gt;'BG - Eckdaten'!#REF!,"N","J"),"")</f>
        <v/>
      </c>
      <c r="AR694" s="250"/>
    </row>
    <row r="695" spans="1:44" s="217" customFormat="1" ht="18.75" x14ac:dyDescent="0.3">
      <c r="A695" s="232"/>
      <c r="B695" s="232"/>
      <c r="C695" s="232"/>
      <c r="D695" s="232"/>
      <c r="E695" s="232"/>
      <c r="F695" s="232"/>
      <c r="G695" s="232"/>
      <c r="H695" s="232"/>
      <c r="I695" s="232"/>
      <c r="J695" s="232"/>
      <c r="K695" s="232"/>
      <c r="L695" s="232"/>
      <c r="M695" s="232"/>
      <c r="N695" s="232"/>
      <c r="O695" s="232"/>
      <c r="P695" s="232"/>
      <c r="Q695" s="232"/>
      <c r="R695" s="232"/>
      <c r="S695" s="232"/>
      <c r="T695" s="232"/>
      <c r="U695" s="232"/>
      <c r="V695" s="232"/>
      <c r="W695" s="232"/>
      <c r="X695" s="232"/>
      <c r="Y695" s="232"/>
      <c r="Z695" s="232"/>
      <c r="AA695" s="232"/>
      <c r="AB695" s="232"/>
      <c r="AC695" s="232"/>
      <c r="AD695" s="266"/>
      <c r="AE695" s="235"/>
      <c r="AF695" s="266"/>
      <c r="AG695" s="235"/>
      <c r="AH695" s="266"/>
      <c r="AI695" s="235"/>
      <c r="AJ695" s="266"/>
      <c r="AK695" s="235"/>
      <c r="AL695" s="266"/>
      <c r="AM695" s="235"/>
      <c r="AN695" s="236" t="str">
        <f t="shared" si="23"/>
        <v/>
      </c>
      <c r="AO695" s="237" t="str">
        <f t="shared" si="22"/>
        <v/>
      </c>
      <c r="AP695" s="236" t="str">
        <f>IF(M695&gt;0,IF(ABS((VLOOKUP(aux!A686,aux!A:C,3,FALSE)-VLOOKUP(aux!A686,aux!E:F,2,FALSE))/VLOOKUP(aux!A686,aux!A:C,3,FALSE))&gt;'BG - Eckdaten'!#REF!,"N","J"),"")</f>
        <v/>
      </c>
      <c r="AR695" s="250"/>
    </row>
    <row r="696" spans="1:44" s="217" customFormat="1" ht="18.75" x14ac:dyDescent="0.3">
      <c r="A696" s="232"/>
      <c r="B696" s="232"/>
      <c r="C696" s="232"/>
      <c r="D696" s="232"/>
      <c r="E696" s="232"/>
      <c r="F696" s="232"/>
      <c r="G696" s="232"/>
      <c r="H696" s="232"/>
      <c r="I696" s="232"/>
      <c r="J696" s="232"/>
      <c r="K696" s="232"/>
      <c r="L696" s="232"/>
      <c r="M696" s="232"/>
      <c r="N696" s="232"/>
      <c r="O696" s="232"/>
      <c r="P696" s="232"/>
      <c r="Q696" s="232"/>
      <c r="R696" s="232"/>
      <c r="S696" s="232"/>
      <c r="T696" s="232"/>
      <c r="U696" s="232"/>
      <c r="V696" s="232"/>
      <c r="W696" s="232"/>
      <c r="X696" s="232"/>
      <c r="Y696" s="232"/>
      <c r="Z696" s="232"/>
      <c r="AA696" s="232"/>
      <c r="AB696" s="232"/>
      <c r="AC696" s="232"/>
      <c r="AD696" s="266"/>
      <c r="AE696" s="235"/>
      <c r="AF696" s="266"/>
      <c r="AG696" s="235"/>
      <c r="AH696" s="266"/>
      <c r="AI696" s="235"/>
      <c r="AJ696" s="266"/>
      <c r="AK696" s="235"/>
      <c r="AL696" s="266"/>
      <c r="AM696" s="235"/>
      <c r="AN696" s="236" t="str">
        <f t="shared" si="23"/>
        <v/>
      </c>
      <c r="AO696" s="237" t="str">
        <f t="shared" si="22"/>
        <v/>
      </c>
      <c r="AP696" s="236" t="str">
        <f>IF(M696&gt;0,IF(ABS((VLOOKUP(aux!A687,aux!A:C,3,FALSE)-VLOOKUP(aux!A687,aux!E:F,2,FALSE))/VLOOKUP(aux!A687,aux!A:C,3,FALSE))&gt;'BG - Eckdaten'!#REF!,"N","J"),"")</f>
        <v/>
      </c>
      <c r="AR696" s="250"/>
    </row>
    <row r="697" spans="1:44" s="217" customFormat="1" ht="18.75" x14ac:dyDescent="0.3">
      <c r="A697" s="232"/>
      <c r="B697" s="232"/>
      <c r="C697" s="232"/>
      <c r="D697" s="232"/>
      <c r="E697" s="232"/>
      <c r="F697" s="232"/>
      <c r="G697" s="232"/>
      <c r="H697" s="232"/>
      <c r="I697" s="232"/>
      <c r="J697" s="232"/>
      <c r="K697" s="232"/>
      <c r="L697" s="232"/>
      <c r="M697" s="232"/>
      <c r="N697" s="232"/>
      <c r="O697" s="232"/>
      <c r="P697" s="232"/>
      <c r="Q697" s="232"/>
      <c r="R697" s="232"/>
      <c r="S697" s="232"/>
      <c r="T697" s="232"/>
      <c r="U697" s="232"/>
      <c r="V697" s="232"/>
      <c r="W697" s="232"/>
      <c r="X697" s="232"/>
      <c r="Y697" s="232"/>
      <c r="Z697" s="232"/>
      <c r="AA697" s="232"/>
      <c r="AB697" s="232"/>
      <c r="AC697" s="232"/>
      <c r="AD697" s="266"/>
      <c r="AE697" s="235"/>
      <c r="AF697" s="266"/>
      <c r="AG697" s="235"/>
      <c r="AH697" s="266"/>
      <c r="AI697" s="235"/>
      <c r="AJ697" s="266"/>
      <c r="AK697" s="235"/>
      <c r="AL697" s="266"/>
      <c r="AM697" s="235"/>
      <c r="AN697" s="236" t="str">
        <f t="shared" si="23"/>
        <v/>
      </c>
      <c r="AO697" s="237" t="str">
        <f t="shared" si="22"/>
        <v/>
      </c>
      <c r="AP697" s="236" t="str">
        <f>IF(M697&gt;0,IF(ABS((VLOOKUP(aux!A688,aux!A:C,3,FALSE)-VLOOKUP(aux!A688,aux!E:F,2,FALSE))/VLOOKUP(aux!A688,aux!A:C,3,FALSE))&gt;'BG - Eckdaten'!#REF!,"N","J"),"")</f>
        <v/>
      </c>
      <c r="AR697" s="250"/>
    </row>
    <row r="698" spans="1:44" s="217" customFormat="1" ht="18.75" x14ac:dyDescent="0.3">
      <c r="A698" s="232"/>
      <c r="B698" s="232"/>
      <c r="C698" s="232"/>
      <c r="D698" s="232"/>
      <c r="E698" s="232"/>
      <c r="F698" s="232"/>
      <c r="G698" s="232"/>
      <c r="H698" s="232"/>
      <c r="I698" s="232"/>
      <c r="J698" s="232"/>
      <c r="K698" s="232"/>
      <c r="L698" s="232"/>
      <c r="M698" s="232"/>
      <c r="N698" s="232"/>
      <c r="O698" s="232"/>
      <c r="P698" s="232"/>
      <c r="Q698" s="232"/>
      <c r="R698" s="232"/>
      <c r="S698" s="232"/>
      <c r="T698" s="232"/>
      <c r="U698" s="232"/>
      <c r="V698" s="232"/>
      <c r="W698" s="232"/>
      <c r="X698" s="232"/>
      <c r="Y698" s="232"/>
      <c r="Z698" s="232"/>
      <c r="AA698" s="232"/>
      <c r="AB698" s="232"/>
      <c r="AC698" s="232"/>
      <c r="AD698" s="266"/>
      <c r="AE698" s="235"/>
      <c r="AF698" s="266"/>
      <c r="AG698" s="235"/>
      <c r="AH698" s="266"/>
      <c r="AI698" s="235"/>
      <c r="AJ698" s="266"/>
      <c r="AK698" s="235"/>
      <c r="AL698" s="266"/>
      <c r="AM698" s="235"/>
      <c r="AN698" s="236" t="str">
        <f t="shared" si="23"/>
        <v/>
      </c>
      <c r="AO698" s="237" t="str">
        <f t="shared" si="22"/>
        <v/>
      </c>
      <c r="AP698" s="236" t="str">
        <f>IF(M698&gt;0,IF(ABS((VLOOKUP(aux!A689,aux!A:C,3,FALSE)-VLOOKUP(aux!A689,aux!E:F,2,FALSE))/VLOOKUP(aux!A689,aux!A:C,3,FALSE))&gt;'BG - Eckdaten'!#REF!,"N","J"),"")</f>
        <v/>
      </c>
      <c r="AR698" s="250"/>
    </row>
    <row r="699" spans="1:44" s="217" customFormat="1" ht="18.75" x14ac:dyDescent="0.3">
      <c r="A699" s="232"/>
      <c r="B699" s="232"/>
      <c r="C699" s="232"/>
      <c r="D699" s="232"/>
      <c r="E699" s="232"/>
      <c r="F699" s="232"/>
      <c r="G699" s="232"/>
      <c r="H699" s="232"/>
      <c r="I699" s="232"/>
      <c r="J699" s="232"/>
      <c r="K699" s="232"/>
      <c r="L699" s="232"/>
      <c r="M699" s="232"/>
      <c r="N699" s="232"/>
      <c r="O699" s="232"/>
      <c r="P699" s="232"/>
      <c r="Q699" s="232"/>
      <c r="R699" s="232"/>
      <c r="S699" s="232"/>
      <c r="T699" s="232"/>
      <c r="U699" s="232"/>
      <c r="V699" s="232"/>
      <c r="W699" s="232"/>
      <c r="X699" s="232"/>
      <c r="Y699" s="232"/>
      <c r="Z699" s="232"/>
      <c r="AA699" s="232"/>
      <c r="AB699" s="232"/>
      <c r="AC699" s="232"/>
      <c r="AD699" s="266"/>
      <c r="AE699" s="235"/>
      <c r="AF699" s="266"/>
      <c r="AG699" s="235"/>
      <c r="AH699" s="266"/>
      <c r="AI699" s="235"/>
      <c r="AJ699" s="266"/>
      <c r="AK699" s="235"/>
      <c r="AL699" s="266"/>
      <c r="AM699" s="235"/>
      <c r="AN699" s="236" t="str">
        <f t="shared" si="23"/>
        <v/>
      </c>
      <c r="AO699" s="237" t="str">
        <f t="shared" si="22"/>
        <v/>
      </c>
      <c r="AP699" s="236" t="str">
        <f>IF(M699&gt;0,IF(ABS((VLOOKUP(aux!A690,aux!A:C,3,FALSE)-VLOOKUP(aux!A690,aux!E:F,2,FALSE))/VLOOKUP(aux!A690,aux!A:C,3,FALSE))&gt;'BG - Eckdaten'!#REF!,"N","J"),"")</f>
        <v/>
      </c>
      <c r="AR699" s="250"/>
    </row>
    <row r="700" spans="1:44" s="217" customFormat="1" ht="18.75" x14ac:dyDescent="0.3">
      <c r="A700" s="232"/>
      <c r="B700" s="232"/>
      <c r="C700" s="232"/>
      <c r="D700" s="232"/>
      <c r="E700" s="232"/>
      <c r="F700" s="232"/>
      <c r="G700" s="232"/>
      <c r="H700" s="232"/>
      <c r="I700" s="232"/>
      <c r="J700" s="232"/>
      <c r="K700" s="232"/>
      <c r="L700" s="232"/>
      <c r="M700" s="232"/>
      <c r="N700" s="232"/>
      <c r="O700" s="232"/>
      <c r="P700" s="232"/>
      <c r="Q700" s="232"/>
      <c r="R700" s="232"/>
      <c r="S700" s="232"/>
      <c r="T700" s="232"/>
      <c r="U700" s="232"/>
      <c r="V700" s="232"/>
      <c r="W700" s="232"/>
      <c r="X700" s="232"/>
      <c r="Y700" s="232"/>
      <c r="Z700" s="232"/>
      <c r="AA700" s="232"/>
      <c r="AB700" s="232"/>
      <c r="AC700" s="232"/>
      <c r="AD700" s="266"/>
      <c r="AE700" s="235"/>
      <c r="AF700" s="266"/>
      <c r="AG700" s="235"/>
      <c r="AH700" s="266"/>
      <c r="AI700" s="235"/>
      <c r="AJ700" s="266"/>
      <c r="AK700" s="235"/>
      <c r="AL700" s="266"/>
      <c r="AM700" s="235"/>
      <c r="AN700" s="236" t="str">
        <f t="shared" si="23"/>
        <v/>
      </c>
      <c r="AO700" s="237" t="str">
        <f t="shared" si="22"/>
        <v/>
      </c>
      <c r="AP700" s="236" t="str">
        <f>IF(M700&gt;0,IF(ABS((VLOOKUP(aux!A691,aux!A:C,3,FALSE)-VLOOKUP(aux!A691,aux!E:F,2,FALSE))/VLOOKUP(aux!A691,aux!A:C,3,FALSE))&gt;'BG - Eckdaten'!#REF!,"N","J"),"")</f>
        <v/>
      </c>
      <c r="AR700" s="250"/>
    </row>
    <row r="701" spans="1:44" s="217" customFormat="1" ht="18.75" x14ac:dyDescent="0.3">
      <c r="A701" s="232"/>
      <c r="B701" s="232"/>
      <c r="C701" s="232"/>
      <c r="D701" s="232"/>
      <c r="E701" s="232"/>
      <c r="F701" s="232"/>
      <c r="G701" s="232"/>
      <c r="H701" s="232"/>
      <c r="I701" s="232"/>
      <c r="J701" s="232"/>
      <c r="K701" s="232"/>
      <c r="L701" s="232"/>
      <c r="M701" s="232"/>
      <c r="N701" s="232"/>
      <c r="O701" s="232"/>
      <c r="P701" s="232"/>
      <c r="Q701" s="232"/>
      <c r="R701" s="232"/>
      <c r="S701" s="232"/>
      <c r="T701" s="232"/>
      <c r="U701" s="232"/>
      <c r="V701" s="232"/>
      <c r="W701" s="232"/>
      <c r="X701" s="232"/>
      <c r="Y701" s="232"/>
      <c r="Z701" s="232"/>
      <c r="AA701" s="232"/>
      <c r="AB701" s="232"/>
      <c r="AC701" s="232"/>
      <c r="AD701" s="266"/>
      <c r="AE701" s="235"/>
      <c r="AF701" s="266"/>
      <c r="AG701" s="235"/>
      <c r="AH701" s="266"/>
      <c r="AI701" s="235"/>
      <c r="AJ701" s="266"/>
      <c r="AK701" s="235"/>
      <c r="AL701" s="266"/>
      <c r="AM701" s="235"/>
      <c r="AN701" s="236" t="str">
        <f t="shared" si="23"/>
        <v/>
      </c>
      <c r="AO701" s="237" t="str">
        <f t="shared" si="22"/>
        <v/>
      </c>
      <c r="AP701" s="236" t="str">
        <f>IF(M701&gt;0,IF(ABS((VLOOKUP(aux!A692,aux!A:C,3,FALSE)-VLOOKUP(aux!A692,aux!E:F,2,FALSE))/VLOOKUP(aux!A692,aux!A:C,3,FALSE))&gt;'BG - Eckdaten'!#REF!,"N","J"),"")</f>
        <v/>
      </c>
      <c r="AR701" s="250"/>
    </row>
    <row r="702" spans="1:44" s="217" customFormat="1" ht="18.75" x14ac:dyDescent="0.3">
      <c r="A702" s="232"/>
      <c r="B702" s="232"/>
      <c r="C702" s="232"/>
      <c r="D702" s="232"/>
      <c r="E702" s="232"/>
      <c r="F702" s="232"/>
      <c r="G702" s="232"/>
      <c r="H702" s="232"/>
      <c r="I702" s="232"/>
      <c r="J702" s="232"/>
      <c r="K702" s="232"/>
      <c r="L702" s="232"/>
      <c r="M702" s="232"/>
      <c r="N702" s="232"/>
      <c r="O702" s="232"/>
      <c r="P702" s="232"/>
      <c r="Q702" s="232"/>
      <c r="R702" s="232"/>
      <c r="S702" s="232"/>
      <c r="T702" s="232"/>
      <c r="U702" s="232"/>
      <c r="V702" s="232"/>
      <c r="W702" s="232"/>
      <c r="X702" s="232"/>
      <c r="Y702" s="232"/>
      <c r="Z702" s="232"/>
      <c r="AA702" s="232"/>
      <c r="AB702" s="232"/>
      <c r="AC702" s="232"/>
      <c r="AD702" s="266"/>
      <c r="AE702" s="235"/>
      <c r="AF702" s="266"/>
      <c r="AG702" s="235"/>
      <c r="AH702" s="266"/>
      <c r="AI702" s="235"/>
      <c r="AJ702" s="266"/>
      <c r="AK702" s="235"/>
      <c r="AL702" s="266"/>
      <c r="AM702" s="235"/>
      <c r="AN702" s="236" t="str">
        <f t="shared" si="23"/>
        <v/>
      </c>
      <c r="AO702" s="237" t="str">
        <f t="shared" si="22"/>
        <v/>
      </c>
      <c r="AP702" s="236" t="str">
        <f>IF(M702&gt;0,IF(ABS((VLOOKUP(aux!A693,aux!A:C,3,FALSE)-VLOOKUP(aux!A693,aux!E:F,2,FALSE))/VLOOKUP(aux!A693,aux!A:C,3,FALSE))&gt;'BG - Eckdaten'!#REF!,"N","J"),"")</f>
        <v/>
      </c>
      <c r="AR702" s="250"/>
    </row>
    <row r="703" spans="1:44" s="217" customFormat="1" ht="18.75" x14ac:dyDescent="0.3">
      <c r="A703" s="232"/>
      <c r="B703" s="232"/>
      <c r="C703" s="232"/>
      <c r="D703" s="232"/>
      <c r="E703" s="232"/>
      <c r="F703" s="232"/>
      <c r="G703" s="232"/>
      <c r="H703" s="232"/>
      <c r="I703" s="232"/>
      <c r="J703" s="232"/>
      <c r="K703" s="232"/>
      <c r="L703" s="232"/>
      <c r="M703" s="232"/>
      <c r="N703" s="232"/>
      <c r="O703" s="232"/>
      <c r="P703" s="232"/>
      <c r="Q703" s="232"/>
      <c r="R703" s="232"/>
      <c r="S703" s="232"/>
      <c r="T703" s="232"/>
      <c r="U703" s="232"/>
      <c r="V703" s="232"/>
      <c r="W703" s="232"/>
      <c r="X703" s="232"/>
      <c r="Y703" s="232"/>
      <c r="Z703" s="232"/>
      <c r="AA703" s="232"/>
      <c r="AB703" s="232"/>
      <c r="AC703" s="232"/>
      <c r="AD703" s="266"/>
      <c r="AE703" s="235"/>
      <c r="AF703" s="266"/>
      <c r="AG703" s="235"/>
      <c r="AH703" s="266"/>
      <c r="AI703" s="235"/>
      <c r="AJ703" s="266"/>
      <c r="AK703" s="235"/>
      <c r="AL703" s="266"/>
      <c r="AM703" s="235"/>
      <c r="AN703" s="236" t="str">
        <f t="shared" si="23"/>
        <v/>
      </c>
      <c r="AO703" s="237" t="str">
        <f t="shared" si="22"/>
        <v/>
      </c>
      <c r="AP703" s="236" t="str">
        <f>IF(M703&gt;0,IF(ABS((VLOOKUP(aux!A694,aux!A:C,3,FALSE)-VLOOKUP(aux!A694,aux!E:F,2,FALSE))/VLOOKUP(aux!A694,aux!A:C,3,FALSE))&gt;'BG - Eckdaten'!#REF!,"N","J"),"")</f>
        <v/>
      </c>
      <c r="AR703" s="250"/>
    </row>
    <row r="704" spans="1:44" s="217" customFormat="1" ht="18.75" x14ac:dyDescent="0.3">
      <c r="A704" s="232"/>
      <c r="B704" s="232"/>
      <c r="C704" s="232"/>
      <c r="D704" s="232"/>
      <c r="E704" s="232"/>
      <c r="F704" s="232"/>
      <c r="G704" s="232"/>
      <c r="H704" s="232"/>
      <c r="I704" s="232"/>
      <c r="J704" s="232"/>
      <c r="K704" s="232"/>
      <c r="L704" s="232"/>
      <c r="M704" s="232"/>
      <c r="N704" s="232"/>
      <c r="O704" s="232"/>
      <c r="P704" s="232"/>
      <c r="Q704" s="232"/>
      <c r="R704" s="232"/>
      <c r="S704" s="232"/>
      <c r="T704" s="232"/>
      <c r="U704" s="232"/>
      <c r="V704" s="232"/>
      <c r="W704" s="232"/>
      <c r="X704" s="232"/>
      <c r="Y704" s="232"/>
      <c r="Z704" s="232"/>
      <c r="AA704" s="232"/>
      <c r="AB704" s="232"/>
      <c r="AC704" s="232"/>
      <c r="AD704" s="266"/>
      <c r="AE704" s="235"/>
      <c r="AF704" s="266"/>
      <c r="AG704" s="235"/>
      <c r="AH704" s="266"/>
      <c r="AI704" s="235"/>
      <c r="AJ704" s="266"/>
      <c r="AK704" s="235"/>
      <c r="AL704" s="266"/>
      <c r="AM704" s="235"/>
      <c r="AN704" s="236" t="str">
        <f t="shared" si="23"/>
        <v/>
      </c>
      <c r="AO704" s="237" t="str">
        <f t="shared" si="22"/>
        <v/>
      </c>
      <c r="AP704" s="236" t="str">
        <f>IF(M704&gt;0,IF(ABS((VLOOKUP(aux!A695,aux!A:C,3,FALSE)-VLOOKUP(aux!A695,aux!E:F,2,FALSE))/VLOOKUP(aux!A695,aux!A:C,3,FALSE))&gt;'BG - Eckdaten'!#REF!,"N","J"),"")</f>
        <v/>
      </c>
      <c r="AR704" s="250"/>
    </row>
    <row r="705" spans="1:44" s="217" customFormat="1" ht="18.75" x14ac:dyDescent="0.3">
      <c r="A705" s="232"/>
      <c r="B705" s="232"/>
      <c r="C705" s="232"/>
      <c r="D705" s="232"/>
      <c r="E705" s="232"/>
      <c r="F705" s="232"/>
      <c r="G705" s="232"/>
      <c r="H705" s="232"/>
      <c r="I705" s="232"/>
      <c r="J705" s="232"/>
      <c r="K705" s="232"/>
      <c r="L705" s="232"/>
      <c r="M705" s="232"/>
      <c r="N705" s="232"/>
      <c r="O705" s="232"/>
      <c r="P705" s="232"/>
      <c r="Q705" s="232"/>
      <c r="R705" s="232"/>
      <c r="S705" s="232"/>
      <c r="T705" s="232"/>
      <c r="U705" s="232"/>
      <c r="V705" s="232"/>
      <c r="W705" s="232"/>
      <c r="X705" s="232"/>
      <c r="Y705" s="232"/>
      <c r="Z705" s="232"/>
      <c r="AA705" s="232"/>
      <c r="AB705" s="232"/>
      <c r="AC705" s="232"/>
      <c r="AD705" s="266"/>
      <c r="AE705" s="235"/>
      <c r="AF705" s="266"/>
      <c r="AG705" s="235"/>
      <c r="AH705" s="266"/>
      <c r="AI705" s="235"/>
      <c r="AJ705" s="266"/>
      <c r="AK705" s="235"/>
      <c r="AL705" s="266"/>
      <c r="AM705" s="235"/>
      <c r="AN705" s="236" t="str">
        <f t="shared" si="23"/>
        <v/>
      </c>
      <c r="AO705" s="237" t="str">
        <f t="shared" si="22"/>
        <v/>
      </c>
      <c r="AP705" s="236" t="str">
        <f>IF(M705&gt;0,IF(ABS((VLOOKUP(aux!A696,aux!A:C,3,FALSE)-VLOOKUP(aux!A696,aux!E:F,2,FALSE))/VLOOKUP(aux!A696,aux!A:C,3,FALSE))&gt;'BG - Eckdaten'!#REF!,"N","J"),"")</f>
        <v/>
      </c>
      <c r="AR705" s="250"/>
    </row>
    <row r="706" spans="1:44" s="217" customFormat="1" ht="18.75" x14ac:dyDescent="0.3">
      <c r="A706" s="232"/>
      <c r="B706" s="232"/>
      <c r="C706" s="232"/>
      <c r="D706" s="232"/>
      <c r="E706" s="232"/>
      <c r="F706" s="232"/>
      <c r="G706" s="232"/>
      <c r="H706" s="232"/>
      <c r="I706" s="232"/>
      <c r="J706" s="232"/>
      <c r="K706" s="232"/>
      <c r="L706" s="232"/>
      <c r="M706" s="232"/>
      <c r="N706" s="232"/>
      <c r="O706" s="232"/>
      <c r="P706" s="232"/>
      <c r="Q706" s="232"/>
      <c r="R706" s="232"/>
      <c r="S706" s="232"/>
      <c r="T706" s="232"/>
      <c r="U706" s="232"/>
      <c r="V706" s="232"/>
      <c r="W706" s="232"/>
      <c r="X706" s="232"/>
      <c r="Y706" s="232"/>
      <c r="Z706" s="232"/>
      <c r="AA706" s="232"/>
      <c r="AB706" s="232"/>
      <c r="AC706" s="232"/>
      <c r="AD706" s="266"/>
      <c r="AE706" s="235"/>
      <c r="AF706" s="266"/>
      <c r="AG706" s="235"/>
      <c r="AH706" s="266"/>
      <c r="AI706" s="235"/>
      <c r="AJ706" s="266"/>
      <c r="AK706" s="235"/>
      <c r="AL706" s="266"/>
      <c r="AM706" s="235"/>
      <c r="AN706" s="236" t="str">
        <f t="shared" si="23"/>
        <v/>
      </c>
      <c r="AO706" s="237" t="str">
        <f t="shared" si="22"/>
        <v/>
      </c>
      <c r="AP706" s="236" t="str">
        <f>IF(M706&gt;0,IF(ABS((VLOOKUP(aux!A697,aux!A:C,3,FALSE)-VLOOKUP(aux!A697,aux!E:F,2,FALSE))/VLOOKUP(aux!A697,aux!A:C,3,FALSE))&gt;'BG - Eckdaten'!#REF!,"N","J"),"")</f>
        <v/>
      </c>
      <c r="AR706" s="250"/>
    </row>
    <row r="707" spans="1:44" s="217" customFormat="1" ht="18.75" x14ac:dyDescent="0.3">
      <c r="A707" s="232"/>
      <c r="B707" s="232"/>
      <c r="C707" s="232"/>
      <c r="D707" s="232"/>
      <c r="E707" s="232"/>
      <c r="F707" s="232"/>
      <c r="G707" s="232"/>
      <c r="H707" s="232"/>
      <c r="I707" s="232"/>
      <c r="J707" s="232"/>
      <c r="K707" s="232"/>
      <c r="L707" s="232"/>
      <c r="M707" s="232"/>
      <c r="N707" s="232"/>
      <c r="O707" s="232"/>
      <c r="P707" s="232"/>
      <c r="Q707" s="232"/>
      <c r="R707" s="232"/>
      <c r="S707" s="232"/>
      <c r="T707" s="232"/>
      <c r="U707" s="232"/>
      <c r="V707" s="232"/>
      <c r="W707" s="232"/>
      <c r="X707" s="232"/>
      <c r="Y707" s="232"/>
      <c r="Z707" s="232"/>
      <c r="AA707" s="232"/>
      <c r="AB707" s="232"/>
      <c r="AC707" s="232"/>
      <c r="AD707" s="266"/>
      <c r="AE707" s="235"/>
      <c r="AF707" s="266"/>
      <c r="AG707" s="235"/>
      <c r="AH707" s="266"/>
      <c r="AI707" s="235"/>
      <c r="AJ707" s="266"/>
      <c r="AK707" s="235"/>
      <c r="AL707" s="266"/>
      <c r="AM707" s="235"/>
      <c r="AN707" s="236" t="str">
        <f t="shared" si="23"/>
        <v/>
      </c>
      <c r="AO707" s="237" t="str">
        <f t="shared" si="22"/>
        <v/>
      </c>
      <c r="AP707" s="236" t="str">
        <f>IF(M707&gt;0,IF(ABS((VLOOKUP(aux!A698,aux!A:C,3,FALSE)-VLOOKUP(aux!A698,aux!E:F,2,FALSE))/VLOOKUP(aux!A698,aux!A:C,3,FALSE))&gt;'BG - Eckdaten'!#REF!,"N","J"),"")</f>
        <v/>
      </c>
      <c r="AR707" s="250"/>
    </row>
    <row r="708" spans="1:44" s="217" customFormat="1" ht="18.75" x14ac:dyDescent="0.3">
      <c r="A708" s="232"/>
      <c r="B708" s="232"/>
      <c r="C708" s="232"/>
      <c r="D708" s="232"/>
      <c r="E708" s="232"/>
      <c r="F708" s="232"/>
      <c r="G708" s="232"/>
      <c r="H708" s="232"/>
      <c r="I708" s="232"/>
      <c r="J708" s="232"/>
      <c r="K708" s="232"/>
      <c r="L708" s="232"/>
      <c r="M708" s="232"/>
      <c r="N708" s="232"/>
      <c r="O708" s="232"/>
      <c r="P708" s="232"/>
      <c r="Q708" s="232"/>
      <c r="R708" s="232"/>
      <c r="S708" s="232"/>
      <c r="T708" s="232"/>
      <c r="U708" s="232"/>
      <c r="V708" s="232"/>
      <c r="W708" s="232"/>
      <c r="X708" s="232"/>
      <c r="Y708" s="232"/>
      <c r="Z708" s="232"/>
      <c r="AA708" s="232"/>
      <c r="AB708" s="232"/>
      <c r="AC708" s="232"/>
      <c r="AD708" s="266"/>
      <c r="AE708" s="235"/>
      <c r="AF708" s="266"/>
      <c r="AG708" s="235"/>
      <c r="AH708" s="266"/>
      <c r="AI708" s="235"/>
      <c r="AJ708" s="266"/>
      <c r="AK708" s="235"/>
      <c r="AL708" s="266"/>
      <c r="AM708" s="235"/>
      <c r="AN708" s="236" t="str">
        <f t="shared" si="23"/>
        <v/>
      </c>
      <c r="AO708" s="237" t="str">
        <f t="shared" si="22"/>
        <v/>
      </c>
      <c r="AP708" s="236" t="str">
        <f>IF(M708&gt;0,IF(ABS((VLOOKUP(aux!A699,aux!A:C,3,FALSE)-VLOOKUP(aux!A699,aux!E:F,2,FALSE))/VLOOKUP(aux!A699,aux!A:C,3,FALSE))&gt;'BG - Eckdaten'!#REF!,"N","J"),"")</f>
        <v/>
      </c>
      <c r="AR708" s="250"/>
    </row>
    <row r="709" spans="1:44" s="217" customFormat="1" ht="18.75" x14ac:dyDescent="0.3">
      <c r="A709" s="232"/>
      <c r="B709" s="232"/>
      <c r="C709" s="232"/>
      <c r="D709" s="232"/>
      <c r="E709" s="232"/>
      <c r="F709" s="232"/>
      <c r="G709" s="232"/>
      <c r="H709" s="232"/>
      <c r="I709" s="232"/>
      <c r="J709" s="232"/>
      <c r="K709" s="232"/>
      <c r="L709" s="232"/>
      <c r="M709" s="232"/>
      <c r="N709" s="232"/>
      <c r="O709" s="232"/>
      <c r="P709" s="232"/>
      <c r="Q709" s="232"/>
      <c r="R709" s="232"/>
      <c r="S709" s="232"/>
      <c r="T709" s="232"/>
      <c r="U709" s="232"/>
      <c r="V709" s="232"/>
      <c r="W709" s="232"/>
      <c r="X709" s="232"/>
      <c r="Y709" s="232"/>
      <c r="Z709" s="232"/>
      <c r="AA709" s="232"/>
      <c r="AB709" s="232"/>
      <c r="AC709" s="232"/>
      <c r="AD709" s="266"/>
      <c r="AE709" s="235"/>
      <c r="AF709" s="266"/>
      <c r="AG709" s="235"/>
      <c r="AH709" s="266"/>
      <c r="AI709" s="235"/>
      <c r="AJ709" s="266"/>
      <c r="AK709" s="235"/>
      <c r="AL709" s="266"/>
      <c r="AM709" s="235"/>
      <c r="AN709" s="236" t="str">
        <f t="shared" si="23"/>
        <v/>
      </c>
      <c r="AO709" s="237" t="str">
        <f t="shared" si="22"/>
        <v/>
      </c>
      <c r="AP709" s="236" t="str">
        <f>IF(M709&gt;0,IF(ABS((VLOOKUP(aux!A700,aux!A:C,3,FALSE)-VLOOKUP(aux!A700,aux!E:F,2,FALSE))/VLOOKUP(aux!A700,aux!A:C,3,FALSE))&gt;'BG - Eckdaten'!#REF!,"N","J"),"")</f>
        <v/>
      </c>
      <c r="AR709" s="250"/>
    </row>
    <row r="710" spans="1:44" s="217" customFormat="1" ht="18.75" x14ac:dyDescent="0.3">
      <c r="A710" s="232"/>
      <c r="B710" s="232"/>
      <c r="C710" s="232"/>
      <c r="D710" s="232"/>
      <c r="E710" s="232"/>
      <c r="F710" s="232"/>
      <c r="G710" s="232"/>
      <c r="H710" s="232"/>
      <c r="I710" s="232"/>
      <c r="J710" s="232"/>
      <c r="K710" s="232"/>
      <c r="L710" s="232"/>
      <c r="M710" s="232"/>
      <c r="N710" s="232"/>
      <c r="O710" s="232"/>
      <c r="P710" s="232"/>
      <c r="Q710" s="232"/>
      <c r="R710" s="232"/>
      <c r="S710" s="232"/>
      <c r="T710" s="232"/>
      <c r="U710" s="232"/>
      <c r="V710" s="232"/>
      <c r="W710" s="232"/>
      <c r="X710" s="232"/>
      <c r="Y710" s="232"/>
      <c r="Z710" s="232"/>
      <c r="AA710" s="232"/>
      <c r="AB710" s="232"/>
      <c r="AC710" s="232"/>
      <c r="AD710" s="266"/>
      <c r="AE710" s="235"/>
      <c r="AF710" s="266"/>
      <c r="AG710" s="235"/>
      <c r="AH710" s="266"/>
      <c r="AI710" s="235"/>
      <c r="AJ710" s="266"/>
      <c r="AK710" s="235"/>
      <c r="AL710" s="266"/>
      <c r="AM710" s="235"/>
      <c r="AN710" s="236" t="str">
        <f t="shared" si="23"/>
        <v/>
      </c>
      <c r="AO710" s="237" t="str">
        <f t="shared" si="22"/>
        <v/>
      </c>
      <c r="AP710" s="236" t="str">
        <f>IF(M710&gt;0,IF(ABS((VLOOKUP(aux!A701,aux!A:C,3,FALSE)-VLOOKUP(aux!A701,aux!E:F,2,FALSE))/VLOOKUP(aux!A701,aux!A:C,3,FALSE))&gt;'BG - Eckdaten'!#REF!,"N","J"),"")</f>
        <v/>
      </c>
      <c r="AR710" s="250"/>
    </row>
    <row r="711" spans="1:44" s="217" customFormat="1" ht="18.75" x14ac:dyDescent="0.3">
      <c r="A711" s="232"/>
      <c r="B711" s="232"/>
      <c r="C711" s="232"/>
      <c r="D711" s="232"/>
      <c r="E711" s="232"/>
      <c r="F711" s="232"/>
      <c r="G711" s="232"/>
      <c r="H711" s="232"/>
      <c r="I711" s="232"/>
      <c r="J711" s="232"/>
      <c r="K711" s="232"/>
      <c r="L711" s="232"/>
      <c r="M711" s="232"/>
      <c r="N711" s="232"/>
      <c r="O711" s="232"/>
      <c r="P711" s="232"/>
      <c r="Q711" s="232"/>
      <c r="R711" s="232"/>
      <c r="S711" s="232"/>
      <c r="T711" s="232"/>
      <c r="U711" s="232"/>
      <c r="V711" s="232"/>
      <c r="W711" s="232"/>
      <c r="X711" s="232"/>
      <c r="Y711" s="232"/>
      <c r="Z711" s="232"/>
      <c r="AA711" s="232"/>
      <c r="AB711" s="232"/>
      <c r="AC711" s="232"/>
      <c r="AD711" s="266"/>
      <c r="AE711" s="235"/>
      <c r="AF711" s="266"/>
      <c r="AG711" s="235"/>
      <c r="AH711" s="266"/>
      <c r="AI711" s="235"/>
      <c r="AJ711" s="266"/>
      <c r="AK711" s="235"/>
      <c r="AL711" s="266"/>
      <c r="AM711" s="235"/>
      <c r="AN711" s="236" t="str">
        <f t="shared" si="23"/>
        <v/>
      </c>
      <c r="AO711" s="237" t="str">
        <f t="shared" ref="AO711:AO774" si="24">IF(AE711=0,"",IF(AE711+AG711+AI711+AK711+AM711=1,"J","N"))</f>
        <v/>
      </c>
      <c r="AP711" s="236" t="str">
        <f>IF(M711&gt;0,IF(ABS((VLOOKUP(aux!A702,aux!A:C,3,FALSE)-VLOOKUP(aux!A702,aux!E:F,2,FALSE))/VLOOKUP(aux!A702,aux!A:C,3,FALSE))&gt;'BG - Eckdaten'!#REF!,"N","J"),"")</f>
        <v/>
      </c>
      <c r="AR711" s="250"/>
    </row>
    <row r="712" spans="1:44" s="217" customFormat="1" ht="18.75" x14ac:dyDescent="0.3">
      <c r="A712" s="232"/>
      <c r="B712" s="232"/>
      <c r="C712" s="232"/>
      <c r="D712" s="232"/>
      <c r="E712" s="232"/>
      <c r="F712" s="232"/>
      <c r="G712" s="232"/>
      <c r="H712" s="232"/>
      <c r="I712" s="232"/>
      <c r="J712" s="232"/>
      <c r="K712" s="232"/>
      <c r="L712" s="232"/>
      <c r="M712" s="232"/>
      <c r="N712" s="232"/>
      <c r="O712" s="232"/>
      <c r="P712" s="232"/>
      <c r="Q712" s="232"/>
      <c r="R712" s="232"/>
      <c r="S712" s="232"/>
      <c r="T712" s="232"/>
      <c r="U712" s="232"/>
      <c r="V712" s="232"/>
      <c r="W712" s="232"/>
      <c r="X712" s="232"/>
      <c r="Y712" s="232"/>
      <c r="Z712" s="232"/>
      <c r="AA712" s="232"/>
      <c r="AB712" s="232"/>
      <c r="AC712" s="232"/>
      <c r="AD712" s="266"/>
      <c r="AE712" s="235"/>
      <c r="AF712" s="266"/>
      <c r="AG712" s="235"/>
      <c r="AH712" s="266"/>
      <c r="AI712" s="235"/>
      <c r="AJ712" s="266"/>
      <c r="AK712" s="235"/>
      <c r="AL712" s="266"/>
      <c r="AM712" s="235"/>
      <c r="AN712" s="236" t="str">
        <f t="shared" ref="AN712:AN775" si="25">IF(AD712=0,"",IF(AND(AD712&gt;0,AD712+AF712+AH712+AJ712+AL712=P712),"J","N"))</f>
        <v/>
      </c>
      <c r="AO712" s="237" t="str">
        <f t="shared" si="24"/>
        <v/>
      </c>
      <c r="AP712" s="236" t="str">
        <f>IF(M712&gt;0,IF(ABS((VLOOKUP(aux!A703,aux!A:C,3,FALSE)-VLOOKUP(aux!A703,aux!E:F,2,FALSE))/VLOOKUP(aux!A703,aux!A:C,3,FALSE))&gt;'BG - Eckdaten'!#REF!,"N","J"),"")</f>
        <v/>
      </c>
      <c r="AR712" s="250"/>
    </row>
    <row r="713" spans="1:44" s="217" customFormat="1" ht="18.75" x14ac:dyDescent="0.3">
      <c r="A713" s="232"/>
      <c r="B713" s="232"/>
      <c r="C713" s="232"/>
      <c r="D713" s="232"/>
      <c r="E713" s="232"/>
      <c r="F713" s="232"/>
      <c r="G713" s="232"/>
      <c r="H713" s="232"/>
      <c r="I713" s="232"/>
      <c r="J713" s="232"/>
      <c r="K713" s="232"/>
      <c r="L713" s="232"/>
      <c r="M713" s="232"/>
      <c r="N713" s="232"/>
      <c r="O713" s="232"/>
      <c r="P713" s="232"/>
      <c r="Q713" s="232"/>
      <c r="R713" s="232"/>
      <c r="S713" s="232"/>
      <c r="T713" s="232"/>
      <c r="U713" s="232"/>
      <c r="V713" s="232"/>
      <c r="W713" s="232"/>
      <c r="X713" s="232"/>
      <c r="Y713" s="232"/>
      <c r="Z713" s="232"/>
      <c r="AA713" s="232"/>
      <c r="AB713" s="232"/>
      <c r="AC713" s="232"/>
      <c r="AD713" s="266"/>
      <c r="AE713" s="235"/>
      <c r="AF713" s="266"/>
      <c r="AG713" s="235"/>
      <c r="AH713" s="266"/>
      <c r="AI713" s="235"/>
      <c r="AJ713" s="266"/>
      <c r="AK713" s="235"/>
      <c r="AL713" s="266"/>
      <c r="AM713" s="235"/>
      <c r="AN713" s="236" t="str">
        <f t="shared" si="25"/>
        <v/>
      </c>
      <c r="AO713" s="237" t="str">
        <f t="shared" si="24"/>
        <v/>
      </c>
      <c r="AP713" s="236" t="str">
        <f>IF(M713&gt;0,IF(ABS((VLOOKUP(aux!A704,aux!A:C,3,FALSE)-VLOOKUP(aux!A704,aux!E:F,2,FALSE))/VLOOKUP(aux!A704,aux!A:C,3,FALSE))&gt;'BG - Eckdaten'!#REF!,"N","J"),"")</f>
        <v/>
      </c>
      <c r="AR713" s="250"/>
    </row>
    <row r="714" spans="1:44" s="217" customFormat="1" ht="18.75" x14ac:dyDescent="0.3">
      <c r="A714" s="232"/>
      <c r="B714" s="232"/>
      <c r="C714" s="232"/>
      <c r="D714" s="232"/>
      <c r="E714" s="232"/>
      <c r="F714" s="232"/>
      <c r="G714" s="232"/>
      <c r="H714" s="232"/>
      <c r="I714" s="232"/>
      <c r="J714" s="232"/>
      <c r="K714" s="232"/>
      <c r="L714" s="232"/>
      <c r="M714" s="232"/>
      <c r="N714" s="232"/>
      <c r="O714" s="232"/>
      <c r="P714" s="232"/>
      <c r="Q714" s="232"/>
      <c r="R714" s="232"/>
      <c r="S714" s="232"/>
      <c r="T714" s="232"/>
      <c r="U714" s="232"/>
      <c r="V714" s="232"/>
      <c r="W714" s="232"/>
      <c r="X714" s="232"/>
      <c r="Y714" s="232"/>
      <c r="Z714" s="232"/>
      <c r="AA714" s="232"/>
      <c r="AB714" s="232"/>
      <c r="AC714" s="232"/>
      <c r="AD714" s="266"/>
      <c r="AE714" s="235"/>
      <c r="AF714" s="266"/>
      <c r="AG714" s="235"/>
      <c r="AH714" s="266"/>
      <c r="AI714" s="235"/>
      <c r="AJ714" s="266"/>
      <c r="AK714" s="235"/>
      <c r="AL714" s="266"/>
      <c r="AM714" s="235"/>
      <c r="AN714" s="236" t="str">
        <f t="shared" si="25"/>
        <v/>
      </c>
      <c r="AO714" s="237" t="str">
        <f t="shared" si="24"/>
        <v/>
      </c>
      <c r="AP714" s="236" t="str">
        <f>IF(M714&gt;0,IF(ABS((VLOOKUP(aux!A705,aux!A:C,3,FALSE)-VLOOKUP(aux!A705,aux!E:F,2,FALSE))/VLOOKUP(aux!A705,aux!A:C,3,FALSE))&gt;'BG - Eckdaten'!#REF!,"N","J"),"")</f>
        <v/>
      </c>
      <c r="AR714" s="250"/>
    </row>
    <row r="715" spans="1:44" s="217" customFormat="1" ht="18.75" x14ac:dyDescent="0.3">
      <c r="A715" s="232"/>
      <c r="B715" s="232"/>
      <c r="C715" s="232"/>
      <c r="D715" s="232"/>
      <c r="E715" s="232"/>
      <c r="F715" s="232"/>
      <c r="G715" s="232"/>
      <c r="H715" s="232"/>
      <c r="I715" s="232"/>
      <c r="J715" s="232"/>
      <c r="K715" s="232"/>
      <c r="L715" s="232"/>
      <c r="M715" s="232"/>
      <c r="N715" s="232"/>
      <c r="O715" s="232"/>
      <c r="P715" s="232"/>
      <c r="Q715" s="232"/>
      <c r="R715" s="232"/>
      <c r="S715" s="232"/>
      <c r="T715" s="232"/>
      <c r="U715" s="232"/>
      <c r="V715" s="232"/>
      <c r="W715" s="232"/>
      <c r="X715" s="232"/>
      <c r="Y715" s="232"/>
      <c r="Z715" s="232"/>
      <c r="AA715" s="232"/>
      <c r="AB715" s="232"/>
      <c r="AC715" s="232"/>
      <c r="AD715" s="266"/>
      <c r="AE715" s="235"/>
      <c r="AF715" s="266"/>
      <c r="AG715" s="235"/>
      <c r="AH715" s="266"/>
      <c r="AI715" s="235"/>
      <c r="AJ715" s="266"/>
      <c r="AK715" s="235"/>
      <c r="AL715" s="266"/>
      <c r="AM715" s="235"/>
      <c r="AN715" s="236" t="str">
        <f t="shared" si="25"/>
        <v/>
      </c>
      <c r="AO715" s="237" t="str">
        <f t="shared" si="24"/>
        <v/>
      </c>
      <c r="AP715" s="236" t="str">
        <f>IF(M715&gt;0,IF(ABS((VLOOKUP(aux!A706,aux!A:C,3,FALSE)-VLOOKUP(aux!A706,aux!E:F,2,FALSE))/VLOOKUP(aux!A706,aux!A:C,3,FALSE))&gt;'BG - Eckdaten'!#REF!,"N","J"),"")</f>
        <v/>
      </c>
      <c r="AR715" s="250"/>
    </row>
    <row r="716" spans="1:44" s="217" customFormat="1" ht="18.75" x14ac:dyDescent="0.3">
      <c r="A716" s="232"/>
      <c r="B716" s="232"/>
      <c r="C716" s="232"/>
      <c r="D716" s="232"/>
      <c r="E716" s="232"/>
      <c r="F716" s="232"/>
      <c r="G716" s="232"/>
      <c r="H716" s="232"/>
      <c r="I716" s="232"/>
      <c r="J716" s="232"/>
      <c r="K716" s="232"/>
      <c r="L716" s="232"/>
      <c r="M716" s="232"/>
      <c r="N716" s="232"/>
      <c r="O716" s="232"/>
      <c r="P716" s="232"/>
      <c r="Q716" s="232"/>
      <c r="R716" s="232"/>
      <c r="S716" s="232"/>
      <c r="T716" s="232"/>
      <c r="U716" s="232"/>
      <c r="V716" s="232"/>
      <c r="W716" s="232"/>
      <c r="X716" s="232"/>
      <c r="Y716" s="232"/>
      <c r="Z716" s="232"/>
      <c r="AA716" s="232"/>
      <c r="AB716" s="232"/>
      <c r="AC716" s="232"/>
      <c r="AD716" s="266"/>
      <c r="AE716" s="235"/>
      <c r="AF716" s="266"/>
      <c r="AG716" s="235"/>
      <c r="AH716" s="266"/>
      <c r="AI716" s="235"/>
      <c r="AJ716" s="266"/>
      <c r="AK716" s="235"/>
      <c r="AL716" s="266"/>
      <c r="AM716" s="235"/>
      <c r="AN716" s="236" t="str">
        <f t="shared" si="25"/>
        <v/>
      </c>
      <c r="AO716" s="237" t="str">
        <f t="shared" si="24"/>
        <v/>
      </c>
      <c r="AP716" s="236" t="str">
        <f>IF(M716&gt;0,IF(ABS((VLOOKUP(aux!A707,aux!A:C,3,FALSE)-VLOOKUP(aux!A707,aux!E:F,2,FALSE))/VLOOKUP(aux!A707,aux!A:C,3,FALSE))&gt;'BG - Eckdaten'!#REF!,"N","J"),"")</f>
        <v/>
      </c>
      <c r="AR716" s="250"/>
    </row>
    <row r="717" spans="1:44" s="217" customFormat="1" ht="18.75" x14ac:dyDescent="0.3">
      <c r="A717" s="232"/>
      <c r="B717" s="232"/>
      <c r="C717" s="232"/>
      <c r="D717" s="232"/>
      <c r="E717" s="232"/>
      <c r="F717" s="232"/>
      <c r="G717" s="232"/>
      <c r="H717" s="232"/>
      <c r="I717" s="232"/>
      <c r="J717" s="232"/>
      <c r="K717" s="232"/>
      <c r="L717" s="232"/>
      <c r="M717" s="232"/>
      <c r="N717" s="232"/>
      <c r="O717" s="232"/>
      <c r="P717" s="232"/>
      <c r="Q717" s="232"/>
      <c r="R717" s="232"/>
      <c r="S717" s="232"/>
      <c r="T717" s="232"/>
      <c r="U717" s="232"/>
      <c r="V717" s="232"/>
      <c r="W717" s="232"/>
      <c r="X717" s="232"/>
      <c r="Y717" s="232"/>
      <c r="Z717" s="232"/>
      <c r="AA717" s="232"/>
      <c r="AB717" s="232"/>
      <c r="AC717" s="232"/>
      <c r="AD717" s="266"/>
      <c r="AE717" s="235"/>
      <c r="AF717" s="266"/>
      <c r="AG717" s="235"/>
      <c r="AH717" s="266"/>
      <c r="AI717" s="235"/>
      <c r="AJ717" s="266"/>
      <c r="AK717" s="235"/>
      <c r="AL717" s="266"/>
      <c r="AM717" s="235"/>
      <c r="AN717" s="236" t="str">
        <f t="shared" si="25"/>
        <v/>
      </c>
      <c r="AO717" s="237" t="str">
        <f t="shared" si="24"/>
        <v/>
      </c>
      <c r="AP717" s="236" t="str">
        <f>IF(M717&gt;0,IF(ABS((VLOOKUP(aux!A708,aux!A:C,3,FALSE)-VLOOKUP(aux!A708,aux!E:F,2,FALSE))/VLOOKUP(aux!A708,aux!A:C,3,FALSE))&gt;'BG - Eckdaten'!#REF!,"N","J"),"")</f>
        <v/>
      </c>
      <c r="AR717" s="250"/>
    </row>
    <row r="718" spans="1:44" s="217" customFormat="1" ht="18.75" x14ac:dyDescent="0.3">
      <c r="A718" s="232"/>
      <c r="B718" s="232"/>
      <c r="C718" s="232"/>
      <c r="D718" s="232"/>
      <c r="E718" s="232"/>
      <c r="F718" s="232"/>
      <c r="G718" s="232"/>
      <c r="H718" s="232"/>
      <c r="I718" s="232"/>
      <c r="J718" s="232"/>
      <c r="K718" s="232"/>
      <c r="L718" s="232"/>
      <c r="M718" s="232"/>
      <c r="N718" s="232"/>
      <c r="O718" s="232"/>
      <c r="P718" s="232"/>
      <c r="Q718" s="232"/>
      <c r="R718" s="232"/>
      <c r="S718" s="232"/>
      <c r="T718" s="232"/>
      <c r="U718" s="232"/>
      <c r="V718" s="232"/>
      <c r="W718" s="232"/>
      <c r="X718" s="232"/>
      <c r="Y718" s="232"/>
      <c r="Z718" s="232"/>
      <c r="AA718" s="232"/>
      <c r="AB718" s="232"/>
      <c r="AC718" s="232"/>
      <c r="AD718" s="266"/>
      <c r="AE718" s="235"/>
      <c r="AF718" s="266"/>
      <c r="AG718" s="235"/>
      <c r="AH718" s="266"/>
      <c r="AI718" s="235"/>
      <c r="AJ718" s="266"/>
      <c r="AK718" s="235"/>
      <c r="AL718" s="266"/>
      <c r="AM718" s="235"/>
      <c r="AN718" s="236" t="str">
        <f t="shared" si="25"/>
        <v/>
      </c>
      <c r="AO718" s="237" t="str">
        <f t="shared" si="24"/>
        <v/>
      </c>
      <c r="AP718" s="236" t="str">
        <f>IF(M718&gt;0,IF(ABS((VLOOKUP(aux!A709,aux!A:C,3,FALSE)-VLOOKUP(aux!A709,aux!E:F,2,FALSE))/VLOOKUP(aux!A709,aux!A:C,3,FALSE))&gt;'BG - Eckdaten'!#REF!,"N","J"),"")</f>
        <v/>
      </c>
      <c r="AR718" s="250"/>
    </row>
    <row r="719" spans="1:44" s="217" customFormat="1" ht="18.75" x14ac:dyDescent="0.3">
      <c r="A719" s="232"/>
      <c r="B719" s="232"/>
      <c r="C719" s="232"/>
      <c r="D719" s="232"/>
      <c r="E719" s="232"/>
      <c r="F719" s="232"/>
      <c r="G719" s="232"/>
      <c r="H719" s="232"/>
      <c r="I719" s="232"/>
      <c r="J719" s="232"/>
      <c r="K719" s="232"/>
      <c r="L719" s="232"/>
      <c r="M719" s="232"/>
      <c r="N719" s="232"/>
      <c r="O719" s="232"/>
      <c r="P719" s="232"/>
      <c r="Q719" s="232"/>
      <c r="R719" s="232"/>
      <c r="S719" s="232"/>
      <c r="T719" s="232"/>
      <c r="U719" s="232"/>
      <c r="V719" s="232"/>
      <c r="W719" s="232"/>
      <c r="X719" s="232"/>
      <c r="Y719" s="232"/>
      <c r="Z719" s="232"/>
      <c r="AA719" s="232"/>
      <c r="AB719" s="232"/>
      <c r="AC719" s="232"/>
      <c r="AD719" s="266"/>
      <c r="AE719" s="235"/>
      <c r="AF719" s="266"/>
      <c r="AG719" s="235"/>
      <c r="AH719" s="266"/>
      <c r="AI719" s="235"/>
      <c r="AJ719" s="266"/>
      <c r="AK719" s="235"/>
      <c r="AL719" s="266"/>
      <c r="AM719" s="235"/>
      <c r="AN719" s="236" t="str">
        <f t="shared" si="25"/>
        <v/>
      </c>
      <c r="AO719" s="237" t="str">
        <f t="shared" si="24"/>
        <v/>
      </c>
      <c r="AP719" s="236" t="str">
        <f>IF(M719&gt;0,IF(ABS((VLOOKUP(aux!A710,aux!A:C,3,FALSE)-VLOOKUP(aux!A710,aux!E:F,2,FALSE))/VLOOKUP(aux!A710,aux!A:C,3,FALSE))&gt;'BG - Eckdaten'!#REF!,"N","J"),"")</f>
        <v/>
      </c>
      <c r="AR719" s="250"/>
    </row>
    <row r="720" spans="1:44" s="217" customFormat="1" ht="18.75" x14ac:dyDescent="0.3">
      <c r="A720" s="232"/>
      <c r="B720" s="232"/>
      <c r="C720" s="232"/>
      <c r="D720" s="232"/>
      <c r="E720" s="232"/>
      <c r="F720" s="232"/>
      <c r="G720" s="232"/>
      <c r="H720" s="232"/>
      <c r="I720" s="232"/>
      <c r="J720" s="232"/>
      <c r="K720" s="232"/>
      <c r="L720" s="232"/>
      <c r="M720" s="232"/>
      <c r="N720" s="232"/>
      <c r="O720" s="232"/>
      <c r="P720" s="232"/>
      <c r="Q720" s="232"/>
      <c r="R720" s="232"/>
      <c r="S720" s="232"/>
      <c r="T720" s="232"/>
      <c r="U720" s="232"/>
      <c r="V720" s="232"/>
      <c r="W720" s="232"/>
      <c r="X720" s="232"/>
      <c r="Y720" s="232"/>
      <c r="Z720" s="232"/>
      <c r="AA720" s="232"/>
      <c r="AB720" s="232"/>
      <c r="AC720" s="232"/>
      <c r="AD720" s="266"/>
      <c r="AE720" s="235"/>
      <c r="AF720" s="266"/>
      <c r="AG720" s="235"/>
      <c r="AH720" s="266"/>
      <c r="AI720" s="235"/>
      <c r="AJ720" s="266"/>
      <c r="AK720" s="235"/>
      <c r="AL720" s="266"/>
      <c r="AM720" s="235"/>
      <c r="AN720" s="236" t="str">
        <f t="shared" si="25"/>
        <v/>
      </c>
      <c r="AO720" s="237" t="str">
        <f t="shared" si="24"/>
        <v/>
      </c>
      <c r="AP720" s="236" t="str">
        <f>IF(M720&gt;0,IF(ABS((VLOOKUP(aux!A711,aux!A:C,3,FALSE)-VLOOKUP(aux!A711,aux!E:F,2,FALSE))/VLOOKUP(aux!A711,aux!A:C,3,FALSE))&gt;'BG - Eckdaten'!#REF!,"N","J"),"")</f>
        <v/>
      </c>
      <c r="AR720" s="250"/>
    </row>
    <row r="721" spans="1:44" s="217" customFormat="1" ht="18.75" x14ac:dyDescent="0.3">
      <c r="A721" s="232"/>
      <c r="B721" s="232"/>
      <c r="C721" s="232"/>
      <c r="D721" s="232"/>
      <c r="E721" s="232"/>
      <c r="F721" s="232"/>
      <c r="G721" s="232"/>
      <c r="H721" s="232"/>
      <c r="I721" s="232"/>
      <c r="J721" s="232"/>
      <c r="K721" s="232"/>
      <c r="L721" s="232"/>
      <c r="M721" s="232"/>
      <c r="N721" s="232"/>
      <c r="O721" s="232"/>
      <c r="P721" s="232"/>
      <c r="Q721" s="232"/>
      <c r="R721" s="232"/>
      <c r="S721" s="232"/>
      <c r="T721" s="232"/>
      <c r="U721" s="232"/>
      <c r="V721" s="232"/>
      <c r="W721" s="232"/>
      <c r="X721" s="232"/>
      <c r="Y721" s="232"/>
      <c r="Z721" s="232"/>
      <c r="AA721" s="232"/>
      <c r="AB721" s="232"/>
      <c r="AC721" s="232"/>
      <c r="AD721" s="266"/>
      <c r="AE721" s="235"/>
      <c r="AF721" s="266"/>
      <c r="AG721" s="235"/>
      <c r="AH721" s="266"/>
      <c r="AI721" s="235"/>
      <c r="AJ721" s="266"/>
      <c r="AK721" s="235"/>
      <c r="AL721" s="266"/>
      <c r="AM721" s="235"/>
      <c r="AN721" s="236" t="str">
        <f t="shared" si="25"/>
        <v/>
      </c>
      <c r="AO721" s="237" t="str">
        <f t="shared" si="24"/>
        <v/>
      </c>
      <c r="AP721" s="236" t="str">
        <f>IF(M721&gt;0,IF(ABS((VLOOKUP(aux!A712,aux!A:C,3,FALSE)-VLOOKUP(aux!A712,aux!E:F,2,FALSE))/VLOOKUP(aux!A712,aux!A:C,3,FALSE))&gt;'BG - Eckdaten'!#REF!,"N","J"),"")</f>
        <v/>
      </c>
      <c r="AR721" s="250"/>
    </row>
    <row r="722" spans="1:44" s="217" customFormat="1" ht="18.75" x14ac:dyDescent="0.3">
      <c r="A722" s="232"/>
      <c r="B722" s="232"/>
      <c r="C722" s="232"/>
      <c r="D722" s="232"/>
      <c r="E722" s="232"/>
      <c r="F722" s="232"/>
      <c r="G722" s="232"/>
      <c r="H722" s="232"/>
      <c r="I722" s="232"/>
      <c r="J722" s="232"/>
      <c r="K722" s="232"/>
      <c r="L722" s="232"/>
      <c r="M722" s="232"/>
      <c r="N722" s="232"/>
      <c r="O722" s="232"/>
      <c r="P722" s="232"/>
      <c r="Q722" s="232"/>
      <c r="R722" s="232"/>
      <c r="S722" s="232"/>
      <c r="T722" s="232"/>
      <c r="U722" s="232"/>
      <c r="V722" s="232"/>
      <c r="W722" s="232"/>
      <c r="X722" s="232"/>
      <c r="Y722" s="232"/>
      <c r="Z722" s="232"/>
      <c r="AA722" s="232"/>
      <c r="AB722" s="232"/>
      <c r="AC722" s="232"/>
      <c r="AD722" s="266"/>
      <c r="AE722" s="235"/>
      <c r="AF722" s="266"/>
      <c r="AG722" s="235"/>
      <c r="AH722" s="266"/>
      <c r="AI722" s="235"/>
      <c r="AJ722" s="266"/>
      <c r="AK722" s="235"/>
      <c r="AL722" s="266"/>
      <c r="AM722" s="235"/>
      <c r="AN722" s="236" t="str">
        <f t="shared" si="25"/>
        <v/>
      </c>
      <c r="AO722" s="237" t="str">
        <f t="shared" si="24"/>
        <v/>
      </c>
      <c r="AP722" s="236" t="str">
        <f>IF(M722&gt;0,IF(ABS((VLOOKUP(aux!A713,aux!A:C,3,FALSE)-VLOOKUP(aux!A713,aux!E:F,2,FALSE))/VLOOKUP(aux!A713,aux!A:C,3,FALSE))&gt;'BG - Eckdaten'!#REF!,"N","J"),"")</f>
        <v/>
      </c>
      <c r="AR722" s="250"/>
    </row>
    <row r="723" spans="1:44" s="217" customFormat="1" ht="18.75" x14ac:dyDescent="0.3">
      <c r="A723" s="232"/>
      <c r="B723" s="232"/>
      <c r="C723" s="232"/>
      <c r="D723" s="232"/>
      <c r="E723" s="232"/>
      <c r="F723" s="232"/>
      <c r="G723" s="232"/>
      <c r="H723" s="232"/>
      <c r="I723" s="232"/>
      <c r="J723" s="232"/>
      <c r="K723" s="232"/>
      <c r="L723" s="232"/>
      <c r="M723" s="232"/>
      <c r="N723" s="232"/>
      <c r="O723" s="232"/>
      <c r="P723" s="232"/>
      <c r="Q723" s="232"/>
      <c r="R723" s="232"/>
      <c r="S723" s="232"/>
      <c r="T723" s="232"/>
      <c r="U723" s="232"/>
      <c r="V723" s="232"/>
      <c r="W723" s="232"/>
      <c r="X723" s="232"/>
      <c r="Y723" s="232"/>
      <c r="Z723" s="232"/>
      <c r="AA723" s="232"/>
      <c r="AB723" s="232"/>
      <c r="AC723" s="232"/>
      <c r="AD723" s="266"/>
      <c r="AE723" s="235"/>
      <c r="AF723" s="266"/>
      <c r="AG723" s="235"/>
      <c r="AH723" s="266"/>
      <c r="AI723" s="235"/>
      <c r="AJ723" s="266"/>
      <c r="AK723" s="235"/>
      <c r="AL723" s="266"/>
      <c r="AM723" s="235"/>
      <c r="AN723" s="236" t="str">
        <f t="shared" si="25"/>
        <v/>
      </c>
      <c r="AO723" s="237" t="str">
        <f t="shared" si="24"/>
        <v/>
      </c>
      <c r="AP723" s="236" t="str">
        <f>IF(M723&gt;0,IF(ABS((VLOOKUP(aux!A714,aux!A:C,3,FALSE)-VLOOKUP(aux!A714,aux!E:F,2,FALSE))/VLOOKUP(aux!A714,aux!A:C,3,FALSE))&gt;'BG - Eckdaten'!#REF!,"N","J"),"")</f>
        <v/>
      </c>
      <c r="AR723" s="250"/>
    </row>
    <row r="724" spans="1:44" s="217" customFormat="1" ht="18.75" x14ac:dyDescent="0.3">
      <c r="A724" s="232"/>
      <c r="B724" s="232"/>
      <c r="C724" s="232"/>
      <c r="D724" s="232"/>
      <c r="E724" s="232"/>
      <c r="F724" s="232"/>
      <c r="G724" s="232"/>
      <c r="H724" s="232"/>
      <c r="I724" s="232"/>
      <c r="J724" s="232"/>
      <c r="K724" s="232"/>
      <c r="L724" s="232"/>
      <c r="M724" s="232"/>
      <c r="N724" s="232"/>
      <c r="O724" s="232"/>
      <c r="P724" s="232"/>
      <c r="Q724" s="232"/>
      <c r="R724" s="232"/>
      <c r="S724" s="232"/>
      <c r="T724" s="232"/>
      <c r="U724" s="232"/>
      <c r="V724" s="232"/>
      <c r="W724" s="232"/>
      <c r="X724" s="232"/>
      <c r="Y724" s="232"/>
      <c r="Z724" s="232"/>
      <c r="AA724" s="232"/>
      <c r="AB724" s="232"/>
      <c r="AC724" s="232"/>
      <c r="AD724" s="266"/>
      <c r="AE724" s="235"/>
      <c r="AF724" s="266"/>
      <c r="AG724" s="235"/>
      <c r="AH724" s="266"/>
      <c r="AI724" s="235"/>
      <c r="AJ724" s="266"/>
      <c r="AK724" s="235"/>
      <c r="AL724" s="266"/>
      <c r="AM724" s="235"/>
      <c r="AN724" s="236" t="str">
        <f t="shared" si="25"/>
        <v/>
      </c>
      <c r="AO724" s="237" t="str">
        <f t="shared" si="24"/>
        <v/>
      </c>
      <c r="AP724" s="236" t="str">
        <f>IF(M724&gt;0,IF(ABS((VLOOKUP(aux!A715,aux!A:C,3,FALSE)-VLOOKUP(aux!A715,aux!E:F,2,FALSE))/VLOOKUP(aux!A715,aux!A:C,3,FALSE))&gt;'BG - Eckdaten'!#REF!,"N","J"),"")</f>
        <v/>
      </c>
      <c r="AR724" s="250"/>
    </row>
    <row r="725" spans="1:44" s="217" customFormat="1" ht="18.75" x14ac:dyDescent="0.3">
      <c r="A725" s="232"/>
      <c r="B725" s="232"/>
      <c r="C725" s="232"/>
      <c r="D725" s="232"/>
      <c r="E725" s="232"/>
      <c r="F725" s="232"/>
      <c r="G725" s="232"/>
      <c r="H725" s="232"/>
      <c r="I725" s="232"/>
      <c r="J725" s="232"/>
      <c r="K725" s="232"/>
      <c r="L725" s="232"/>
      <c r="M725" s="232"/>
      <c r="N725" s="232"/>
      <c r="O725" s="232"/>
      <c r="P725" s="232"/>
      <c r="Q725" s="232"/>
      <c r="R725" s="232"/>
      <c r="S725" s="232"/>
      <c r="T725" s="232"/>
      <c r="U725" s="232"/>
      <c r="V725" s="232"/>
      <c r="W725" s="232"/>
      <c r="X725" s="232"/>
      <c r="Y725" s="232"/>
      <c r="Z725" s="232"/>
      <c r="AA725" s="232"/>
      <c r="AB725" s="232"/>
      <c r="AC725" s="232"/>
      <c r="AD725" s="266"/>
      <c r="AE725" s="235"/>
      <c r="AF725" s="266"/>
      <c r="AG725" s="235"/>
      <c r="AH725" s="266"/>
      <c r="AI725" s="235"/>
      <c r="AJ725" s="266"/>
      <c r="AK725" s="235"/>
      <c r="AL725" s="266"/>
      <c r="AM725" s="235"/>
      <c r="AN725" s="236" t="str">
        <f t="shared" si="25"/>
        <v/>
      </c>
      <c r="AO725" s="237" t="str">
        <f t="shared" si="24"/>
        <v/>
      </c>
      <c r="AP725" s="236" t="str">
        <f>IF(M725&gt;0,IF(ABS((VLOOKUP(aux!A716,aux!A:C,3,FALSE)-VLOOKUP(aux!A716,aux!E:F,2,FALSE))/VLOOKUP(aux!A716,aux!A:C,3,FALSE))&gt;'BG - Eckdaten'!#REF!,"N","J"),"")</f>
        <v/>
      </c>
      <c r="AR725" s="250"/>
    </row>
    <row r="726" spans="1:44" s="217" customFormat="1" ht="18.75" x14ac:dyDescent="0.3">
      <c r="A726" s="232"/>
      <c r="B726" s="232"/>
      <c r="C726" s="232"/>
      <c r="D726" s="232"/>
      <c r="E726" s="232"/>
      <c r="F726" s="232"/>
      <c r="G726" s="232"/>
      <c r="H726" s="232"/>
      <c r="I726" s="232"/>
      <c r="J726" s="232"/>
      <c r="K726" s="232"/>
      <c r="L726" s="232"/>
      <c r="M726" s="232"/>
      <c r="N726" s="232"/>
      <c r="O726" s="232"/>
      <c r="P726" s="232"/>
      <c r="Q726" s="232"/>
      <c r="R726" s="232"/>
      <c r="S726" s="232"/>
      <c r="T726" s="232"/>
      <c r="U726" s="232"/>
      <c r="V726" s="232"/>
      <c r="W726" s="232"/>
      <c r="X726" s="232"/>
      <c r="Y726" s="232"/>
      <c r="Z726" s="232"/>
      <c r="AA726" s="232"/>
      <c r="AB726" s="232"/>
      <c r="AC726" s="232"/>
      <c r="AD726" s="266"/>
      <c r="AE726" s="235"/>
      <c r="AF726" s="266"/>
      <c r="AG726" s="235"/>
      <c r="AH726" s="266"/>
      <c r="AI726" s="235"/>
      <c r="AJ726" s="266"/>
      <c r="AK726" s="235"/>
      <c r="AL726" s="266"/>
      <c r="AM726" s="235"/>
      <c r="AN726" s="236" t="str">
        <f t="shared" si="25"/>
        <v/>
      </c>
      <c r="AO726" s="237" t="str">
        <f t="shared" si="24"/>
        <v/>
      </c>
      <c r="AP726" s="236" t="str">
        <f>IF(M726&gt;0,IF(ABS((VLOOKUP(aux!A717,aux!A:C,3,FALSE)-VLOOKUP(aux!A717,aux!E:F,2,FALSE))/VLOOKUP(aux!A717,aux!A:C,3,FALSE))&gt;'BG - Eckdaten'!#REF!,"N","J"),"")</f>
        <v/>
      </c>
      <c r="AR726" s="250"/>
    </row>
    <row r="727" spans="1:44" s="217" customFormat="1" ht="18.75" x14ac:dyDescent="0.3">
      <c r="A727" s="232"/>
      <c r="B727" s="232"/>
      <c r="C727" s="232"/>
      <c r="D727" s="232"/>
      <c r="E727" s="232"/>
      <c r="F727" s="232"/>
      <c r="G727" s="232"/>
      <c r="H727" s="232"/>
      <c r="I727" s="232"/>
      <c r="J727" s="232"/>
      <c r="K727" s="232"/>
      <c r="L727" s="232"/>
      <c r="M727" s="232"/>
      <c r="N727" s="232"/>
      <c r="O727" s="232"/>
      <c r="P727" s="232"/>
      <c r="Q727" s="232"/>
      <c r="R727" s="232"/>
      <c r="S727" s="232"/>
      <c r="T727" s="232"/>
      <c r="U727" s="232"/>
      <c r="V727" s="232"/>
      <c r="W727" s="232"/>
      <c r="X727" s="232"/>
      <c r="Y727" s="232"/>
      <c r="Z727" s="232"/>
      <c r="AA727" s="232"/>
      <c r="AB727" s="232"/>
      <c r="AC727" s="232"/>
      <c r="AD727" s="266"/>
      <c r="AE727" s="235"/>
      <c r="AF727" s="266"/>
      <c r="AG727" s="235"/>
      <c r="AH727" s="266"/>
      <c r="AI727" s="235"/>
      <c r="AJ727" s="266"/>
      <c r="AK727" s="235"/>
      <c r="AL727" s="266"/>
      <c r="AM727" s="235"/>
      <c r="AN727" s="236" t="str">
        <f t="shared" si="25"/>
        <v/>
      </c>
      <c r="AO727" s="237" t="str">
        <f t="shared" si="24"/>
        <v/>
      </c>
      <c r="AP727" s="236" t="str">
        <f>IF(M727&gt;0,IF(ABS((VLOOKUP(aux!A718,aux!A:C,3,FALSE)-VLOOKUP(aux!A718,aux!E:F,2,FALSE))/VLOOKUP(aux!A718,aux!A:C,3,FALSE))&gt;'BG - Eckdaten'!#REF!,"N","J"),"")</f>
        <v/>
      </c>
      <c r="AR727" s="250"/>
    </row>
    <row r="728" spans="1:44" s="217" customFormat="1" ht="18.75" x14ac:dyDescent="0.3">
      <c r="A728" s="232"/>
      <c r="B728" s="232"/>
      <c r="C728" s="232"/>
      <c r="D728" s="232"/>
      <c r="E728" s="232"/>
      <c r="F728" s="232"/>
      <c r="G728" s="232"/>
      <c r="H728" s="232"/>
      <c r="I728" s="232"/>
      <c r="J728" s="232"/>
      <c r="K728" s="232"/>
      <c r="L728" s="232"/>
      <c r="M728" s="232"/>
      <c r="N728" s="232"/>
      <c r="O728" s="232"/>
      <c r="P728" s="232"/>
      <c r="Q728" s="232"/>
      <c r="R728" s="232"/>
      <c r="S728" s="232"/>
      <c r="T728" s="232"/>
      <c r="U728" s="232"/>
      <c r="V728" s="232"/>
      <c r="W728" s="232"/>
      <c r="X728" s="232"/>
      <c r="Y728" s="232"/>
      <c r="Z728" s="232"/>
      <c r="AA728" s="232"/>
      <c r="AB728" s="232"/>
      <c r="AC728" s="232"/>
      <c r="AD728" s="266"/>
      <c r="AE728" s="235"/>
      <c r="AF728" s="266"/>
      <c r="AG728" s="235"/>
      <c r="AH728" s="266"/>
      <c r="AI728" s="235"/>
      <c r="AJ728" s="266"/>
      <c r="AK728" s="235"/>
      <c r="AL728" s="266"/>
      <c r="AM728" s="235"/>
      <c r="AN728" s="236" t="str">
        <f t="shared" si="25"/>
        <v/>
      </c>
      <c r="AO728" s="237" t="str">
        <f t="shared" si="24"/>
        <v/>
      </c>
      <c r="AP728" s="236" t="str">
        <f>IF(M728&gt;0,IF(ABS((VLOOKUP(aux!A719,aux!A:C,3,FALSE)-VLOOKUP(aux!A719,aux!E:F,2,FALSE))/VLOOKUP(aux!A719,aux!A:C,3,FALSE))&gt;'BG - Eckdaten'!#REF!,"N","J"),"")</f>
        <v/>
      </c>
      <c r="AR728" s="250"/>
    </row>
    <row r="729" spans="1:44" s="217" customFormat="1" ht="18.75" x14ac:dyDescent="0.3">
      <c r="A729" s="232"/>
      <c r="B729" s="232"/>
      <c r="C729" s="232"/>
      <c r="D729" s="232"/>
      <c r="E729" s="232"/>
      <c r="F729" s="232"/>
      <c r="G729" s="232"/>
      <c r="H729" s="232"/>
      <c r="I729" s="232"/>
      <c r="J729" s="232"/>
      <c r="K729" s="232"/>
      <c r="L729" s="232"/>
      <c r="M729" s="232"/>
      <c r="N729" s="232"/>
      <c r="O729" s="232"/>
      <c r="P729" s="232"/>
      <c r="Q729" s="232"/>
      <c r="R729" s="232"/>
      <c r="S729" s="232"/>
      <c r="T729" s="232"/>
      <c r="U729" s="232"/>
      <c r="V729" s="232"/>
      <c r="W729" s="232"/>
      <c r="X729" s="232"/>
      <c r="Y729" s="232"/>
      <c r="Z729" s="232"/>
      <c r="AA729" s="232"/>
      <c r="AB729" s="232"/>
      <c r="AC729" s="232"/>
      <c r="AD729" s="266"/>
      <c r="AE729" s="235"/>
      <c r="AF729" s="266"/>
      <c r="AG729" s="235"/>
      <c r="AH729" s="266"/>
      <c r="AI729" s="235"/>
      <c r="AJ729" s="266"/>
      <c r="AK729" s="235"/>
      <c r="AL729" s="266"/>
      <c r="AM729" s="235"/>
      <c r="AN729" s="236" t="str">
        <f t="shared" si="25"/>
        <v/>
      </c>
      <c r="AO729" s="237" t="str">
        <f t="shared" si="24"/>
        <v/>
      </c>
      <c r="AP729" s="236" t="str">
        <f>IF(M729&gt;0,IF(ABS((VLOOKUP(aux!A720,aux!A:C,3,FALSE)-VLOOKUP(aux!A720,aux!E:F,2,FALSE))/VLOOKUP(aux!A720,aux!A:C,3,FALSE))&gt;'BG - Eckdaten'!#REF!,"N","J"),"")</f>
        <v/>
      </c>
      <c r="AR729" s="250"/>
    </row>
    <row r="730" spans="1:44" s="217" customFormat="1" ht="18.75" x14ac:dyDescent="0.3">
      <c r="A730" s="232"/>
      <c r="B730" s="232"/>
      <c r="C730" s="232"/>
      <c r="D730" s="232"/>
      <c r="E730" s="232"/>
      <c r="F730" s="232"/>
      <c r="G730" s="232"/>
      <c r="H730" s="232"/>
      <c r="I730" s="232"/>
      <c r="J730" s="232"/>
      <c r="K730" s="232"/>
      <c r="L730" s="232"/>
      <c r="M730" s="232"/>
      <c r="N730" s="232"/>
      <c r="O730" s="232"/>
      <c r="P730" s="232"/>
      <c r="Q730" s="232"/>
      <c r="R730" s="232"/>
      <c r="S730" s="232"/>
      <c r="T730" s="232"/>
      <c r="U730" s="232"/>
      <c r="V730" s="232"/>
      <c r="W730" s="232"/>
      <c r="X730" s="232"/>
      <c r="Y730" s="232"/>
      <c r="Z730" s="232"/>
      <c r="AA730" s="232"/>
      <c r="AB730" s="232"/>
      <c r="AC730" s="232"/>
      <c r="AD730" s="266"/>
      <c r="AE730" s="235"/>
      <c r="AF730" s="266"/>
      <c r="AG730" s="235"/>
      <c r="AH730" s="266"/>
      <c r="AI730" s="235"/>
      <c r="AJ730" s="266"/>
      <c r="AK730" s="235"/>
      <c r="AL730" s="266"/>
      <c r="AM730" s="235"/>
      <c r="AN730" s="236" t="str">
        <f t="shared" si="25"/>
        <v/>
      </c>
      <c r="AO730" s="237" t="str">
        <f t="shared" si="24"/>
        <v/>
      </c>
      <c r="AP730" s="236" t="str">
        <f>IF(M730&gt;0,IF(ABS((VLOOKUP(aux!A721,aux!A:C,3,FALSE)-VLOOKUP(aux!A721,aux!E:F,2,FALSE))/VLOOKUP(aux!A721,aux!A:C,3,FALSE))&gt;'BG - Eckdaten'!#REF!,"N","J"),"")</f>
        <v/>
      </c>
      <c r="AR730" s="250"/>
    </row>
    <row r="731" spans="1:44" s="217" customFormat="1" ht="18.75" x14ac:dyDescent="0.3">
      <c r="A731" s="232"/>
      <c r="B731" s="232"/>
      <c r="C731" s="232"/>
      <c r="D731" s="232"/>
      <c r="E731" s="232"/>
      <c r="F731" s="232"/>
      <c r="G731" s="232"/>
      <c r="H731" s="232"/>
      <c r="I731" s="232"/>
      <c r="J731" s="232"/>
      <c r="K731" s="232"/>
      <c r="L731" s="232"/>
      <c r="M731" s="232"/>
      <c r="N731" s="232"/>
      <c r="O731" s="232"/>
      <c r="P731" s="232"/>
      <c r="Q731" s="232"/>
      <c r="R731" s="232"/>
      <c r="S731" s="232"/>
      <c r="T731" s="232"/>
      <c r="U731" s="232"/>
      <c r="V731" s="232"/>
      <c r="W731" s="232"/>
      <c r="X731" s="232"/>
      <c r="Y731" s="232"/>
      <c r="Z731" s="232"/>
      <c r="AA731" s="232"/>
      <c r="AB731" s="232"/>
      <c r="AC731" s="232"/>
      <c r="AD731" s="266"/>
      <c r="AE731" s="235"/>
      <c r="AF731" s="266"/>
      <c r="AG731" s="235"/>
      <c r="AH731" s="266"/>
      <c r="AI731" s="235"/>
      <c r="AJ731" s="266"/>
      <c r="AK731" s="235"/>
      <c r="AL731" s="266"/>
      <c r="AM731" s="235"/>
      <c r="AN731" s="236" t="str">
        <f t="shared" si="25"/>
        <v/>
      </c>
      <c r="AO731" s="237" t="str">
        <f t="shared" si="24"/>
        <v/>
      </c>
      <c r="AP731" s="236" t="str">
        <f>IF(M731&gt;0,IF(ABS((VLOOKUP(aux!A722,aux!A:C,3,FALSE)-VLOOKUP(aux!A722,aux!E:F,2,FALSE))/VLOOKUP(aux!A722,aux!A:C,3,FALSE))&gt;'BG - Eckdaten'!#REF!,"N","J"),"")</f>
        <v/>
      </c>
      <c r="AR731" s="250"/>
    </row>
    <row r="732" spans="1:44" s="217" customFormat="1" ht="18.75" x14ac:dyDescent="0.3">
      <c r="A732" s="232"/>
      <c r="B732" s="232"/>
      <c r="C732" s="232"/>
      <c r="D732" s="232"/>
      <c r="E732" s="232"/>
      <c r="F732" s="232"/>
      <c r="G732" s="232"/>
      <c r="H732" s="232"/>
      <c r="I732" s="232"/>
      <c r="J732" s="232"/>
      <c r="K732" s="232"/>
      <c r="L732" s="232"/>
      <c r="M732" s="232"/>
      <c r="N732" s="232"/>
      <c r="O732" s="232"/>
      <c r="P732" s="232"/>
      <c r="Q732" s="232"/>
      <c r="R732" s="232"/>
      <c r="S732" s="232"/>
      <c r="T732" s="232"/>
      <c r="U732" s="232"/>
      <c r="V732" s="232"/>
      <c r="W732" s="232"/>
      <c r="X732" s="232"/>
      <c r="Y732" s="232"/>
      <c r="Z732" s="232"/>
      <c r="AA732" s="232"/>
      <c r="AB732" s="232"/>
      <c r="AC732" s="232"/>
      <c r="AD732" s="266"/>
      <c r="AE732" s="235"/>
      <c r="AF732" s="266"/>
      <c r="AG732" s="235"/>
      <c r="AH732" s="266"/>
      <c r="AI732" s="235"/>
      <c r="AJ732" s="266"/>
      <c r="AK732" s="235"/>
      <c r="AL732" s="266"/>
      <c r="AM732" s="235"/>
      <c r="AN732" s="236" t="str">
        <f t="shared" si="25"/>
        <v/>
      </c>
      <c r="AO732" s="237" t="str">
        <f t="shared" si="24"/>
        <v/>
      </c>
      <c r="AP732" s="236" t="str">
        <f>IF(M732&gt;0,IF(ABS((VLOOKUP(aux!A723,aux!A:C,3,FALSE)-VLOOKUP(aux!A723,aux!E:F,2,FALSE))/VLOOKUP(aux!A723,aux!A:C,3,FALSE))&gt;'BG - Eckdaten'!#REF!,"N","J"),"")</f>
        <v/>
      </c>
      <c r="AR732" s="250"/>
    </row>
    <row r="733" spans="1:44" s="217" customFormat="1" ht="18.75" x14ac:dyDescent="0.3">
      <c r="A733" s="232"/>
      <c r="B733" s="232"/>
      <c r="C733" s="232"/>
      <c r="D733" s="232"/>
      <c r="E733" s="232"/>
      <c r="F733" s="232"/>
      <c r="G733" s="232"/>
      <c r="H733" s="232"/>
      <c r="I733" s="232"/>
      <c r="J733" s="232"/>
      <c r="K733" s="232"/>
      <c r="L733" s="232"/>
      <c r="M733" s="232"/>
      <c r="N733" s="232"/>
      <c r="O733" s="232"/>
      <c r="P733" s="232"/>
      <c r="Q733" s="232"/>
      <c r="R733" s="232"/>
      <c r="S733" s="232"/>
      <c r="T733" s="232"/>
      <c r="U733" s="232"/>
      <c r="V733" s="232"/>
      <c r="W733" s="232"/>
      <c r="X733" s="232"/>
      <c r="Y733" s="232"/>
      <c r="Z733" s="232"/>
      <c r="AA733" s="232"/>
      <c r="AB733" s="232"/>
      <c r="AC733" s="232"/>
      <c r="AD733" s="266"/>
      <c r="AE733" s="235"/>
      <c r="AF733" s="266"/>
      <c r="AG733" s="235"/>
      <c r="AH733" s="266"/>
      <c r="AI733" s="235"/>
      <c r="AJ733" s="266"/>
      <c r="AK733" s="235"/>
      <c r="AL733" s="266"/>
      <c r="AM733" s="235"/>
      <c r="AN733" s="236" t="str">
        <f t="shared" si="25"/>
        <v/>
      </c>
      <c r="AO733" s="237" t="str">
        <f t="shared" si="24"/>
        <v/>
      </c>
      <c r="AP733" s="236" t="str">
        <f>IF(M733&gt;0,IF(ABS((VLOOKUP(aux!A724,aux!A:C,3,FALSE)-VLOOKUP(aux!A724,aux!E:F,2,FALSE))/VLOOKUP(aux!A724,aux!A:C,3,FALSE))&gt;'BG - Eckdaten'!#REF!,"N","J"),"")</f>
        <v/>
      </c>
      <c r="AR733" s="250"/>
    </row>
    <row r="734" spans="1:44" s="217" customFormat="1" ht="18.75" x14ac:dyDescent="0.3">
      <c r="A734" s="232"/>
      <c r="B734" s="232"/>
      <c r="C734" s="232"/>
      <c r="D734" s="232"/>
      <c r="E734" s="232"/>
      <c r="F734" s="232"/>
      <c r="G734" s="232"/>
      <c r="H734" s="232"/>
      <c r="I734" s="232"/>
      <c r="J734" s="232"/>
      <c r="K734" s="232"/>
      <c r="L734" s="232"/>
      <c r="M734" s="232"/>
      <c r="N734" s="232"/>
      <c r="O734" s="232"/>
      <c r="P734" s="232"/>
      <c r="Q734" s="232"/>
      <c r="R734" s="232"/>
      <c r="S734" s="232"/>
      <c r="T734" s="232"/>
      <c r="U734" s="232"/>
      <c r="V734" s="232"/>
      <c r="W734" s="232"/>
      <c r="X734" s="232"/>
      <c r="Y734" s="232"/>
      <c r="Z734" s="232"/>
      <c r="AA734" s="232"/>
      <c r="AB734" s="232"/>
      <c r="AC734" s="232"/>
      <c r="AD734" s="266"/>
      <c r="AE734" s="235"/>
      <c r="AF734" s="266"/>
      <c r="AG734" s="235"/>
      <c r="AH734" s="266"/>
      <c r="AI734" s="235"/>
      <c r="AJ734" s="266"/>
      <c r="AK734" s="235"/>
      <c r="AL734" s="266"/>
      <c r="AM734" s="235"/>
      <c r="AN734" s="236" t="str">
        <f t="shared" si="25"/>
        <v/>
      </c>
      <c r="AO734" s="237" t="str">
        <f t="shared" si="24"/>
        <v/>
      </c>
      <c r="AP734" s="236" t="str">
        <f>IF(M734&gt;0,IF(ABS((VLOOKUP(aux!A725,aux!A:C,3,FALSE)-VLOOKUP(aux!A725,aux!E:F,2,FALSE))/VLOOKUP(aux!A725,aux!A:C,3,FALSE))&gt;'BG - Eckdaten'!#REF!,"N","J"),"")</f>
        <v/>
      </c>
      <c r="AR734" s="250"/>
    </row>
    <row r="735" spans="1:44" s="217" customFormat="1" ht="18.75" x14ac:dyDescent="0.3">
      <c r="A735" s="232"/>
      <c r="B735" s="232"/>
      <c r="C735" s="232"/>
      <c r="D735" s="232"/>
      <c r="E735" s="232"/>
      <c r="F735" s="232"/>
      <c r="G735" s="232"/>
      <c r="H735" s="232"/>
      <c r="I735" s="232"/>
      <c r="J735" s="232"/>
      <c r="K735" s="232"/>
      <c r="L735" s="232"/>
      <c r="M735" s="232"/>
      <c r="N735" s="232"/>
      <c r="O735" s="232"/>
      <c r="P735" s="232"/>
      <c r="Q735" s="232"/>
      <c r="R735" s="232"/>
      <c r="S735" s="232"/>
      <c r="T735" s="232"/>
      <c r="U735" s="232"/>
      <c r="V735" s="232"/>
      <c r="W735" s="232"/>
      <c r="X735" s="232"/>
      <c r="Y735" s="232"/>
      <c r="Z735" s="232"/>
      <c r="AA735" s="232"/>
      <c r="AB735" s="232"/>
      <c r="AC735" s="232"/>
      <c r="AD735" s="266"/>
      <c r="AE735" s="235"/>
      <c r="AF735" s="266"/>
      <c r="AG735" s="235"/>
      <c r="AH735" s="266"/>
      <c r="AI735" s="235"/>
      <c r="AJ735" s="266"/>
      <c r="AK735" s="235"/>
      <c r="AL735" s="266"/>
      <c r="AM735" s="235"/>
      <c r="AN735" s="236" t="str">
        <f t="shared" si="25"/>
        <v/>
      </c>
      <c r="AO735" s="237" t="str">
        <f t="shared" si="24"/>
        <v/>
      </c>
      <c r="AP735" s="236" t="str">
        <f>IF(M735&gt;0,IF(ABS((VLOOKUP(aux!A726,aux!A:C,3,FALSE)-VLOOKUP(aux!A726,aux!E:F,2,FALSE))/VLOOKUP(aux!A726,aux!A:C,3,FALSE))&gt;'BG - Eckdaten'!#REF!,"N","J"),"")</f>
        <v/>
      </c>
      <c r="AR735" s="250"/>
    </row>
    <row r="736" spans="1:44" s="217" customFormat="1" ht="18.75" x14ac:dyDescent="0.3">
      <c r="A736" s="232"/>
      <c r="B736" s="232"/>
      <c r="C736" s="232"/>
      <c r="D736" s="232"/>
      <c r="E736" s="232"/>
      <c r="F736" s="232"/>
      <c r="G736" s="232"/>
      <c r="H736" s="232"/>
      <c r="I736" s="232"/>
      <c r="J736" s="232"/>
      <c r="K736" s="232"/>
      <c r="L736" s="232"/>
      <c r="M736" s="232"/>
      <c r="N736" s="232"/>
      <c r="O736" s="232"/>
      <c r="P736" s="232"/>
      <c r="Q736" s="232"/>
      <c r="R736" s="232"/>
      <c r="S736" s="232"/>
      <c r="T736" s="232"/>
      <c r="U736" s="232"/>
      <c r="V736" s="232"/>
      <c r="W736" s="232"/>
      <c r="X736" s="232"/>
      <c r="Y736" s="232"/>
      <c r="Z736" s="232"/>
      <c r="AA736" s="232"/>
      <c r="AB736" s="232"/>
      <c r="AC736" s="232"/>
      <c r="AD736" s="266"/>
      <c r="AE736" s="235"/>
      <c r="AF736" s="266"/>
      <c r="AG736" s="235"/>
      <c r="AH736" s="266"/>
      <c r="AI736" s="235"/>
      <c r="AJ736" s="266"/>
      <c r="AK736" s="235"/>
      <c r="AL736" s="266"/>
      <c r="AM736" s="235"/>
      <c r="AN736" s="236" t="str">
        <f t="shared" si="25"/>
        <v/>
      </c>
      <c r="AO736" s="237" t="str">
        <f t="shared" si="24"/>
        <v/>
      </c>
      <c r="AP736" s="236" t="str">
        <f>IF(M736&gt;0,IF(ABS((VLOOKUP(aux!A727,aux!A:C,3,FALSE)-VLOOKUP(aux!A727,aux!E:F,2,FALSE))/VLOOKUP(aux!A727,aux!A:C,3,FALSE))&gt;'BG - Eckdaten'!#REF!,"N","J"),"")</f>
        <v/>
      </c>
      <c r="AR736" s="250"/>
    </row>
    <row r="737" spans="1:44" s="217" customFormat="1" ht="18.75" x14ac:dyDescent="0.3">
      <c r="A737" s="232"/>
      <c r="B737" s="232"/>
      <c r="C737" s="232"/>
      <c r="D737" s="232"/>
      <c r="E737" s="232"/>
      <c r="F737" s="232"/>
      <c r="G737" s="232"/>
      <c r="H737" s="232"/>
      <c r="I737" s="232"/>
      <c r="J737" s="232"/>
      <c r="K737" s="232"/>
      <c r="L737" s="232"/>
      <c r="M737" s="232"/>
      <c r="N737" s="232"/>
      <c r="O737" s="232"/>
      <c r="P737" s="232"/>
      <c r="Q737" s="232"/>
      <c r="R737" s="232"/>
      <c r="S737" s="232"/>
      <c r="T737" s="232"/>
      <c r="U737" s="232"/>
      <c r="V737" s="232"/>
      <c r="W737" s="232"/>
      <c r="X737" s="232"/>
      <c r="Y737" s="232"/>
      <c r="Z737" s="232"/>
      <c r="AA737" s="232"/>
      <c r="AB737" s="232"/>
      <c r="AC737" s="232"/>
      <c r="AD737" s="266"/>
      <c r="AE737" s="235"/>
      <c r="AF737" s="266"/>
      <c r="AG737" s="235"/>
      <c r="AH737" s="266"/>
      <c r="AI737" s="235"/>
      <c r="AJ737" s="266"/>
      <c r="AK737" s="235"/>
      <c r="AL737" s="266"/>
      <c r="AM737" s="235"/>
      <c r="AN737" s="236" t="str">
        <f t="shared" si="25"/>
        <v/>
      </c>
      <c r="AO737" s="237" t="str">
        <f t="shared" si="24"/>
        <v/>
      </c>
      <c r="AP737" s="236" t="str">
        <f>IF(M737&gt;0,IF(ABS((VLOOKUP(aux!A728,aux!A:C,3,FALSE)-VLOOKUP(aux!A728,aux!E:F,2,FALSE))/VLOOKUP(aux!A728,aux!A:C,3,FALSE))&gt;'BG - Eckdaten'!#REF!,"N","J"),"")</f>
        <v/>
      </c>
      <c r="AR737" s="250"/>
    </row>
    <row r="738" spans="1:44" s="217" customFormat="1" ht="18.75" x14ac:dyDescent="0.3">
      <c r="A738" s="232"/>
      <c r="B738" s="232"/>
      <c r="C738" s="232"/>
      <c r="D738" s="232"/>
      <c r="E738" s="232"/>
      <c r="F738" s="232"/>
      <c r="G738" s="232"/>
      <c r="H738" s="232"/>
      <c r="I738" s="232"/>
      <c r="J738" s="232"/>
      <c r="K738" s="232"/>
      <c r="L738" s="232"/>
      <c r="M738" s="232"/>
      <c r="N738" s="232"/>
      <c r="O738" s="232"/>
      <c r="P738" s="232"/>
      <c r="Q738" s="232"/>
      <c r="R738" s="232"/>
      <c r="S738" s="232"/>
      <c r="T738" s="232"/>
      <c r="U738" s="232"/>
      <c r="V738" s="232"/>
      <c r="W738" s="232"/>
      <c r="X738" s="232"/>
      <c r="Y738" s="232"/>
      <c r="Z738" s="232"/>
      <c r="AA738" s="232"/>
      <c r="AB738" s="232"/>
      <c r="AC738" s="232"/>
      <c r="AD738" s="266"/>
      <c r="AE738" s="235"/>
      <c r="AF738" s="266"/>
      <c r="AG738" s="235"/>
      <c r="AH738" s="266"/>
      <c r="AI738" s="235"/>
      <c r="AJ738" s="266"/>
      <c r="AK738" s="235"/>
      <c r="AL738" s="266"/>
      <c r="AM738" s="235"/>
      <c r="AN738" s="236" t="str">
        <f t="shared" si="25"/>
        <v/>
      </c>
      <c r="AO738" s="237" t="str">
        <f t="shared" si="24"/>
        <v/>
      </c>
      <c r="AP738" s="236" t="str">
        <f>IF(M738&gt;0,IF(ABS((VLOOKUP(aux!A729,aux!A:C,3,FALSE)-VLOOKUP(aux!A729,aux!E:F,2,FALSE))/VLOOKUP(aux!A729,aux!A:C,3,FALSE))&gt;'BG - Eckdaten'!#REF!,"N","J"),"")</f>
        <v/>
      </c>
      <c r="AR738" s="250"/>
    </row>
    <row r="739" spans="1:44" s="217" customFormat="1" ht="18.75" x14ac:dyDescent="0.3">
      <c r="A739" s="232"/>
      <c r="B739" s="232"/>
      <c r="C739" s="232"/>
      <c r="D739" s="232"/>
      <c r="E739" s="232"/>
      <c r="F739" s="232"/>
      <c r="G739" s="232"/>
      <c r="H739" s="232"/>
      <c r="I739" s="232"/>
      <c r="J739" s="232"/>
      <c r="K739" s="232"/>
      <c r="L739" s="232"/>
      <c r="M739" s="232"/>
      <c r="N739" s="232"/>
      <c r="O739" s="232"/>
      <c r="P739" s="232"/>
      <c r="Q739" s="232"/>
      <c r="R739" s="232"/>
      <c r="S739" s="232"/>
      <c r="T739" s="232"/>
      <c r="U739" s="232"/>
      <c r="V739" s="232"/>
      <c r="W739" s="232"/>
      <c r="X739" s="232"/>
      <c r="Y739" s="232"/>
      <c r="Z739" s="232"/>
      <c r="AA739" s="232"/>
      <c r="AB739" s="232"/>
      <c r="AC739" s="232"/>
      <c r="AD739" s="266"/>
      <c r="AE739" s="235"/>
      <c r="AF739" s="266"/>
      <c r="AG739" s="235"/>
      <c r="AH739" s="266"/>
      <c r="AI739" s="235"/>
      <c r="AJ739" s="266"/>
      <c r="AK739" s="235"/>
      <c r="AL739" s="266"/>
      <c r="AM739" s="235"/>
      <c r="AN739" s="236" t="str">
        <f t="shared" si="25"/>
        <v/>
      </c>
      <c r="AO739" s="237" t="str">
        <f t="shared" si="24"/>
        <v/>
      </c>
      <c r="AP739" s="236" t="str">
        <f>IF(M739&gt;0,IF(ABS((VLOOKUP(aux!A730,aux!A:C,3,FALSE)-VLOOKUP(aux!A730,aux!E:F,2,FALSE))/VLOOKUP(aux!A730,aux!A:C,3,FALSE))&gt;'BG - Eckdaten'!#REF!,"N","J"),"")</f>
        <v/>
      </c>
      <c r="AR739" s="250"/>
    </row>
    <row r="740" spans="1:44" s="217" customFormat="1" ht="18.75" x14ac:dyDescent="0.3">
      <c r="A740" s="232"/>
      <c r="B740" s="232"/>
      <c r="C740" s="232"/>
      <c r="D740" s="232"/>
      <c r="E740" s="232"/>
      <c r="F740" s="232"/>
      <c r="G740" s="232"/>
      <c r="H740" s="232"/>
      <c r="I740" s="232"/>
      <c r="J740" s="232"/>
      <c r="K740" s="232"/>
      <c r="L740" s="232"/>
      <c r="M740" s="232"/>
      <c r="N740" s="232"/>
      <c r="O740" s="232"/>
      <c r="P740" s="232"/>
      <c r="Q740" s="232"/>
      <c r="R740" s="232"/>
      <c r="S740" s="232"/>
      <c r="T740" s="232"/>
      <c r="U740" s="232"/>
      <c r="V740" s="232"/>
      <c r="W740" s="232"/>
      <c r="X740" s="232"/>
      <c r="Y740" s="232"/>
      <c r="Z740" s="232"/>
      <c r="AA740" s="232"/>
      <c r="AB740" s="232"/>
      <c r="AC740" s="232"/>
      <c r="AD740" s="266"/>
      <c r="AE740" s="235"/>
      <c r="AF740" s="266"/>
      <c r="AG740" s="235"/>
      <c r="AH740" s="266"/>
      <c r="AI740" s="235"/>
      <c r="AJ740" s="266"/>
      <c r="AK740" s="235"/>
      <c r="AL740" s="266"/>
      <c r="AM740" s="235"/>
      <c r="AN740" s="236" t="str">
        <f t="shared" si="25"/>
        <v/>
      </c>
      <c r="AO740" s="237" t="str">
        <f t="shared" si="24"/>
        <v/>
      </c>
      <c r="AP740" s="236" t="str">
        <f>IF(M740&gt;0,IF(ABS((VLOOKUP(aux!A731,aux!A:C,3,FALSE)-VLOOKUP(aux!A731,aux!E:F,2,FALSE))/VLOOKUP(aux!A731,aux!A:C,3,FALSE))&gt;'BG - Eckdaten'!#REF!,"N","J"),"")</f>
        <v/>
      </c>
      <c r="AR740" s="250"/>
    </row>
    <row r="741" spans="1:44" s="217" customFormat="1" ht="18.75" x14ac:dyDescent="0.3">
      <c r="A741" s="232"/>
      <c r="B741" s="232"/>
      <c r="C741" s="232"/>
      <c r="D741" s="232"/>
      <c r="E741" s="232"/>
      <c r="F741" s="232"/>
      <c r="G741" s="232"/>
      <c r="H741" s="232"/>
      <c r="I741" s="232"/>
      <c r="J741" s="232"/>
      <c r="K741" s="232"/>
      <c r="L741" s="232"/>
      <c r="M741" s="232"/>
      <c r="N741" s="232"/>
      <c r="O741" s="232"/>
      <c r="P741" s="232"/>
      <c r="Q741" s="232"/>
      <c r="R741" s="232"/>
      <c r="S741" s="232"/>
      <c r="T741" s="232"/>
      <c r="U741" s="232"/>
      <c r="V741" s="232"/>
      <c r="W741" s="232"/>
      <c r="X741" s="232"/>
      <c r="Y741" s="232"/>
      <c r="Z741" s="232"/>
      <c r="AA741" s="232"/>
      <c r="AB741" s="232"/>
      <c r="AC741" s="232"/>
      <c r="AD741" s="266"/>
      <c r="AE741" s="235"/>
      <c r="AF741" s="266"/>
      <c r="AG741" s="235"/>
      <c r="AH741" s="266"/>
      <c r="AI741" s="235"/>
      <c r="AJ741" s="266"/>
      <c r="AK741" s="235"/>
      <c r="AL741" s="266"/>
      <c r="AM741" s="235"/>
      <c r="AN741" s="236" t="str">
        <f t="shared" si="25"/>
        <v/>
      </c>
      <c r="AO741" s="237" t="str">
        <f t="shared" si="24"/>
        <v/>
      </c>
      <c r="AP741" s="236" t="str">
        <f>IF(M741&gt;0,IF(ABS((VLOOKUP(aux!A732,aux!A:C,3,FALSE)-VLOOKUP(aux!A732,aux!E:F,2,FALSE))/VLOOKUP(aux!A732,aux!A:C,3,FALSE))&gt;'BG - Eckdaten'!#REF!,"N","J"),"")</f>
        <v/>
      </c>
      <c r="AR741" s="250"/>
    </row>
    <row r="742" spans="1:44" s="217" customFormat="1" ht="18.75" x14ac:dyDescent="0.3">
      <c r="A742" s="232"/>
      <c r="B742" s="232"/>
      <c r="C742" s="232"/>
      <c r="D742" s="232"/>
      <c r="E742" s="232"/>
      <c r="F742" s="232"/>
      <c r="G742" s="232"/>
      <c r="H742" s="232"/>
      <c r="I742" s="232"/>
      <c r="J742" s="232"/>
      <c r="K742" s="232"/>
      <c r="L742" s="232"/>
      <c r="M742" s="232"/>
      <c r="N742" s="232"/>
      <c r="O742" s="232"/>
      <c r="P742" s="232"/>
      <c r="Q742" s="232"/>
      <c r="R742" s="232"/>
      <c r="S742" s="232"/>
      <c r="T742" s="232"/>
      <c r="U742" s="232"/>
      <c r="V742" s="232"/>
      <c r="W742" s="232"/>
      <c r="X742" s="232"/>
      <c r="Y742" s="232"/>
      <c r="Z742" s="232"/>
      <c r="AA742" s="232"/>
      <c r="AB742" s="232"/>
      <c r="AC742" s="232"/>
      <c r="AD742" s="266"/>
      <c r="AE742" s="235"/>
      <c r="AF742" s="266"/>
      <c r="AG742" s="235"/>
      <c r="AH742" s="266"/>
      <c r="AI742" s="235"/>
      <c r="AJ742" s="266"/>
      <c r="AK742" s="235"/>
      <c r="AL742" s="266"/>
      <c r="AM742" s="235"/>
      <c r="AN742" s="236" t="str">
        <f t="shared" si="25"/>
        <v/>
      </c>
      <c r="AO742" s="237" t="str">
        <f t="shared" si="24"/>
        <v/>
      </c>
      <c r="AP742" s="236" t="str">
        <f>IF(M742&gt;0,IF(ABS((VLOOKUP(aux!A733,aux!A:C,3,FALSE)-VLOOKUP(aux!A733,aux!E:F,2,FALSE))/VLOOKUP(aux!A733,aux!A:C,3,FALSE))&gt;'BG - Eckdaten'!#REF!,"N","J"),"")</f>
        <v/>
      </c>
      <c r="AR742" s="250"/>
    </row>
    <row r="743" spans="1:44" s="217" customFormat="1" ht="18.75" x14ac:dyDescent="0.3">
      <c r="A743" s="232"/>
      <c r="B743" s="232"/>
      <c r="C743" s="232"/>
      <c r="D743" s="232"/>
      <c r="E743" s="232"/>
      <c r="F743" s="232"/>
      <c r="G743" s="232"/>
      <c r="H743" s="232"/>
      <c r="I743" s="232"/>
      <c r="J743" s="232"/>
      <c r="K743" s="232"/>
      <c r="L743" s="232"/>
      <c r="M743" s="232"/>
      <c r="N743" s="232"/>
      <c r="O743" s="232"/>
      <c r="P743" s="232"/>
      <c r="Q743" s="232"/>
      <c r="R743" s="232"/>
      <c r="S743" s="232"/>
      <c r="T743" s="232"/>
      <c r="U743" s="232"/>
      <c r="V743" s="232"/>
      <c r="W743" s="232"/>
      <c r="X743" s="232"/>
      <c r="Y743" s="232"/>
      <c r="Z743" s="232"/>
      <c r="AA743" s="232"/>
      <c r="AB743" s="232"/>
      <c r="AC743" s="232"/>
      <c r="AD743" s="266"/>
      <c r="AE743" s="235"/>
      <c r="AF743" s="266"/>
      <c r="AG743" s="235"/>
      <c r="AH743" s="266"/>
      <c r="AI743" s="235"/>
      <c r="AJ743" s="266"/>
      <c r="AK743" s="235"/>
      <c r="AL743" s="266"/>
      <c r="AM743" s="235"/>
      <c r="AN743" s="236" t="str">
        <f t="shared" si="25"/>
        <v/>
      </c>
      <c r="AO743" s="237" t="str">
        <f t="shared" si="24"/>
        <v/>
      </c>
      <c r="AP743" s="236" t="str">
        <f>IF(M743&gt;0,IF(ABS((VLOOKUP(aux!A734,aux!A:C,3,FALSE)-VLOOKUP(aux!A734,aux!E:F,2,FALSE))/VLOOKUP(aux!A734,aux!A:C,3,FALSE))&gt;'BG - Eckdaten'!#REF!,"N","J"),"")</f>
        <v/>
      </c>
      <c r="AR743" s="250"/>
    </row>
    <row r="744" spans="1:44" s="217" customFormat="1" ht="18.75" x14ac:dyDescent="0.3">
      <c r="A744" s="232"/>
      <c r="B744" s="232"/>
      <c r="C744" s="232"/>
      <c r="D744" s="232"/>
      <c r="E744" s="232"/>
      <c r="F744" s="232"/>
      <c r="G744" s="232"/>
      <c r="H744" s="232"/>
      <c r="I744" s="232"/>
      <c r="J744" s="232"/>
      <c r="K744" s="232"/>
      <c r="L744" s="232"/>
      <c r="M744" s="232"/>
      <c r="N744" s="232"/>
      <c r="O744" s="232"/>
      <c r="P744" s="232"/>
      <c r="Q744" s="232"/>
      <c r="R744" s="232"/>
      <c r="S744" s="232"/>
      <c r="T744" s="232"/>
      <c r="U744" s="232"/>
      <c r="V744" s="232"/>
      <c r="W744" s="232"/>
      <c r="X744" s="232"/>
      <c r="Y744" s="232"/>
      <c r="Z744" s="232"/>
      <c r="AA744" s="232"/>
      <c r="AB744" s="232"/>
      <c r="AC744" s="232"/>
      <c r="AD744" s="266"/>
      <c r="AE744" s="235"/>
      <c r="AF744" s="266"/>
      <c r="AG744" s="235"/>
      <c r="AH744" s="266"/>
      <c r="AI744" s="235"/>
      <c r="AJ744" s="266"/>
      <c r="AK744" s="235"/>
      <c r="AL744" s="266"/>
      <c r="AM744" s="235"/>
      <c r="AN744" s="236" t="str">
        <f t="shared" si="25"/>
        <v/>
      </c>
      <c r="AO744" s="237" t="str">
        <f t="shared" si="24"/>
        <v/>
      </c>
      <c r="AP744" s="236" t="str">
        <f>IF(M744&gt;0,IF(ABS((VLOOKUP(aux!A735,aux!A:C,3,FALSE)-VLOOKUP(aux!A735,aux!E:F,2,FALSE))/VLOOKUP(aux!A735,aux!A:C,3,FALSE))&gt;'BG - Eckdaten'!#REF!,"N","J"),"")</f>
        <v/>
      </c>
      <c r="AR744" s="250"/>
    </row>
    <row r="745" spans="1:44" s="217" customFormat="1" ht="18.75" x14ac:dyDescent="0.3">
      <c r="A745" s="232"/>
      <c r="B745" s="232"/>
      <c r="C745" s="232"/>
      <c r="D745" s="232"/>
      <c r="E745" s="232"/>
      <c r="F745" s="232"/>
      <c r="G745" s="232"/>
      <c r="H745" s="232"/>
      <c r="I745" s="232"/>
      <c r="J745" s="232"/>
      <c r="K745" s="232"/>
      <c r="L745" s="232"/>
      <c r="M745" s="232"/>
      <c r="N745" s="232"/>
      <c r="O745" s="232"/>
      <c r="P745" s="232"/>
      <c r="Q745" s="232"/>
      <c r="R745" s="232"/>
      <c r="S745" s="232"/>
      <c r="T745" s="232"/>
      <c r="U745" s="232"/>
      <c r="V745" s="232"/>
      <c r="W745" s="232"/>
      <c r="X745" s="232"/>
      <c r="Y745" s="232"/>
      <c r="Z745" s="232"/>
      <c r="AA745" s="232"/>
      <c r="AB745" s="232"/>
      <c r="AC745" s="232"/>
      <c r="AD745" s="266"/>
      <c r="AE745" s="235"/>
      <c r="AF745" s="266"/>
      <c r="AG745" s="235"/>
      <c r="AH745" s="266"/>
      <c r="AI745" s="235"/>
      <c r="AJ745" s="266"/>
      <c r="AK745" s="235"/>
      <c r="AL745" s="266"/>
      <c r="AM745" s="235"/>
      <c r="AN745" s="236" t="str">
        <f t="shared" si="25"/>
        <v/>
      </c>
      <c r="AO745" s="237" t="str">
        <f t="shared" si="24"/>
        <v/>
      </c>
      <c r="AP745" s="236" t="str">
        <f>IF(M745&gt;0,IF(ABS((VLOOKUP(aux!A736,aux!A:C,3,FALSE)-VLOOKUP(aux!A736,aux!E:F,2,FALSE))/VLOOKUP(aux!A736,aux!A:C,3,FALSE))&gt;'BG - Eckdaten'!#REF!,"N","J"),"")</f>
        <v/>
      </c>
      <c r="AR745" s="250"/>
    </row>
    <row r="746" spans="1:44" s="217" customFormat="1" ht="18.75" x14ac:dyDescent="0.3">
      <c r="A746" s="232"/>
      <c r="B746" s="232"/>
      <c r="C746" s="232"/>
      <c r="D746" s="232"/>
      <c r="E746" s="232"/>
      <c r="F746" s="232"/>
      <c r="G746" s="232"/>
      <c r="H746" s="232"/>
      <c r="I746" s="232"/>
      <c r="J746" s="232"/>
      <c r="K746" s="232"/>
      <c r="L746" s="232"/>
      <c r="M746" s="232"/>
      <c r="N746" s="232"/>
      <c r="O746" s="232"/>
      <c r="P746" s="232"/>
      <c r="Q746" s="232"/>
      <c r="R746" s="232"/>
      <c r="S746" s="232"/>
      <c r="T746" s="232"/>
      <c r="U746" s="232"/>
      <c r="V746" s="232"/>
      <c r="W746" s="232"/>
      <c r="X746" s="232"/>
      <c r="Y746" s="232"/>
      <c r="Z746" s="232"/>
      <c r="AA746" s="232"/>
      <c r="AB746" s="232"/>
      <c r="AC746" s="232"/>
      <c r="AD746" s="266"/>
      <c r="AE746" s="235"/>
      <c r="AF746" s="266"/>
      <c r="AG746" s="235"/>
      <c r="AH746" s="266"/>
      <c r="AI746" s="235"/>
      <c r="AJ746" s="266"/>
      <c r="AK746" s="235"/>
      <c r="AL746" s="266"/>
      <c r="AM746" s="235"/>
      <c r="AN746" s="236" t="str">
        <f t="shared" si="25"/>
        <v/>
      </c>
      <c r="AO746" s="237" t="str">
        <f t="shared" si="24"/>
        <v/>
      </c>
      <c r="AP746" s="236" t="str">
        <f>IF(M746&gt;0,IF(ABS((VLOOKUP(aux!A737,aux!A:C,3,FALSE)-VLOOKUP(aux!A737,aux!E:F,2,FALSE))/VLOOKUP(aux!A737,aux!A:C,3,FALSE))&gt;'BG - Eckdaten'!#REF!,"N","J"),"")</f>
        <v/>
      </c>
      <c r="AR746" s="250"/>
    </row>
    <row r="747" spans="1:44" s="217" customFormat="1" ht="18.75" x14ac:dyDescent="0.3">
      <c r="A747" s="232"/>
      <c r="B747" s="232"/>
      <c r="C747" s="232"/>
      <c r="D747" s="232"/>
      <c r="E747" s="232"/>
      <c r="F747" s="232"/>
      <c r="G747" s="232"/>
      <c r="H747" s="232"/>
      <c r="I747" s="232"/>
      <c r="J747" s="232"/>
      <c r="K747" s="232"/>
      <c r="L747" s="232"/>
      <c r="M747" s="232"/>
      <c r="N747" s="232"/>
      <c r="O747" s="232"/>
      <c r="P747" s="232"/>
      <c r="Q747" s="232"/>
      <c r="R747" s="232"/>
      <c r="S747" s="232"/>
      <c r="T747" s="232"/>
      <c r="U747" s="232"/>
      <c r="V747" s="232"/>
      <c r="W747" s="232"/>
      <c r="X747" s="232"/>
      <c r="Y747" s="232"/>
      <c r="Z747" s="232"/>
      <c r="AA747" s="232"/>
      <c r="AB747" s="232"/>
      <c r="AC747" s="232"/>
      <c r="AD747" s="266"/>
      <c r="AE747" s="235"/>
      <c r="AF747" s="266"/>
      <c r="AG747" s="235"/>
      <c r="AH747" s="266"/>
      <c r="AI747" s="235"/>
      <c r="AJ747" s="266"/>
      <c r="AK747" s="235"/>
      <c r="AL747" s="266"/>
      <c r="AM747" s="235"/>
      <c r="AN747" s="236" t="str">
        <f t="shared" si="25"/>
        <v/>
      </c>
      <c r="AO747" s="237" t="str">
        <f t="shared" si="24"/>
        <v/>
      </c>
      <c r="AP747" s="236" t="str">
        <f>IF(M747&gt;0,IF(ABS((VLOOKUP(aux!A738,aux!A:C,3,FALSE)-VLOOKUP(aux!A738,aux!E:F,2,FALSE))/VLOOKUP(aux!A738,aux!A:C,3,FALSE))&gt;'BG - Eckdaten'!#REF!,"N","J"),"")</f>
        <v/>
      </c>
      <c r="AR747" s="250"/>
    </row>
    <row r="748" spans="1:44" s="217" customFormat="1" ht="18.75" x14ac:dyDescent="0.3">
      <c r="A748" s="232"/>
      <c r="B748" s="232"/>
      <c r="C748" s="232"/>
      <c r="D748" s="232"/>
      <c r="E748" s="232"/>
      <c r="F748" s="232"/>
      <c r="G748" s="232"/>
      <c r="H748" s="232"/>
      <c r="I748" s="232"/>
      <c r="J748" s="232"/>
      <c r="K748" s="232"/>
      <c r="L748" s="232"/>
      <c r="M748" s="232"/>
      <c r="N748" s="232"/>
      <c r="O748" s="232"/>
      <c r="P748" s="232"/>
      <c r="Q748" s="232"/>
      <c r="R748" s="232"/>
      <c r="S748" s="232"/>
      <c r="T748" s="232"/>
      <c r="U748" s="232"/>
      <c r="V748" s="232"/>
      <c r="W748" s="232"/>
      <c r="X748" s="232"/>
      <c r="Y748" s="232"/>
      <c r="Z748" s="232"/>
      <c r="AA748" s="232"/>
      <c r="AB748" s="232"/>
      <c r="AC748" s="232"/>
      <c r="AD748" s="266"/>
      <c r="AE748" s="235"/>
      <c r="AF748" s="266"/>
      <c r="AG748" s="235"/>
      <c r="AH748" s="266"/>
      <c r="AI748" s="235"/>
      <c r="AJ748" s="266"/>
      <c r="AK748" s="235"/>
      <c r="AL748" s="266"/>
      <c r="AM748" s="235"/>
      <c r="AN748" s="236" t="str">
        <f t="shared" si="25"/>
        <v/>
      </c>
      <c r="AO748" s="237" t="str">
        <f t="shared" si="24"/>
        <v/>
      </c>
      <c r="AP748" s="236" t="str">
        <f>IF(M748&gt;0,IF(ABS((VLOOKUP(aux!A739,aux!A:C,3,FALSE)-VLOOKUP(aux!A739,aux!E:F,2,FALSE))/VLOOKUP(aux!A739,aux!A:C,3,FALSE))&gt;'BG - Eckdaten'!#REF!,"N","J"),"")</f>
        <v/>
      </c>
      <c r="AR748" s="250"/>
    </row>
    <row r="749" spans="1:44" s="217" customFormat="1" ht="18.75" x14ac:dyDescent="0.3">
      <c r="A749" s="232"/>
      <c r="B749" s="232"/>
      <c r="C749" s="232"/>
      <c r="D749" s="232"/>
      <c r="E749" s="232"/>
      <c r="F749" s="232"/>
      <c r="G749" s="232"/>
      <c r="H749" s="232"/>
      <c r="I749" s="232"/>
      <c r="J749" s="232"/>
      <c r="K749" s="232"/>
      <c r="L749" s="232"/>
      <c r="M749" s="232"/>
      <c r="N749" s="232"/>
      <c r="O749" s="232"/>
      <c r="P749" s="232"/>
      <c r="Q749" s="232"/>
      <c r="R749" s="232"/>
      <c r="S749" s="232"/>
      <c r="T749" s="232"/>
      <c r="U749" s="232"/>
      <c r="V749" s="232"/>
      <c r="W749" s="232"/>
      <c r="X749" s="232"/>
      <c r="Y749" s="232"/>
      <c r="Z749" s="232"/>
      <c r="AA749" s="232"/>
      <c r="AB749" s="232"/>
      <c r="AC749" s="232"/>
      <c r="AD749" s="266"/>
      <c r="AE749" s="235"/>
      <c r="AF749" s="266"/>
      <c r="AG749" s="235"/>
      <c r="AH749" s="266"/>
      <c r="AI749" s="235"/>
      <c r="AJ749" s="266"/>
      <c r="AK749" s="235"/>
      <c r="AL749" s="266"/>
      <c r="AM749" s="235"/>
      <c r="AN749" s="236" t="str">
        <f t="shared" si="25"/>
        <v/>
      </c>
      <c r="AO749" s="237" t="str">
        <f t="shared" si="24"/>
        <v/>
      </c>
      <c r="AP749" s="236" t="str">
        <f>IF(M749&gt;0,IF(ABS((VLOOKUP(aux!A740,aux!A:C,3,FALSE)-VLOOKUP(aux!A740,aux!E:F,2,FALSE))/VLOOKUP(aux!A740,aux!A:C,3,FALSE))&gt;'BG - Eckdaten'!#REF!,"N","J"),"")</f>
        <v/>
      </c>
      <c r="AR749" s="250"/>
    </row>
    <row r="750" spans="1:44" s="217" customFormat="1" ht="18.75" x14ac:dyDescent="0.3">
      <c r="A750" s="232"/>
      <c r="B750" s="232"/>
      <c r="C750" s="232"/>
      <c r="D750" s="232"/>
      <c r="E750" s="232"/>
      <c r="F750" s="232"/>
      <c r="G750" s="232"/>
      <c r="H750" s="232"/>
      <c r="I750" s="232"/>
      <c r="J750" s="232"/>
      <c r="K750" s="232"/>
      <c r="L750" s="232"/>
      <c r="M750" s="232"/>
      <c r="N750" s="232"/>
      <c r="O750" s="232"/>
      <c r="P750" s="232"/>
      <c r="Q750" s="232"/>
      <c r="R750" s="232"/>
      <c r="S750" s="232"/>
      <c r="T750" s="232"/>
      <c r="U750" s="232"/>
      <c r="V750" s="232"/>
      <c r="W750" s="232"/>
      <c r="X750" s="232"/>
      <c r="Y750" s="232"/>
      <c r="Z750" s="232"/>
      <c r="AA750" s="232"/>
      <c r="AB750" s="232"/>
      <c r="AC750" s="232"/>
      <c r="AD750" s="266"/>
      <c r="AE750" s="235"/>
      <c r="AF750" s="266"/>
      <c r="AG750" s="235"/>
      <c r="AH750" s="266"/>
      <c r="AI750" s="235"/>
      <c r="AJ750" s="266"/>
      <c r="AK750" s="235"/>
      <c r="AL750" s="266"/>
      <c r="AM750" s="235"/>
      <c r="AN750" s="236" t="str">
        <f t="shared" si="25"/>
        <v/>
      </c>
      <c r="AO750" s="237" t="str">
        <f t="shared" si="24"/>
        <v/>
      </c>
      <c r="AP750" s="236" t="str">
        <f>IF(M750&gt;0,IF(ABS((VLOOKUP(aux!A741,aux!A:C,3,FALSE)-VLOOKUP(aux!A741,aux!E:F,2,FALSE))/VLOOKUP(aux!A741,aux!A:C,3,FALSE))&gt;'BG - Eckdaten'!#REF!,"N","J"),"")</f>
        <v/>
      </c>
      <c r="AR750" s="250"/>
    </row>
    <row r="751" spans="1:44" s="217" customFormat="1" ht="18.75" x14ac:dyDescent="0.3">
      <c r="A751" s="232"/>
      <c r="B751" s="232"/>
      <c r="C751" s="232"/>
      <c r="D751" s="232"/>
      <c r="E751" s="232"/>
      <c r="F751" s="232"/>
      <c r="G751" s="232"/>
      <c r="H751" s="232"/>
      <c r="I751" s="232"/>
      <c r="J751" s="232"/>
      <c r="K751" s="232"/>
      <c r="L751" s="232"/>
      <c r="M751" s="232"/>
      <c r="N751" s="232"/>
      <c r="O751" s="232"/>
      <c r="P751" s="232"/>
      <c r="Q751" s="232"/>
      <c r="R751" s="232"/>
      <c r="S751" s="232"/>
      <c r="T751" s="232"/>
      <c r="U751" s="232"/>
      <c r="V751" s="232"/>
      <c r="W751" s="232"/>
      <c r="X751" s="232"/>
      <c r="Y751" s="232"/>
      <c r="Z751" s="232"/>
      <c r="AA751" s="232"/>
      <c r="AB751" s="232"/>
      <c r="AC751" s="232"/>
      <c r="AD751" s="266"/>
      <c r="AE751" s="235"/>
      <c r="AF751" s="266"/>
      <c r="AG751" s="235"/>
      <c r="AH751" s="266"/>
      <c r="AI751" s="235"/>
      <c r="AJ751" s="266"/>
      <c r="AK751" s="235"/>
      <c r="AL751" s="266"/>
      <c r="AM751" s="235"/>
      <c r="AN751" s="236" t="str">
        <f t="shared" si="25"/>
        <v/>
      </c>
      <c r="AO751" s="237" t="str">
        <f t="shared" si="24"/>
        <v/>
      </c>
      <c r="AP751" s="236" t="str">
        <f>IF(M751&gt;0,IF(ABS((VLOOKUP(aux!A742,aux!A:C,3,FALSE)-VLOOKUP(aux!A742,aux!E:F,2,FALSE))/VLOOKUP(aux!A742,aux!A:C,3,FALSE))&gt;'BG - Eckdaten'!#REF!,"N","J"),"")</f>
        <v/>
      </c>
      <c r="AR751" s="250"/>
    </row>
    <row r="752" spans="1:44" s="217" customFormat="1" ht="18.75" x14ac:dyDescent="0.3">
      <c r="A752" s="232"/>
      <c r="B752" s="232"/>
      <c r="C752" s="232"/>
      <c r="D752" s="232"/>
      <c r="E752" s="232"/>
      <c r="F752" s="232"/>
      <c r="G752" s="232"/>
      <c r="H752" s="232"/>
      <c r="I752" s="232"/>
      <c r="J752" s="232"/>
      <c r="K752" s="232"/>
      <c r="L752" s="232"/>
      <c r="M752" s="232"/>
      <c r="N752" s="232"/>
      <c r="O752" s="232"/>
      <c r="P752" s="232"/>
      <c r="Q752" s="232"/>
      <c r="R752" s="232"/>
      <c r="S752" s="232"/>
      <c r="T752" s="232"/>
      <c r="U752" s="232"/>
      <c r="V752" s="232"/>
      <c r="W752" s="232"/>
      <c r="X752" s="232"/>
      <c r="Y752" s="232"/>
      <c r="Z752" s="232"/>
      <c r="AA752" s="232"/>
      <c r="AB752" s="232"/>
      <c r="AC752" s="232"/>
      <c r="AD752" s="266"/>
      <c r="AE752" s="235"/>
      <c r="AF752" s="266"/>
      <c r="AG752" s="235"/>
      <c r="AH752" s="266"/>
      <c r="AI752" s="235"/>
      <c r="AJ752" s="266"/>
      <c r="AK752" s="235"/>
      <c r="AL752" s="266"/>
      <c r="AM752" s="235"/>
      <c r="AN752" s="236" t="str">
        <f t="shared" si="25"/>
        <v/>
      </c>
      <c r="AO752" s="237" t="str">
        <f t="shared" si="24"/>
        <v/>
      </c>
      <c r="AP752" s="236" t="str">
        <f>IF(M752&gt;0,IF(ABS((VLOOKUP(aux!A743,aux!A:C,3,FALSE)-VLOOKUP(aux!A743,aux!E:F,2,FALSE))/VLOOKUP(aux!A743,aux!A:C,3,FALSE))&gt;'BG - Eckdaten'!#REF!,"N","J"),"")</f>
        <v/>
      </c>
      <c r="AR752" s="250"/>
    </row>
    <row r="753" spans="1:44" s="217" customFormat="1" ht="18.75" x14ac:dyDescent="0.3">
      <c r="A753" s="232"/>
      <c r="B753" s="232"/>
      <c r="C753" s="232"/>
      <c r="D753" s="232"/>
      <c r="E753" s="232"/>
      <c r="F753" s="232"/>
      <c r="G753" s="232"/>
      <c r="H753" s="232"/>
      <c r="I753" s="232"/>
      <c r="J753" s="232"/>
      <c r="K753" s="232"/>
      <c r="L753" s="232"/>
      <c r="M753" s="232"/>
      <c r="N753" s="232"/>
      <c r="O753" s="232"/>
      <c r="P753" s="232"/>
      <c r="Q753" s="232"/>
      <c r="R753" s="232"/>
      <c r="S753" s="232"/>
      <c r="T753" s="232"/>
      <c r="U753" s="232"/>
      <c r="V753" s="232"/>
      <c r="W753" s="232"/>
      <c r="X753" s="232"/>
      <c r="Y753" s="232"/>
      <c r="Z753" s="232"/>
      <c r="AA753" s="232"/>
      <c r="AB753" s="232"/>
      <c r="AC753" s="232"/>
      <c r="AD753" s="266"/>
      <c r="AE753" s="235"/>
      <c r="AF753" s="266"/>
      <c r="AG753" s="235"/>
      <c r="AH753" s="266"/>
      <c r="AI753" s="235"/>
      <c r="AJ753" s="266"/>
      <c r="AK753" s="235"/>
      <c r="AL753" s="266"/>
      <c r="AM753" s="235"/>
      <c r="AN753" s="236" t="str">
        <f t="shared" si="25"/>
        <v/>
      </c>
      <c r="AO753" s="237" t="str">
        <f t="shared" si="24"/>
        <v/>
      </c>
      <c r="AP753" s="236" t="str">
        <f>IF(M753&gt;0,IF(ABS((VLOOKUP(aux!A744,aux!A:C,3,FALSE)-VLOOKUP(aux!A744,aux!E:F,2,FALSE))/VLOOKUP(aux!A744,aux!A:C,3,FALSE))&gt;'BG - Eckdaten'!#REF!,"N","J"),"")</f>
        <v/>
      </c>
      <c r="AR753" s="250"/>
    </row>
    <row r="754" spans="1:44" s="217" customFormat="1" ht="18.75" x14ac:dyDescent="0.3">
      <c r="A754" s="232"/>
      <c r="B754" s="232"/>
      <c r="C754" s="232"/>
      <c r="D754" s="232"/>
      <c r="E754" s="232"/>
      <c r="F754" s="232"/>
      <c r="G754" s="232"/>
      <c r="H754" s="232"/>
      <c r="I754" s="232"/>
      <c r="J754" s="232"/>
      <c r="K754" s="232"/>
      <c r="L754" s="232"/>
      <c r="M754" s="232"/>
      <c r="N754" s="232"/>
      <c r="O754" s="232"/>
      <c r="P754" s="232"/>
      <c r="Q754" s="232"/>
      <c r="R754" s="232"/>
      <c r="S754" s="232"/>
      <c r="T754" s="232"/>
      <c r="U754" s="232"/>
      <c r="V754" s="232"/>
      <c r="W754" s="232"/>
      <c r="X754" s="232"/>
      <c r="Y754" s="232"/>
      <c r="Z754" s="232"/>
      <c r="AA754" s="232"/>
      <c r="AB754" s="232"/>
      <c r="AC754" s="232"/>
      <c r="AD754" s="266"/>
      <c r="AE754" s="235"/>
      <c r="AF754" s="266"/>
      <c r="AG754" s="235"/>
      <c r="AH754" s="266"/>
      <c r="AI754" s="235"/>
      <c r="AJ754" s="266"/>
      <c r="AK754" s="235"/>
      <c r="AL754" s="266"/>
      <c r="AM754" s="235"/>
      <c r="AN754" s="236" t="str">
        <f t="shared" si="25"/>
        <v/>
      </c>
      <c r="AO754" s="237" t="str">
        <f t="shared" si="24"/>
        <v/>
      </c>
      <c r="AP754" s="236" t="str">
        <f>IF(M754&gt;0,IF(ABS((VLOOKUP(aux!A745,aux!A:C,3,FALSE)-VLOOKUP(aux!A745,aux!E:F,2,FALSE))/VLOOKUP(aux!A745,aux!A:C,3,FALSE))&gt;'BG - Eckdaten'!#REF!,"N","J"),"")</f>
        <v/>
      </c>
      <c r="AR754" s="250"/>
    </row>
    <row r="755" spans="1:44" s="217" customFormat="1" ht="18.75" x14ac:dyDescent="0.3">
      <c r="A755" s="232"/>
      <c r="B755" s="232"/>
      <c r="C755" s="232"/>
      <c r="D755" s="232"/>
      <c r="E755" s="232"/>
      <c r="F755" s="232"/>
      <c r="G755" s="232"/>
      <c r="H755" s="232"/>
      <c r="I755" s="232"/>
      <c r="J755" s="232"/>
      <c r="K755" s="232"/>
      <c r="L755" s="232"/>
      <c r="M755" s="232"/>
      <c r="N755" s="232"/>
      <c r="O755" s="232"/>
      <c r="P755" s="232"/>
      <c r="Q755" s="232"/>
      <c r="R755" s="232"/>
      <c r="S755" s="232"/>
      <c r="T755" s="232"/>
      <c r="U755" s="232"/>
      <c r="V755" s="232"/>
      <c r="W755" s="232"/>
      <c r="X755" s="232"/>
      <c r="Y755" s="232"/>
      <c r="Z755" s="232"/>
      <c r="AA755" s="232"/>
      <c r="AB755" s="232"/>
      <c r="AC755" s="232"/>
      <c r="AD755" s="266"/>
      <c r="AE755" s="235"/>
      <c r="AF755" s="266"/>
      <c r="AG755" s="235"/>
      <c r="AH755" s="266"/>
      <c r="AI755" s="235"/>
      <c r="AJ755" s="266"/>
      <c r="AK755" s="235"/>
      <c r="AL755" s="266"/>
      <c r="AM755" s="235"/>
      <c r="AN755" s="236" t="str">
        <f t="shared" si="25"/>
        <v/>
      </c>
      <c r="AO755" s="237" t="str">
        <f t="shared" si="24"/>
        <v/>
      </c>
      <c r="AP755" s="236" t="str">
        <f>IF(M755&gt;0,IF(ABS((VLOOKUP(aux!A746,aux!A:C,3,FALSE)-VLOOKUP(aux!A746,aux!E:F,2,FALSE))/VLOOKUP(aux!A746,aux!A:C,3,FALSE))&gt;'BG - Eckdaten'!#REF!,"N","J"),"")</f>
        <v/>
      </c>
      <c r="AR755" s="250"/>
    </row>
    <row r="756" spans="1:44" s="217" customFormat="1" ht="18.75" x14ac:dyDescent="0.3">
      <c r="A756" s="232"/>
      <c r="B756" s="232"/>
      <c r="C756" s="232"/>
      <c r="D756" s="232"/>
      <c r="E756" s="232"/>
      <c r="F756" s="232"/>
      <c r="G756" s="232"/>
      <c r="H756" s="232"/>
      <c r="I756" s="232"/>
      <c r="J756" s="232"/>
      <c r="K756" s="232"/>
      <c r="L756" s="232"/>
      <c r="M756" s="232"/>
      <c r="N756" s="232"/>
      <c r="O756" s="232"/>
      <c r="P756" s="232"/>
      <c r="Q756" s="232"/>
      <c r="R756" s="232"/>
      <c r="S756" s="232"/>
      <c r="T756" s="232"/>
      <c r="U756" s="232"/>
      <c r="V756" s="232"/>
      <c r="W756" s="232"/>
      <c r="X756" s="232"/>
      <c r="Y756" s="232"/>
      <c r="Z756" s="232"/>
      <c r="AA756" s="232"/>
      <c r="AB756" s="232"/>
      <c r="AC756" s="232"/>
      <c r="AD756" s="266"/>
      <c r="AE756" s="235"/>
      <c r="AF756" s="266"/>
      <c r="AG756" s="235"/>
      <c r="AH756" s="266"/>
      <c r="AI756" s="235"/>
      <c r="AJ756" s="266"/>
      <c r="AK756" s="235"/>
      <c r="AL756" s="266"/>
      <c r="AM756" s="235"/>
      <c r="AN756" s="236" t="str">
        <f t="shared" si="25"/>
        <v/>
      </c>
      <c r="AO756" s="237" t="str">
        <f t="shared" si="24"/>
        <v/>
      </c>
      <c r="AP756" s="236" t="str">
        <f>IF(M756&gt;0,IF(ABS((VLOOKUP(aux!A747,aux!A:C,3,FALSE)-VLOOKUP(aux!A747,aux!E:F,2,FALSE))/VLOOKUP(aux!A747,aux!A:C,3,FALSE))&gt;'BG - Eckdaten'!#REF!,"N","J"),"")</f>
        <v/>
      </c>
      <c r="AR756" s="250"/>
    </row>
    <row r="757" spans="1:44" s="217" customFormat="1" ht="18.75" x14ac:dyDescent="0.3">
      <c r="A757" s="232"/>
      <c r="B757" s="232"/>
      <c r="C757" s="232"/>
      <c r="D757" s="232"/>
      <c r="E757" s="232"/>
      <c r="F757" s="232"/>
      <c r="G757" s="232"/>
      <c r="H757" s="232"/>
      <c r="I757" s="232"/>
      <c r="J757" s="232"/>
      <c r="K757" s="232"/>
      <c r="L757" s="232"/>
      <c r="M757" s="232"/>
      <c r="N757" s="232"/>
      <c r="O757" s="232"/>
      <c r="P757" s="232"/>
      <c r="Q757" s="232"/>
      <c r="R757" s="232"/>
      <c r="S757" s="232"/>
      <c r="T757" s="232"/>
      <c r="U757" s="232"/>
      <c r="V757" s="232"/>
      <c r="W757" s="232"/>
      <c r="X757" s="232"/>
      <c r="Y757" s="232"/>
      <c r="Z757" s="232"/>
      <c r="AA757" s="232"/>
      <c r="AB757" s="232"/>
      <c r="AC757" s="232"/>
      <c r="AD757" s="266"/>
      <c r="AE757" s="235"/>
      <c r="AF757" s="266"/>
      <c r="AG757" s="235"/>
      <c r="AH757" s="266"/>
      <c r="AI757" s="235"/>
      <c r="AJ757" s="266"/>
      <c r="AK757" s="235"/>
      <c r="AL757" s="266"/>
      <c r="AM757" s="235"/>
      <c r="AN757" s="236" t="str">
        <f t="shared" si="25"/>
        <v/>
      </c>
      <c r="AO757" s="237" t="str">
        <f t="shared" si="24"/>
        <v/>
      </c>
      <c r="AP757" s="236" t="str">
        <f>IF(M757&gt;0,IF(ABS((VLOOKUP(aux!A748,aux!A:C,3,FALSE)-VLOOKUP(aux!A748,aux!E:F,2,FALSE))/VLOOKUP(aux!A748,aux!A:C,3,FALSE))&gt;'BG - Eckdaten'!#REF!,"N","J"),"")</f>
        <v/>
      </c>
      <c r="AR757" s="250"/>
    </row>
    <row r="758" spans="1:44" s="217" customFormat="1" ht="18.75" x14ac:dyDescent="0.3">
      <c r="A758" s="232"/>
      <c r="B758" s="232"/>
      <c r="C758" s="232"/>
      <c r="D758" s="232"/>
      <c r="E758" s="232"/>
      <c r="F758" s="232"/>
      <c r="G758" s="232"/>
      <c r="H758" s="232"/>
      <c r="I758" s="232"/>
      <c r="J758" s="232"/>
      <c r="K758" s="232"/>
      <c r="L758" s="232"/>
      <c r="M758" s="232"/>
      <c r="N758" s="232"/>
      <c r="O758" s="232"/>
      <c r="P758" s="232"/>
      <c r="Q758" s="232"/>
      <c r="R758" s="232"/>
      <c r="S758" s="232"/>
      <c r="T758" s="232"/>
      <c r="U758" s="232"/>
      <c r="V758" s="232"/>
      <c r="W758" s="232"/>
      <c r="X758" s="232"/>
      <c r="Y758" s="232"/>
      <c r="Z758" s="232"/>
      <c r="AA758" s="232"/>
      <c r="AB758" s="232"/>
      <c r="AC758" s="232"/>
      <c r="AD758" s="266"/>
      <c r="AE758" s="235"/>
      <c r="AF758" s="266"/>
      <c r="AG758" s="235"/>
      <c r="AH758" s="266"/>
      <c r="AI758" s="235"/>
      <c r="AJ758" s="266"/>
      <c r="AK758" s="235"/>
      <c r="AL758" s="266"/>
      <c r="AM758" s="235"/>
      <c r="AN758" s="236" t="str">
        <f t="shared" si="25"/>
        <v/>
      </c>
      <c r="AO758" s="237" t="str">
        <f t="shared" si="24"/>
        <v/>
      </c>
      <c r="AP758" s="236" t="str">
        <f>IF(M758&gt;0,IF(ABS((VLOOKUP(aux!A749,aux!A:C,3,FALSE)-VLOOKUP(aux!A749,aux!E:F,2,FALSE))/VLOOKUP(aux!A749,aux!A:C,3,FALSE))&gt;'BG - Eckdaten'!#REF!,"N","J"),"")</f>
        <v/>
      </c>
      <c r="AR758" s="250"/>
    </row>
    <row r="759" spans="1:44" s="217" customFormat="1" ht="18.75" x14ac:dyDescent="0.3">
      <c r="A759" s="232"/>
      <c r="B759" s="232"/>
      <c r="C759" s="232"/>
      <c r="D759" s="232"/>
      <c r="E759" s="232"/>
      <c r="F759" s="232"/>
      <c r="G759" s="232"/>
      <c r="H759" s="232"/>
      <c r="I759" s="232"/>
      <c r="J759" s="232"/>
      <c r="K759" s="232"/>
      <c r="L759" s="232"/>
      <c r="M759" s="232"/>
      <c r="N759" s="232"/>
      <c r="O759" s="232"/>
      <c r="P759" s="232"/>
      <c r="Q759" s="232"/>
      <c r="R759" s="232"/>
      <c r="S759" s="232"/>
      <c r="T759" s="232"/>
      <c r="U759" s="232"/>
      <c r="V759" s="232"/>
      <c r="W759" s="232"/>
      <c r="X759" s="232"/>
      <c r="Y759" s="232"/>
      <c r="Z759" s="232"/>
      <c r="AA759" s="232"/>
      <c r="AB759" s="232"/>
      <c r="AC759" s="232"/>
      <c r="AD759" s="266"/>
      <c r="AE759" s="235"/>
      <c r="AF759" s="266"/>
      <c r="AG759" s="235"/>
      <c r="AH759" s="266"/>
      <c r="AI759" s="235"/>
      <c r="AJ759" s="266"/>
      <c r="AK759" s="235"/>
      <c r="AL759" s="266"/>
      <c r="AM759" s="235"/>
      <c r="AN759" s="236" t="str">
        <f t="shared" si="25"/>
        <v/>
      </c>
      <c r="AO759" s="237" t="str">
        <f t="shared" si="24"/>
        <v/>
      </c>
      <c r="AP759" s="236" t="str">
        <f>IF(M759&gt;0,IF(ABS((VLOOKUP(aux!A750,aux!A:C,3,FALSE)-VLOOKUP(aux!A750,aux!E:F,2,FALSE))/VLOOKUP(aux!A750,aux!A:C,3,FALSE))&gt;'BG - Eckdaten'!#REF!,"N","J"),"")</f>
        <v/>
      </c>
      <c r="AR759" s="250"/>
    </row>
    <row r="760" spans="1:44" s="217" customFormat="1" ht="18.75" x14ac:dyDescent="0.3">
      <c r="A760" s="232"/>
      <c r="B760" s="232"/>
      <c r="C760" s="232"/>
      <c r="D760" s="232"/>
      <c r="E760" s="232"/>
      <c r="F760" s="232"/>
      <c r="G760" s="232"/>
      <c r="H760" s="232"/>
      <c r="I760" s="232"/>
      <c r="J760" s="232"/>
      <c r="K760" s="232"/>
      <c r="L760" s="232"/>
      <c r="M760" s="232"/>
      <c r="N760" s="232"/>
      <c r="O760" s="232"/>
      <c r="P760" s="232"/>
      <c r="Q760" s="232"/>
      <c r="R760" s="232"/>
      <c r="S760" s="232"/>
      <c r="T760" s="232"/>
      <c r="U760" s="232"/>
      <c r="V760" s="232"/>
      <c r="W760" s="232"/>
      <c r="X760" s="232"/>
      <c r="Y760" s="232"/>
      <c r="Z760" s="232"/>
      <c r="AA760" s="232"/>
      <c r="AB760" s="232"/>
      <c r="AC760" s="232"/>
      <c r="AD760" s="266"/>
      <c r="AE760" s="235"/>
      <c r="AF760" s="266"/>
      <c r="AG760" s="235"/>
      <c r="AH760" s="266"/>
      <c r="AI760" s="235"/>
      <c r="AJ760" s="266"/>
      <c r="AK760" s="235"/>
      <c r="AL760" s="266"/>
      <c r="AM760" s="235"/>
      <c r="AN760" s="236" t="str">
        <f t="shared" si="25"/>
        <v/>
      </c>
      <c r="AO760" s="237" t="str">
        <f t="shared" si="24"/>
        <v/>
      </c>
      <c r="AP760" s="236" t="str">
        <f>IF(M760&gt;0,IF(ABS((VLOOKUP(aux!A751,aux!A:C,3,FALSE)-VLOOKUP(aux!A751,aux!E:F,2,FALSE))/VLOOKUP(aux!A751,aux!A:C,3,FALSE))&gt;'BG - Eckdaten'!#REF!,"N","J"),"")</f>
        <v/>
      </c>
      <c r="AR760" s="250"/>
    </row>
    <row r="761" spans="1:44" s="217" customFormat="1" ht="18.75" x14ac:dyDescent="0.3">
      <c r="A761" s="232"/>
      <c r="B761" s="232"/>
      <c r="C761" s="232"/>
      <c r="D761" s="232"/>
      <c r="E761" s="232"/>
      <c r="F761" s="232"/>
      <c r="G761" s="232"/>
      <c r="H761" s="232"/>
      <c r="I761" s="232"/>
      <c r="J761" s="232"/>
      <c r="K761" s="232"/>
      <c r="L761" s="232"/>
      <c r="M761" s="232"/>
      <c r="N761" s="232"/>
      <c r="O761" s="232"/>
      <c r="P761" s="232"/>
      <c r="Q761" s="232"/>
      <c r="R761" s="232"/>
      <c r="S761" s="232"/>
      <c r="T761" s="232"/>
      <c r="U761" s="232"/>
      <c r="V761" s="232"/>
      <c r="W761" s="232"/>
      <c r="X761" s="232"/>
      <c r="Y761" s="232"/>
      <c r="Z761" s="232"/>
      <c r="AA761" s="232"/>
      <c r="AB761" s="232"/>
      <c r="AC761" s="232"/>
      <c r="AD761" s="266"/>
      <c r="AE761" s="235"/>
      <c r="AF761" s="266"/>
      <c r="AG761" s="235"/>
      <c r="AH761" s="266"/>
      <c r="AI761" s="235"/>
      <c r="AJ761" s="266"/>
      <c r="AK761" s="235"/>
      <c r="AL761" s="266"/>
      <c r="AM761" s="235"/>
      <c r="AN761" s="236" t="str">
        <f t="shared" si="25"/>
        <v/>
      </c>
      <c r="AO761" s="237" t="str">
        <f t="shared" si="24"/>
        <v/>
      </c>
      <c r="AP761" s="236" t="str">
        <f>IF(M761&gt;0,IF(ABS((VLOOKUP(aux!A752,aux!A:C,3,FALSE)-VLOOKUP(aux!A752,aux!E:F,2,FALSE))/VLOOKUP(aux!A752,aux!A:C,3,FALSE))&gt;'BG - Eckdaten'!#REF!,"N","J"),"")</f>
        <v/>
      </c>
      <c r="AR761" s="250"/>
    </row>
    <row r="762" spans="1:44" s="217" customFormat="1" ht="18.75" x14ac:dyDescent="0.3">
      <c r="A762" s="232"/>
      <c r="B762" s="232"/>
      <c r="C762" s="232"/>
      <c r="D762" s="232"/>
      <c r="E762" s="232"/>
      <c r="F762" s="232"/>
      <c r="G762" s="232"/>
      <c r="H762" s="232"/>
      <c r="I762" s="232"/>
      <c r="J762" s="232"/>
      <c r="K762" s="232"/>
      <c r="L762" s="232"/>
      <c r="M762" s="232"/>
      <c r="N762" s="232"/>
      <c r="O762" s="232"/>
      <c r="P762" s="232"/>
      <c r="Q762" s="232"/>
      <c r="R762" s="232"/>
      <c r="S762" s="232"/>
      <c r="T762" s="232"/>
      <c r="U762" s="232"/>
      <c r="V762" s="232"/>
      <c r="W762" s="232"/>
      <c r="X762" s="232"/>
      <c r="Y762" s="232"/>
      <c r="Z762" s="232"/>
      <c r="AA762" s="232"/>
      <c r="AB762" s="232"/>
      <c r="AC762" s="232"/>
      <c r="AD762" s="266"/>
      <c r="AE762" s="235"/>
      <c r="AF762" s="266"/>
      <c r="AG762" s="235"/>
      <c r="AH762" s="266"/>
      <c r="AI762" s="235"/>
      <c r="AJ762" s="266"/>
      <c r="AK762" s="235"/>
      <c r="AL762" s="266"/>
      <c r="AM762" s="235"/>
      <c r="AN762" s="236" t="str">
        <f t="shared" si="25"/>
        <v/>
      </c>
      <c r="AO762" s="237" t="str">
        <f t="shared" si="24"/>
        <v/>
      </c>
      <c r="AP762" s="236" t="str">
        <f>IF(M762&gt;0,IF(ABS((VLOOKUP(aux!A753,aux!A:C,3,FALSE)-VLOOKUP(aux!A753,aux!E:F,2,FALSE))/VLOOKUP(aux!A753,aux!A:C,3,FALSE))&gt;'BG - Eckdaten'!#REF!,"N","J"),"")</f>
        <v/>
      </c>
      <c r="AR762" s="250"/>
    </row>
    <row r="763" spans="1:44" s="217" customFormat="1" ht="18.75" x14ac:dyDescent="0.3">
      <c r="A763" s="232"/>
      <c r="B763" s="232"/>
      <c r="C763" s="232"/>
      <c r="D763" s="232"/>
      <c r="E763" s="232"/>
      <c r="F763" s="232"/>
      <c r="G763" s="232"/>
      <c r="H763" s="232"/>
      <c r="I763" s="232"/>
      <c r="J763" s="232"/>
      <c r="K763" s="232"/>
      <c r="L763" s="232"/>
      <c r="M763" s="232"/>
      <c r="N763" s="232"/>
      <c r="O763" s="232"/>
      <c r="P763" s="232"/>
      <c r="Q763" s="232"/>
      <c r="R763" s="232"/>
      <c r="S763" s="232"/>
      <c r="T763" s="232"/>
      <c r="U763" s="232"/>
      <c r="V763" s="232"/>
      <c r="W763" s="232"/>
      <c r="X763" s="232"/>
      <c r="Y763" s="232"/>
      <c r="Z763" s="232"/>
      <c r="AA763" s="232"/>
      <c r="AB763" s="232"/>
      <c r="AC763" s="232"/>
      <c r="AD763" s="266"/>
      <c r="AE763" s="235"/>
      <c r="AF763" s="266"/>
      <c r="AG763" s="235"/>
      <c r="AH763" s="266"/>
      <c r="AI763" s="235"/>
      <c r="AJ763" s="266"/>
      <c r="AK763" s="235"/>
      <c r="AL763" s="266"/>
      <c r="AM763" s="235"/>
      <c r="AN763" s="236" t="str">
        <f t="shared" si="25"/>
        <v/>
      </c>
      <c r="AO763" s="237" t="str">
        <f t="shared" si="24"/>
        <v/>
      </c>
      <c r="AP763" s="236" t="str">
        <f>IF(M763&gt;0,IF(ABS((VLOOKUP(aux!A754,aux!A:C,3,FALSE)-VLOOKUP(aux!A754,aux!E:F,2,FALSE))/VLOOKUP(aux!A754,aux!A:C,3,FALSE))&gt;'BG - Eckdaten'!#REF!,"N","J"),"")</f>
        <v/>
      </c>
      <c r="AR763" s="250"/>
    </row>
    <row r="764" spans="1:44" s="217" customFormat="1" ht="18.75" x14ac:dyDescent="0.3">
      <c r="A764" s="232"/>
      <c r="B764" s="232"/>
      <c r="C764" s="232"/>
      <c r="D764" s="232"/>
      <c r="E764" s="232"/>
      <c r="F764" s="232"/>
      <c r="G764" s="232"/>
      <c r="H764" s="232"/>
      <c r="I764" s="232"/>
      <c r="J764" s="232"/>
      <c r="K764" s="232"/>
      <c r="L764" s="232"/>
      <c r="M764" s="232"/>
      <c r="N764" s="232"/>
      <c r="O764" s="232"/>
      <c r="P764" s="232"/>
      <c r="Q764" s="232"/>
      <c r="R764" s="232"/>
      <c r="S764" s="232"/>
      <c r="T764" s="232"/>
      <c r="U764" s="232"/>
      <c r="V764" s="232"/>
      <c r="W764" s="232"/>
      <c r="X764" s="232"/>
      <c r="Y764" s="232"/>
      <c r="Z764" s="232"/>
      <c r="AA764" s="232"/>
      <c r="AB764" s="232"/>
      <c r="AC764" s="232"/>
      <c r="AD764" s="266"/>
      <c r="AE764" s="235"/>
      <c r="AF764" s="266"/>
      <c r="AG764" s="235"/>
      <c r="AH764" s="266"/>
      <c r="AI764" s="235"/>
      <c r="AJ764" s="266"/>
      <c r="AK764" s="235"/>
      <c r="AL764" s="266"/>
      <c r="AM764" s="235"/>
      <c r="AN764" s="236" t="str">
        <f t="shared" si="25"/>
        <v/>
      </c>
      <c r="AO764" s="237" t="str">
        <f t="shared" si="24"/>
        <v/>
      </c>
      <c r="AP764" s="236" t="str">
        <f>IF(M764&gt;0,IF(ABS((VLOOKUP(aux!A755,aux!A:C,3,FALSE)-VLOOKUP(aux!A755,aux!E:F,2,FALSE))/VLOOKUP(aux!A755,aux!A:C,3,FALSE))&gt;'BG - Eckdaten'!#REF!,"N","J"),"")</f>
        <v/>
      </c>
      <c r="AR764" s="250"/>
    </row>
    <row r="765" spans="1:44" s="217" customFormat="1" ht="18.75" x14ac:dyDescent="0.3">
      <c r="A765" s="232"/>
      <c r="B765" s="232"/>
      <c r="C765" s="232"/>
      <c r="D765" s="232"/>
      <c r="E765" s="232"/>
      <c r="F765" s="232"/>
      <c r="G765" s="232"/>
      <c r="H765" s="232"/>
      <c r="I765" s="232"/>
      <c r="J765" s="232"/>
      <c r="K765" s="232"/>
      <c r="L765" s="232"/>
      <c r="M765" s="232"/>
      <c r="N765" s="232"/>
      <c r="O765" s="232"/>
      <c r="P765" s="232"/>
      <c r="Q765" s="232"/>
      <c r="R765" s="232"/>
      <c r="S765" s="232"/>
      <c r="T765" s="232"/>
      <c r="U765" s="232"/>
      <c r="V765" s="232"/>
      <c r="W765" s="232"/>
      <c r="X765" s="232"/>
      <c r="Y765" s="232"/>
      <c r="Z765" s="232"/>
      <c r="AA765" s="232"/>
      <c r="AB765" s="232"/>
      <c r="AC765" s="232"/>
      <c r="AD765" s="266"/>
      <c r="AE765" s="235"/>
      <c r="AF765" s="266"/>
      <c r="AG765" s="235"/>
      <c r="AH765" s="266"/>
      <c r="AI765" s="235"/>
      <c r="AJ765" s="266"/>
      <c r="AK765" s="235"/>
      <c r="AL765" s="266"/>
      <c r="AM765" s="235"/>
      <c r="AN765" s="236" t="str">
        <f t="shared" si="25"/>
        <v/>
      </c>
      <c r="AO765" s="237" t="str">
        <f t="shared" si="24"/>
        <v/>
      </c>
      <c r="AP765" s="236" t="str">
        <f>IF(M765&gt;0,IF(ABS((VLOOKUP(aux!A756,aux!A:C,3,FALSE)-VLOOKUP(aux!A756,aux!E:F,2,FALSE))/VLOOKUP(aux!A756,aux!A:C,3,FALSE))&gt;'BG - Eckdaten'!#REF!,"N","J"),"")</f>
        <v/>
      </c>
      <c r="AR765" s="250"/>
    </row>
    <row r="766" spans="1:44" s="217" customFormat="1" ht="18.75" x14ac:dyDescent="0.3">
      <c r="A766" s="232"/>
      <c r="B766" s="232"/>
      <c r="C766" s="232"/>
      <c r="D766" s="232"/>
      <c r="E766" s="232"/>
      <c r="F766" s="232"/>
      <c r="G766" s="232"/>
      <c r="H766" s="232"/>
      <c r="I766" s="232"/>
      <c r="J766" s="232"/>
      <c r="K766" s="232"/>
      <c r="L766" s="232"/>
      <c r="M766" s="232"/>
      <c r="N766" s="232"/>
      <c r="O766" s="232"/>
      <c r="P766" s="232"/>
      <c r="Q766" s="232"/>
      <c r="R766" s="232"/>
      <c r="S766" s="232"/>
      <c r="T766" s="232"/>
      <c r="U766" s="232"/>
      <c r="V766" s="232"/>
      <c r="W766" s="232"/>
      <c r="X766" s="232"/>
      <c r="Y766" s="232"/>
      <c r="Z766" s="232"/>
      <c r="AA766" s="232"/>
      <c r="AB766" s="232"/>
      <c r="AC766" s="232"/>
      <c r="AD766" s="266"/>
      <c r="AE766" s="235"/>
      <c r="AF766" s="266"/>
      <c r="AG766" s="235"/>
      <c r="AH766" s="266"/>
      <c r="AI766" s="235"/>
      <c r="AJ766" s="266"/>
      <c r="AK766" s="235"/>
      <c r="AL766" s="266"/>
      <c r="AM766" s="235"/>
      <c r="AN766" s="236" t="str">
        <f t="shared" si="25"/>
        <v/>
      </c>
      <c r="AO766" s="237" t="str">
        <f t="shared" si="24"/>
        <v/>
      </c>
      <c r="AP766" s="236" t="str">
        <f>IF(M766&gt;0,IF(ABS((VLOOKUP(aux!A757,aux!A:C,3,FALSE)-VLOOKUP(aux!A757,aux!E:F,2,FALSE))/VLOOKUP(aux!A757,aux!A:C,3,FALSE))&gt;'BG - Eckdaten'!#REF!,"N","J"),"")</f>
        <v/>
      </c>
      <c r="AR766" s="250"/>
    </row>
    <row r="767" spans="1:44" s="217" customFormat="1" ht="18.75" x14ac:dyDescent="0.3">
      <c r="A767" s="232"/>
      <c r="B767" s="232"/>
      <c r="C767" s="232"/>
      <c r="D767" s="232"/>
      <c r="E767" s="232"/>
      <c r="F767" s="232"/>
      <c r="G767" s="232"/>
      <c r="H767" s="232"/>
      <c r="I767" s="232"/>
      <c r="J767" s="232"/>
      <c r="K767" s="232"/>
      <c r="L767" s="232"/>
      <c r="M767" s="232"/>
      <c r="N767" s="232"/>
      <c r="O767" s="232"/>
      <c r="P767" s="232"/>
      <c r="Q767" s="232"/>
      <c r="R767" s="232"/>
      <c r="S767" s="232"/>
      <c r="T767" s="232"/>
      <c r="U767" s="232"/>
      <c r="V767" s="232"/>
      <c r="W767" s="232"/>
      <c r="X767" s="232"/>
      <c r="Y767" s="232"/>
      <c r="Z767" s="232"/>
      <c r="AA767" s="232"/>
      <c r="AB767" s="232"/>
      <c r="AC767" s="232"/>
      <c r="AD767" s="266"/>
      <c r="AE767" s="235"/>
      <c r="AF767" s="266"/>
      <c r="AG767" s="235"/>
      <c r="AH767" s="266"/>
      <c r="AI767" s="235"/>
      <c r="AJ767" s="266"/>
      <c r="AK767" s="235"/>
      <c r="AL767" s="266"/>
      <c r="AM767" s="235"/>
      <c r="AN767" s="236" t="str">
        <f t="shared" si="25"/>
        <v/>
      </c>
      <c r="AO767" s="237" t="str">
        <f t="shared" si="24"/>
        <v/>
      </c>
      <c r="AP767" s="236" t="str">
        <f>IF(M767&gt;0,IF(ABS((VLOOKUP(aux!A758,aux!A:C,3,FALSE)-VLOOKUP(aux!A758,aux!E:F,2,FALSE))/VLOOKUP(aux!A758,aux!A:C,3,FALSE))&gt;'BG - Eckdaten'!#REF!,"N","J"),"")</f>
        <v/>
      </c>
      <c r="AR767" s="250"/>
    </row>
    <row r="768" spans="1:44" s="217" customFormat="1" ht="18.75" x14ac:dyDescent="0.3">
      <c r="A768" s="232"/>
      <c r="B768" s="232"/>
      <c r="C768" s="232"/>
      <c r="D768" s="232"/>
      <c r="E768" s="232"/>
      <c r="F768" s="232"/>
      <c r="G768" s="232"/>
      <c r="H768" s="232"/>
      <c r="I768" s="232"/>
      <c r="J768" s="232"/>
      <c r="K768" s="232"/>
      <c r="L768" s="232"/>
      <c r="M768" s="232"/>
      <c r="N768" s="232"/>
      <c r="O768" s="232"/>
      <c r="P768" s="232"/>
      <c r="Q768" s="232"/>
      <c r="R768" s="232"/>
      <c r="S768" s="232"/>
      <c r="T768" s="232"/>
      <c r="U768" s="232"/>
      <c r="V768" s="232"/>
      <c r="W768" s="232"/>
      <c r="X768" s="232"/>
      <c r="Y768" s="232"/>
      <c r="Z768" s="232"/>
      <c r="AA768" s="232"/>
      <c r="AB768" s="232"/>
      <c r="AC768" s="232"/>
      <c r="AD768" s="266"/>
      <c r="AE768" s="235"/>
      <c r="AF768" s="266"/>
      <c r="AG768" s="235"/>
      <c r="AH768" s="266"/>
      <c r="AI768" s="235"/>
      <c r="AJ768" s="266"/>
      <c r="AK768" s="235"/>
      <c r="AL768" s="266"/>
      <c r="AM768" s="235"/>
      <c r="AN768" s="236" t="str">
        <f t="shared" si="25"/>
        <v/>
      </c>
      <c r="AO768" s="237" t="str">
        <f t="shared" si="24"/>
        <v/>
      </c>
      <c r="AP768" s="236" t="str">
        <f>IF(M768&gt;0,IF(ABS((VLOOKUP(aux!A759,aux!A:C,3,FALSE)-VLOOKUP(aux!A759,aux!E:F,2,FALSE))/VLOOKUP(aux!A759,aux!A:C,3,FALSE))&gt;'BG - Eckdaten'!#REF!,"N","J"),"")</f>
        <v/>
      </c>
      <c r="AR768" s="250"/>
    </row>
    <row r="769" spans="1:44" s="217" customFormat="1" ht="18.75" x14ac:dyDescent="0.3">
      <c r="A769" s="232"/>
      <c r="B769" s="232"/>
      <c r="C769" s="232"/>
      <c r="D769" s="232"/>
      <c r="E769" s="232"/>
      <c r="F769" s="232"/>
      <c r="G769" s="232"/>
      <c r="H769" s="232"/>
      <c r="I769" s="232"/>
      <c r="J769" s="232"/>
      <c r="K769" s="232"/>
      <c r="L769" s="232"/>
      <c r="M769" s="232"/>
      <c r="N769" s="232"/>
      <c r="O769" s="232"/>
      <c r="P769" s="232"/>
      <c r="Q769" s="232"/>
      <c r="R769" s="232"/>
      <c r="S769" s="232"/>
      <c r="T769" s="232"/>
      <c r="U769" s="232"/>
      <c r="V769" s="232"/>
      <c r="W769" s="232"/>
      <c r="X769" s="232"/>
      <c r="Y769" s="232"/>
      <c r="Z769" s="232"/>
      <c r="AA769" s="232"/>
      <c r="AB769" s="232"/>
      <c r="AC769" s="232"/>
      <c r="AD769" s="266"/>
      <c r="AE769" s="235"/>
      <c r="AF769" s="266"/>
      <c r="AG769" s="235"/>
      <c r="AH769" s="266"/>
      <c r="AI769" s="235"/>
      <c r="AJ769" s="266"/>
      <c r="AK769" s="235"/>
      <c r="AL769" s="266"/>
      <c r="AM769" s="235"/>
      <c r="AN769" s="236" t="str">
        <f t="shared" si="25"/>
        <v/>
      </c>
      <c r="AO769" s="237" t="str">
        <f t="shared" si="24"/>
        <v/>
      </c>
      <c r="AP769" s="236" t="str">
        <f>IF(M769&gt;0,IF(ABS((VLOOKUP(aux!A760,aux!A:C,3,FALSE)-VLOOKUP(aux!A760,aux!E:F,2,FALSE))/VLOOKUP(aux!A760,aux!A:C,3,FALSE))&gt;'BG - Eckdaten'!#REF!,"N","J"),"")</f>
        <v/>
      </c>
      <c r="AR769" s="250"/>
    </row>
    <row r="770" spans="1:44" s="217" customFormat="1" ht="18.75" x14ac:dyDescent="0.3">
      <c r="A770" s="232"/>
      <c r="B770" s="232"/>
      <c r="C770" s="232"/>
      <c r="D770" s="232"/>
      <c r="E770" s="232"/>
      <c r="F770" s="232"/>
      <c r="G770" s="232"/>
      <c r="H770" s="232"/>
      <c r="I770" s="232"/>
      <c r="J770" s="232"/>
      <c r="K770" s="232"/>
      <c r="L770" s="232"/>
      <c r="M770" s="232"/>
      <c r="N770" s="232"/>
      <c r="O770" s="232"/>
      <c r="P770" s="232"/>
      <c r="Q770" s="232"/>
      <c r="R770" s="232"/>
      <c r="S770" s="232"/>
      <c r="T770" s="232"/>
      <c r="U770" s="232"/>
      <c r="V770" s="232"/>
      <c r="W770" s="232"/>
      <c r="X770" s="232"/>
      <c r="Y770" s="232"/>
      <c r="Z770" s="232"/>
      <c r="AA770" s="232"/>
      <c r="AB770" s="232"/>
      <c r="AC770" s="232"/>
      <c r="AD770" s="266"/>
      <c r="AE770" s="235"/>
      <c r="AF770" s="266"/>
      <c r="AG770" s="235"/>
      <c r="AH770" s="266"/>
      <c r="AI770" s="235"/>
      <c r="AJ770" s="266"/>
      <c r="AK770" s="235"/>
      <c r="AL770" s="266"/>
      <c r="AM770" s="235"/>
      <c r="AN770" s="236" t="str">
        <f t="shared" si="25"/>
        <v/>
      </c>
      <c r="AO770" s="237" t="str">
        <f t="shared" si="24"/>
        <v/>
      </c>
      <c r="AP770" s="236" t="str">
        <f>IF(M770&gt;0,IF(ABS((VLOOKUP(aux!A761,aux!A:C,3,FALSE)-VLOOKUP(aux!A761,aux!E:F,2,FALSE))/VLOOKUP(aux!A761,aux!A:C,3,FALSE))&gt;'BG - Eckdaten'!#REF!,"N","J"),"")</f>
        <v/>
      </c>
      <c r="AR770" s="250"/>
    </row>
    <row r="771" spans="1:44" s="217" customFormat="1" ht="18.75" x14ac:dyDescent="0.3">
      <c r="A771" s="232"/>
      <c r="B771" s="232"/>
      <c r="C771" s="232"/>
      <c r="D771" s="232"/>
      <c r="E771" s="232"/>
      <c r="F771" s="232"/>
      <c r="G771" s="232"/>
      <c r="H771" s="232"/>
      <c r="I771" s="232"/>
      <c r="J771" s="232"/>
      <c r="K771" s="232"/>
      <c r="L771" s="232"/>
      <c r="M771" s="232"/>
      <c r="N771" s="232"/>
      <c r="O771" s="232"/>
      <c r="P771" s="232"/>
      <c r="Q771" s="232"/>
      <c r="R771" s="232"/>
      <c r="S771" s="232"/>
      <c r="T771" s="232"/>
      <c r="U771" s="232"/>
      <c r="V771" s="232"/>
      <c r="W771" s="232"/>
      <c r="X771" s="232"/>
      <c r="Y771" s="232"/>
      <c r="Z771" s="232"/>
      <c r="AA771" s="232"/>
      <c r="AB771" s="232"/>
      <c r="AC771" s="232"/>
      <c r="AD771" s="266"/>
      <c r="AE771" s="235"/>
      <c r="AF771" s="266"/>
      <c r="AG771" s="235"/>
      <c r="AH771" s="266"/>
      <c r="AI771" s="235"/>
      <c r="AJ771" s="266"/>
      <c r="AK771" s="235"/>
      <c r="AL771" s="266"/>
      <c r="AM771" s="235"/>
      <c r="AN771" s="236" t="str">
        <f t="shared" si="25"/>
        <v/>
      </c>
      <c r="AO771" s="237" t="str">
        <f t="shared" si="24"/>
        <v/>
      </c>
      <c r="AP771" s="236" t="str">
        <f>IF(M771&gt;0,IF(ABS((VLOOKUP(aux!A762,aux!A:C,3,FALSE)-VLOOKUP(aux!A762,aux!E:F,2,FALSE))/VLOOKUP(aux!A762,aux!A:C,3,FALSE))&gt;'BG - Eckdaten'!#REF!,"N","J"),"")</f>
        <v/>
      </c>
      <c r="AR771" s="250"/>
    </row>
    <row r="772" spans="1:44" s="217" customFormat="1" ht="18.75" x14ac:dyDescent="0.3">
      <c r="A772" s="232"/>
      <c r="B772" s="232"/>
      <c r="C772" s="232"/>
      <c r="D772" s="232"/>
      <c r="E772" s="232"/>
      <c r="F772" s="232"/>
      <c r="G772" s="232"/>
      <c r="H772" s="232"/>
      <c r="I772" s="232"/>
      <c r="J772" s="232"/>
      <c r="K772" s="232"/>
      <c r="L772" s="232"/>
      <c r="M772" s="232"/>
      <c r="N772" s="232"/>
      <c r="O772" s="232"/>
      <c r="P772" s="232"/>
      <c r="Q772" s="232"/>
      <c r="R772" s="232"/>
      <c r="S772" s="232"/>
      <c r="T772" s="232"/>
      <c r="U772" s="232"/>
      <c r="V772" s="232"/>
      <c r="W772" s="232"/>
      <c r="X772" s="232"/>
      <c r="Y772" s="232"/>
      <c r="Z772" s="232"/>
      <c r="AA772" s="232"/>
      <c r="AB772" s="232"/>
      <c r="AC772" s="232"/>
      <c r="AD772" s="266"/>
      <c r="AE772" s="235"/>
      <c r="AF772" s="266"/>
      <c r="AG772" s="235"/>
      <c r="AH772" s="266"/>
      <c r="AI772" s="235"/>
      <c r="AJ772" s="266"/>
      <c r="AK772" s="235"/>
      <c r="AL772" s="266"/>
      <c r="AM772" s="235"/>
      <c r="AN772" s="236" t="str">
        <f t="shared" si="25"/>
        <v/>
      </c>
      <c r="AO772" s="237" t="str">
        <f t="shared" si="24"/>
        <v/>
      </c>
      <c r="AP772" s="236" t="str">
        <f>IF(M772&gt;0,IF(ABS((VLOOKUP(aux!A763,aux!A:C,3,FALSE)-VLOOKUP(aux!A763,aux!E:F,2,FALSE))/VLOOKUP(aux!A763,aux!A:C,3,FALSE))&gt;'BG - Eckdaten'!#REF!,"N","J"),"")</f>
        <v/>
      </c>
      <c r="AR772" s="250"/>
    </row>
    <row r="773" spans="1:44" s="217" customFormat="1" ht="18.75" x14ac:dyDescent="0.3">
      <c r="A773" s="232"/>
      <c r="B773" s="232"/>
      <c r="C773" s="232"/>
      <c r="D773" s="232"/>
      <c r="E773" s="232"/>
      <c r="F773" s="232"/>
      <c r="G773" s="232"/>
      <c r="H773" s="232"/>
      <c r="I773" s="232"/>
      <c r="J773" s="232"/>
      <c r="K773" s="232"/>
      <c r="L773" s="232"/>
      <c r="M773" s="232"/>
      <c r="N773" s="232"/>
      <c r="O773" s="232"/>
      <c r="P773" s="232"/>
      <c r="Q773" s="232"/>
      <c r="R773" s="232"/>
      <c r="S773" s="232"/>
      <c r="T773" s="232"/>
      <c r="U773" s="232"/>
      <c r="V773" s="232"/>
      <c r="W773" s="232"/>
      <c r="X773" s="232"/>
      <c r="Y773" s="232"/>
      <c r="Z773" s="232"/>
      <c r="AA773" s="232"/>
      <c r="AB773" s="232"/>
      <c r="AC773" s="232"/>
      <c r="AD773" s="266"/>
      <c r="AE773" s="235"/>
      <c r="AF773" s="266"/>
      <c r="AG773" s="235"/>
      <c r="AH773" s="266"/>
      <c r="AI773" s="235"/>
      <c r="AJ773" s="266"/>
      <c r="AK773" s="235"/>
      <c r="AL773" s="266"/>
      <c r="AM773" s="235"/>
      <c r="AN773" s="236" t="str">
        <f t="shared" si="25"/>
        <v/>
      </c>
      <c r="AO773" s="237" t="str">
        <f t="shared" si="24"/>
        <v/>
      </c>
      <c r="AP773" s="236" t="str">
        <f>IF(M773&gt;0,IF(ABS((VLOOKUP(aux!A764,aux!A:C,3,FALSE)-VLOOKUP(aux!A764,aux!E:F,2,FALSE))/VLOOKUP(aux!A764,aux!A:C,3,FALSE))&gt;'BG - Eckdaten'!#REF!,"N","J"),"")</f>
        <v/>
      </c>
      <c r="AR773" s="250"/>
    </row>
    <row r="774" spans="1:44" s="217" customFormat="1" ht="18.75" x14ac:dyDescent="0.3">
      <c r="A774" s="232"/>
      <c r="B774" s="232"/>
      <c r="C774" s="232"/>
      <c r="D774" s="232"/>
      <c r="E774" s="232"/>
      <c r="F774" s="232"/>
      <c r="G774" s="232"/>
      <c r="H774" s="232"/>
      <c r="I774" s="232"/>
      <c r="J774" s="232"/>
      <c r="K774" s="232"/>
      <c r="L774" s="232"/>
      <c r="M774" s="232"/>
      <c r="N774" s="232"/>
      <c r="O774" s="232"/>
      <c r="P774" s="232"/>
      <c r="Q774" s="232"/>
      <c r="R774" s="232"/>
      <c r="S774" s="232"/>
      <c r="T774" s="232"/>
      <c r="U774" s="232"/>
      <c r="V774" s="232"/>
      <c r="W774" s="232"/>
      <c r="X774" s="232"/>
      <c r="Y774" s="232"/>
      <c r="Z774" s="232"/>
      <c r="AA774" s="232"/>
      <c r="AB774" s="232"/>
      <c r="AC774" s="232"/>
      <c r="AD774" s="266"/>
      <c r="AE774" s="235"/>
      <c r="AF774" s="266"/>
      <c r="AG774" s="235"/>
      <c r="AH774" s="266"/>
      <c r="AI774" s="235"/>
      <c r="AJ774" s="266"/>
      <c r="AK774" s="235"/>
      <c r="AL774" s="266"/>
      <c r="AM774" s="235"/>
      <c r="AN774" s="236" t="str">
        <f t="shared" si="25"/>
        <v/>
      </c>
      <c r="AO774" s="237" t="str">
        <f t="shared" si="24"/>
        <v/>
      </c>
      <c r="AP774" s="236" t="str">
        <f>IF(M774&gt;0,IF(ABS((VLOOKUP(aux!A765,aux!A:C,3,FALSE)-VLOOKUP(aux!A765,aux!E:F,2,FALSE))/VLOOKUP(aux!A765,aux!A:C,3,FALSE))&gt;'BG - Eckdaten'!#REF!,"N","J"),"")</f>
        <v/>
      </c>
      <c r="AR774" s="250"/>
    </row>
    <row r="775" spans="1:44" s="217" customFormat="1" ht="18.75" x14ac:dyDescent="0.3">
      <c r="A775" s="232"/>
      <c r="B775" s="232"/>
      <c r="C775" s="232"/>
      <c r="D775" s="232"/>
      <c r="E775" s="232"/>
      <c r="F775" s="232"/>
      <c r="G775" s="232"/>
      <c r="H775" s="232"/>
      <c r="I775" s="232"/>
      <c r="J775" s="232"/>
      <c r="K775" s="232"/>
      <c r="L775" s="232"/>
      <c r="M775" s="232"/>
      <c r="N775" s="232"/>
      <c r="O775" s="232"/>
      <c r="P775" s="232"/>
      <c r="Q775" s="232"/>
      <c r="R775" s="232"/>
      <c r="S775" s="232"/>
      <c r="T775" s="232"/>
      <c r="U775" s="232"/>
      <c r="V775" s="232"/>
      <c r="W775" s="232"/>
      <c r="X775" s="232"/>
      <c r="Y775" s="232"/>
      <c r="Z775" s="232"/>
      <c r="AA775" s="232"/>
      <c r="AB775" s="232"/>
      <c r="AC775" s="232"/>
      <c r="AD775" s="266"/>
      <c r="AE775" s="235"/>
      <c r="AF775" s="266"/>
      <c r="AG775" s="235"/>
      <c r="AH775" s="266"/>
      <c r="AI775" s="235"/>
      <c r="AJ775" s="266"/>
      <c r="AK775" s="235"/>
      <c r="AL775" s="266"/>
      <c r="AM775" s="235"/>
      <c r="AN775" s="236" t="str">
        <f t="shared" si="25"/>
        <v/>
      </c>
      <c r="AO775" s="237" t="str">
        <f t="shared" ref="AO775:AO838" si="26">IF(AE775=0,"",IF(AE775+AG775+AI775+AK775+AM775=1,"J","N"))</f>
        <v/>
      </c>
      <c r="AP775" s="236" t="str">
        <f>IF(M775&gt;0,IF(ABS((VLOOKUP(aux!A766,aux!A:C,3,FALSE)-VLOOKUP(aux!A766,aux!E:F,2,FALSE))/VLOOKUP(aux!A766,aux!A:C,3,FALSE))&gt;'BG - Eckdaten'!#REF!,"N","J"),"")</f>
        <v/>
      </c>
      <c r="AR775" s="250"/>
    </row>
    <row r="776" spans="1:44" s="217" customFormat="1" ht="18.75" x14ac:dyDescent="0.3">
      <c r="A776" s="232"/>
      <c r="B776" s="232"/>
      <c r="C776" s="232"/>
      <c r="D776" s="232"/>
      <c r="E776" s="232"/>
      <c r="F776" s="232"/>
      <c r="G776" s="232"/>
      <c r="H776" s="232"/>
      <c r="I776" s="232"/>
      <c r="J776" s="232"/>
      <c r="K776" s="232"/>
      <c r="L776" s="232"/>
      <c r="M776" s="232"/>
      <c r="N776" s="232"/>
      <c r="O776" s="232"/>
      <c r="P776" s="232"/>
      <c r="Q776" s="232"/>
      <c r="R776" s="232"/>
      <c r="S776" s="232"/>
      <c r="T776" s="232"/>
      <c r="U776" s="232"/>
      <c r="V776" s="232"/>
      <c r="W776" s="232"/>
      <c r="X776" s="232"/>
      <c r="Y776" s="232"/>
      <c r="Z776" s="232"/>
      <c r="AA776" s="232"/>
      <c r="AB776" s="232"/>
      <c r="AC776" s="232"/>
      <c r="AD776" s="266"/>
      <c r="AE776" s="235"/>
      <c r="AF776" s="266"/>
      <c r="AG776" s="235"/>
      <c r="AH776" s="266"/>
      <c r="AI776" s="235"/>
      <c r="AJ776" s="266"/>
      <c r="AK776" s="235"/>
      <c r="AL776" s="266"/>
      <c r="AM776" s="235"/>
      <c r="AN776" s="236" t="str">
        <f t="shared" ref="AN776:AN839" si="27">IF(AD776=0,"",IF(AND(AD776&gt;0,AD776+AF776+AH776+AJ776+AL776=P776),"J","N"))</f>
        <v/>
      </c>
      <c r="AO776" s="237" t="str">
        <f t="shared" si="26"/>
        <v/>
      </c>
      <c r="AP776" s="236" t="str">
        <f>IF(M776&gt;0,IF(ABS((VLOOKUP(aux!A767,aux!A:C,3,FALSE)-VLOOKUP(aux!A767,aux!E:F,2,FALSE))/VLOOKUP(aux!A767,aux!A:C,3,FALSE))&gt;'BG - Eckdaten'!#REF!,"N","J"),"")</f>
        <v/>
      </c>
      <c r="AR776" s="250"/>
    </row>
    <row r="777" spans="1:44" s="217" customFormat="1" ht="18.75" x14ac:dyDescent="0.3">
      <c r="A777" s="232"/>
      <c r="B777" s="232"/>
      <c r="C777" s="232"/>
      <c r="D777" s="232"/>
      <c r="E777" s="232"/>
      <c r="F777" s="232"/>
      <c r="G777" s="232"/>
      <c r="H777" s="232"/>
      <c r="I777" s="232"/>
      <c r="J777" s="232"/>
      <c r="K777" s="232"/>
      <c r="L777" s="232"/>
      <c r="M777" s="232"/>
      <c r="N777" s="232"/>
      <c r="O777" s="232"/>
      <c r="P777" s="232"/>
      <c r="Q777" s="232"/>
      <c r="R777" s="232"/>
      <c r="S777" s="232"/>
      <c r="T777" s="232"/>
      <c r="U777" s="232"/>
      <c r="V777" s="232"/>
      <c r="W777" s="232"/>
      <c r="X777" s="232"/>
      <c r="Y777" s="232"/>
      <c r="Z777" s="232"/>
      <c r="AA777" s="232"/>
      <c r="AB777" s="232"/>
      <c r="AC777" s="232"/>
      <c r="AD777" s="266"/>
      <c r="AE777" s="235"/>
      <c r="AF777" s="266"/>
      <c r="AG777" s="235"/>
      <c r="AH777" s="266"/>
      <c r="AI777" s="235"/>
      <c r="AJ777" s="266"/>
      <c r="AK777" s="235"/>
      <c r="AL777" s="266"/>
      <c r="AM777" s="235"/>
      <c r="AN777" s="236" t="str">
        <f t="shared" si="27"/>
        <v/>
      </c>
      <c r="AO777" s="237" t="str">
        <f t="shared" si="26"/>
        <v/>
      </c>
      <c r="AP777" s="236" t="str">
        <f>IF(M777&gt;0,IF(ABS((VLOOKUP(aux!A768,aux!A:C,3,FALSE)-VLOOKUP(aux!A768,aux!E:F,2,FALSE))/VLOOKUP(aux!A768,aux!A:C,3,FALSE))&gt;'BG - Eckdaten'!#REF!,"N","J"),"")</f>
        <v/>
      </c>
      <c r="AR777" s="250"/>
    </row>
    <row r="778" spans="1:44" s="217" customFormat="1" ht="18.75" x14ac:dyDescent="0.3">
      <c r="A778" s="232"/>
      <c r="B778" s="232"/>
      <c r="C778" s="232"/>
      <c r="D778" s="232"/>
      <c r="E778" s="232"/>
      <c r="F778" s="232"/>
      <c r="G778" s="232"/>
      <c r="H778" s="232"/>
      <c r="I778" s="232"/>
      <c r="J778" s="232"/>
      <c r="K778" s="232"/>
      <c r="L778" s="232"/>
      <c r="M778" s="232"/>
      <c r="N778" s="232"/>
      <c r="O778" s="232"/>
      <c r="P778" s="232"/>
      <c r="Q778" s="232"/>
      <c r="R778" s="232"/>
      <c r="S778" s="232"/>
      <c r="T778" s="232"/>
      <c r="U778" s="232"/>
      <c r="V778" s="232"/>
      <c r="W778" s="232"/>
      <c r="X778" s="232"/>
      <c r="Y778" s="232"/>
      <c r="Z778" s="232"/>
      <c r="AA778" s="232"/>
      <c r="AB778" s="232"/>
      <c r="AC778" s="232"/>
      <c r="AD778" s="266"/>
      <c r="AE778" s="235"/>
      <c r="AF778" s="266"/>
      <c r="AG778" s="235"/>
      <c r="AH778" s="266"/>
      <c r="AI778" s="235"/>
      <c r="AJ778" s="266"/>
      <c r="AK778" s="235"/>
      <c r="AL778" s="266"/>
      <c r="AM778" s="235"/>
      <c r="AN778" s="236" t="str">
        <f t="shared" si="27"/>
        <v/>
      </c>
      <c r="AO778" s="237" t="str">
        <f t="shared" si="26"/>
        <v/>
      </c>
      <c r="AP778" s="236" t="str">
        <f>IF(M778&gt;0,IF(ABS((VLOOKUP(aux!A769,aux!A:C,3,FALSE)-VLOOKUP(aux!A769,aux!E:F,2,FALSE))/VLOOKUP(aux!A769,aux!A:C,3,FALSE))&gt;'BG - Eckdaten'!#REF!,"N","J"),"")</f>
        <v/>
      </c>
      <c r="AR778" s="250"/>
    </row>
    <row r="779" spans="1:44" s="217" customFormat="1" ht="18.75" x14ac:dyDescent="0.3">
      <c r="A779" s="232"/>
      <c r="B779" s="232"/>
      <c r="C779" s="232"/>
      <c r="D779" s="232"/>
      <c r="E779" s="232"/>
      <c r="F779" s="232"/>
      <c r="G779" s="232"/>
      <c r="H779" s="232"/>
      <c r="I779" s="232"/>
      <c r="J779" s="232"/>
      <c r="K779" s="232"/>
      <c r="L779" s="232"/>
      <c r="M779" s="232"/>
      <c r="N779" s="232"/>
      <c r="O779" s="232"/>
      <c r="P779" s="232"/>
      <c r="Q779" s="232"/>
      <c r="R779" s="232"/>
      <c r="S779" s="232"/>
      <c r="T779" s="232"/>
      <c r="U779" s="232"/>
      <c r="V779" s="232"/>
      <c r="W779" s="232"/>
      <c r="X779" s="232"/>
      <c r="Y779" s="232"/>
      <c r="Z779" s="232"/>
      <c r="AA779" s="232"/>
      <c r="AB779" s="232"/>
      <c r="AC779" s="232"/>
      <c r="AD779" s="266"/>
      <c r="AE779" s="235"/>
      <c r="AF779" s="266"/>
      <c r="AG779" s="235"/>
      <c r="AH779" s="266"/>
      <c r="AI779" s="235"/>
      <c r="AJ779" s="266"/>
      <c r="AK779" s="235"/>
      <c r="AL779" s="266"/>
      <c r="AM779" s="235"/>
      <c r="AN779" s="236" t="str">
        <f t="shared" si="27"/>
        <v/>
      </c>
      <c r="AO779" s="237" t="str">
        <f t="shared" si="26"/>
        <v/>
      </c>
      <c r="AP779" s="236" t="str">
        <f>IF(M779&gt;0,IF(ABS((VLOOKUP(aux!A770,aux!A:C,3,FALSE)-VLOOKUP(aux!A770,aux!E:F,2,FALSE))/VLOOKUP(aux!A770,aux!A:C,3,FALSE))&gt;'BG - Eckdaten'!#REF!,"N","J"),"")</f>
        <v/>
      </c>
      <c r="AR779" s="250"/>
    </row>
    <row r="780" spans="1:44" s="217" customFormat="1" ht="18.75" x14ac:dyDescent="0.3">
      <c r="A780" s="232"/>
      <c r="B780" s="232"/>
      <c r="C780" s="232"/>
      <c r="D780" s="232"/>
      <c r="E780" s="232"/>
      <c r="F780" s="232"/>
      <c r="G780" s="232"/>
      <c r="H780" s="232"/>
      <c r="I780" s="232"/>
      <c r="J780" s="232"/>
      <c r="K780" s="232"/>
      <c r="L780" s="232"/>
      <c r="M780" s="232"/>
      <c r="N780" s="232"/>
      <c r="O780" s="232"/>
      <c r="P780" s="232"/>
      <c r="Q780" s="232"/>
      <c r="R780" s="232"/>
      <c r="S780" s="232"/>
      <c r="T780" s="232"/>
      <c r="U780" s="232"/>
      <c r="V780" s="232"/>
      <c r="W780" s="232"/>
      <c r="X780" s="232"/>
      <c r="Y780" s="232"/>
      <c r="Z780" s="232"/>
      <c r="AA780" s="232"/>
      <c r="AB780" s="232"/>
      <c r="AC780" s="232"/>
      <c r="AD780" s="266"/>
      <c r="AE780" s="235"/>
      <c r="AF780" s="266"/>
      <c r="AG780" s="235"/>
      <c r="AH780" s="266"/>
      <c r="AI780" s="235"/>
      <c r="AJ780" s="266"/>
      <c r="AK780" s="235"/>
      <c r="AL780" s="266"/>
      <c r="AM780" s="235"/>
      <c r="AN780" s="236" t="str">
        <f t="shared" si="27"/>
        <v/>
      </c>
      <c r="AO780" s="237" t="str">
        <f t="shared" si="26"/>
        <v/>
      </c>
      <c r="AP780" s="236" t="str">
        <f>IF(M780&gt;0,IF(ABS((VLOOKUP(aux!A771,aux!A:C,3,FALSE)-VLOOKUP(aux!A771,aux!E:F,2,FALSE))/VLOOKUP(aux!A771,aux!A:C,3,FALSE))&gt;'BG - Eckdaten'!#REF!,"N","J"),"")</f>
        <v/>
      </c>
      <c r="AR780" s="250"/>
    </row>
    <row r="781" spans="1:44" s="217" customFormat="1" ht="18.75" x14ac:dyDescent="0.3">
      <c r="A781" s="232"/>
      <c r="B781" s="232"/>
      <c r="C781" s="232"/>
      <c r="D781" s="232"/>
      <c r="E781" s="232"/>
      <c r="F781" s="232"/>
      <c r="G781" s="232"/>
      <c r="H781" s="232"/>
      <c r="I781" s="232"/>
      <c r="J781" s="232"/>
      <c r="K781" s="232"/>
      <c r="L781" s="232"/>
      <c r="M781" s="232"/>
      <c r="N781" s="232"/>
      <c r="O781" s="232"/>
      <c r="P781" s="232"/>
      <c r="Q781" s="232"/>
      <c r="R781" s="232"/>
      <c r="S781" s="232"/>
      <c r="T781" s="232"/>
      <c r="U781" s="232"/>
      <c r="V781" s="232"/>
      <c r="W781" s="232"/>
      <c r="X781" s="232"/>
      <c r="Y781" s="232"/>
      <c r="Z781" s="232"/>
      <c r="AA781" s="232"/>
      <c r="AB781" s="232"/>
      <c r="AC781" s="232"/>
      <c r="AD781" s="266"/>
      <c r="AE781" s="235"/>
      <c r="AF781" s="266"/>
      <c r="AG781" s="235"/>
      <c r="AH781" s="266"/>
      <c r="AI781" s="235"/>
      <c r="AJ781" s="266"/>
      <c r="AK781" s="235"/>
      <c r="AL781" s="266"/>
      <c r="AM781" s="235"/>
      <c r="AN781" s="236" t="str">
        <f t="shared" si="27"/>
        <v/>
      </c>
      <c r="AO781" s="237" t="str">
        <f t="shared" si="26"/>
        <v/>
      </c>
      <c r="AP781" s="236" t="str">
        <f>IF(M781&gt;0,IF(ABS((VLOOKUP(aux!A772,aux!A:C,3,FALSE)-VLOOKUP(aux!A772,aux!E:F,2,FALSE))/VLOOKUP(aux!A772,aux!A:C,3,FALSE))&gt;'BG - Eckdaten'!#REF!,"N","J"),"")</f>
        <v/>
      </c>
      <c r="AR781" s="250"/>
    </row>
    <row r="782" spans="1:44" s="217" customFormat="1" ht="18.75" x14ac:dyDescent="0.3">
      <c r="A782" s="232"/>
      <c r="B782" s="232"/>
      <c r="C782" s="232"/>
      <c r="D782" s="232"/>
      <c r="E782" s="232"/>
      <c r="F782" s="232"/>
      <c r="G782" s="232"/>
      <c r="H782" s="232"/>
      <c r="I782" s="232"/>
      <c r="J782" s="232"/>
      <c r="K782" s="232"/>
      <c r="L782" s="232"/>
      <c r="M782" s="232"/>
      <c r="N782" s="232"/>
      <c r="O782" s="232"/>
      <c r="P782" s="232"/>
      <c r="Q782" s="232"/>
      <c r="R782" s="232"/>
      <c r="S782" s="232"/>
      <c r="T782" s="232"/>
      <c r="U782" s="232"/>
      <c r="V782" s="232"/>
      <c r="W782" s="232"/>
      <c r="X782" s="232"/>
      <c r="Y782" s="232"/>
      <c r="Z782" s="232"/>
      <c r="AA782" s="232"/>
      <c r="AB782" s="232"/>
      <c r="AC782" s="232"/>
      <c r="AD782" s="266"/>
      <c r="AE782" s="235"/>
      <c r="AF782" s="266"/>
      <c r="AG782" s="235"/>
      <c r="AH782" s="266"/>
      <c r="AI782" s="235"/>
      <c r="AJ782" s="266"/>
      <c r="AK782" s="235"/>
      <c r="AL782" s="266"/>
      <c r="AM782" s="235"/>
      <c r="AN782" s="236" t="str">
        <f t="shared" si="27"/>
        <v/>
      </c>
      <c r="AO782" s="237" t="str">
        <f t="shared" si="26"/>
        <v/>
      </c>
      <c r="AP782" s="236" t="str">
        <f>IF(M782&gt;0,IF(ABS((VLOOKUP(aux!A773,aux!A:C,3,FALSE)-VLOOKUP(aux!A773,aux!E:F,2,FALSE))/VLOOKUP(aux!A773,aux!A:C,3,FALSE))&gt;'BG - Eckdaten'!#REF!,"N","J"),"")</f>
        <v/>
      </c>
      <c r="AR782" s="250"/>
    </row>
    <row r="783" spans="1:44" s="217" customFormat="1" ht="18.75" x14ac:dyDescent="0.3">
      <c r="A783" s="232"/>
      <c r="B783" s="232"/>
      <c r="C783" s="232"/>
      <c r="D783" s="232"/>
      <c r="E783" s="232"/>
      <c r="F783" s="232"/>
      <c r="G783" s="232"/>
      <c r="H783" s="232"/>
      <c r="I783" s="232"/>
      <c r="J783" s="232"/>
      <c r="K783" s="232"/>
      <c r="L783" s="232"/>
      <c r="M783" s="232"/>
      <c r="N783" s="232"/>
      <c r="O783" s="232"/>
      <c r="P783" s="232"/>
      <c r="Q783" s="232"/>
      <c r="R783" s="232"/>
      <c r="S783" s="232"/>
      <c r="T783" s="232"/>
      <c r="U783" s="232"/>
      <c r="V783" s="232"/>
      <c r="W783" s="232"/>
      <c r="X783" s="232"/>
      <c r="Y783" s="232"/>
      <c r="Z783" s="232"/>
      <c r="AA783" s="232"/>
      <c r="AB783" s="232"/>
      <c r="AC783" s="232"/>
      <c r="AD783" s="266"/>
      <c r="AE783" s="235"/>
      <c r="AF783" s="266"/>
      <c r="AG783" s="235"/>
      <c r="AH783" s="266"/>
      <c r="AI783" s="235"/>
      <c r="AJ783" s="266"/>
      <c r="AK783" s="235"/>
      <c r="AL783" s="266"/>
      <c r="AM783" s="235"/>
      <c r="AN783" s="236" t="str">
        <f t="shared" si="27"/>
        <v/>
      </c>
      <c r="AO783" s="237" t="str">
        <f t="shared" si="26"/>
        <v/>
      </c>
      <c r="AP783" s="236" t="str">
        <f>IF(M783&gt;0,IF(ABS((VLOOKUP(aux!A774,aux!A:C,3,FALSE)-VLOOKUP(aux!A774,aux!E:F,2,FALSE))/VLOOKUP(aux!A774,aux!A:C,3,FALSE))&gt;'BG - Eckdaten'!#REF!,"N","J"),"")</f>
        <v/>
      </c>
      <c r="AR783" s="250"/>
    </row>
    <row r="784" spans="1:44" s="217" customFormat="1" ht="18.75" x14ac:dyDescent="0.3">
      <c r="A784" s="232"/>
      <c r="B784" s="232"/>
      <c r="C784" s="232"/>
      <c r="D784" s="232"/>
      <c r="E784" s="232"/>
      <c r="F784" s="232"/>
      <c r="G784" s="232"/>
      <c r="H784" s="232"/>
      <c r="I784" s="232"/>
      <c r="J784" s="232"/>
      <c r="K784" s="232"/>
      <c r="L784" s="232"/>
      <c r="M784" s="232"/>
      <c r="N784" s="232"/>
      <c r="O784" s="232"/>
      <c r="P784" s="232"/>
      <c r="Q784" s="232"/>
      <c r="R784" s="232"/>
      <c r="S784" s="232"/>
      <c r="T784" s="232"/>
      <c r="U784" s="232"/>
      <c r="V784" s="232"/>
      <c r="W784" s="232"/>
      <c r="X784" s="232"/>
      <c r="Y784" s="232"/>
      <c r="Z784" s="232"/>
      <c r="AA784" s="232"/>
      <c r="AB784" s="232"/>
      <c r="AC784" s="232"/>
      <c r="AD784" s="266"/>
      <c r="AE784" s="235"/>
      <c r="AF784" s="266"/>
      <c r="AG784" s="235"/>
      <c r="AH784" s="266"/>
      <c r="AI784" s="235"/>
      <c r="AJ784" s="266"/>
      <c r="AK784" s="235"/>
      <c r="AL784" s="266"/>
      <c r="AM784" s="235"/>
      <c r="AN784" s="236" t="str">
        <f t="shared" si="27"/>
        <v/>
      </c>
      <c r="AO784" s="237" t="str">
        <f t="shared" si="26"/>
        <v/>
      </c>
      <c r="AP784" s="236" t="str">
        <f>IF(M784&gt;0,IF(ABS((VLOOKUP(aux!A775,aux!A:C,3,FALSE)-VLOOKUP(aux!A775,aux!E:F,2,FALSE))/VLOOKUP(aux!A775,aux!A:C,3,FALSE))&gt;'BG - Eckdaten'!#REF!,"N","J"),"")</f>
        <v/>
      </c>
      <c r="AR784" s="250"/>
    </row>
    <row r="785" spans="1:44" s="217" customFormat="1" ht="18.75" x14ac:dyDescent="0.3">
      <c r="A785" s="232"/>
      <c r="B785" s="232"/>
      <c r="C785" s="232"/>
      <c r="D785" s="232"/>
      <c r="E785" s="232"/>
      <c r="F785" s="232"/>
      <c r="G785" s="232"/>
      <c r="H785" s="232"/>
      <c r="I785" s="232"/>
      <c r="J785" s="232"/>
      <c r="K785" s="232"/>
      <c r="L785" s="232"/>
      <c r="M785" s="232"/>
      <c r="N785" s="232"/>
      <c r="O785" s="232"/>
      <c r="P785" s="232"/>
      <c r="Q785" s="232"/>
      <c r="R785" s="232"/>
      <c r="S785" s="232"/>
      <c r="T785" s="232"/>
      <c r="U785" s="232"/>
      <c r="V785" s="232"/>
      <c r="W785" s="232"/>
      <c r="X785" s="232"/>
      <c r="Y785" s="232"/>
      <c r="Z785" s="232"/>
      <c r="AA785" s="232"/>
      <c r="AB785" s="232"/>
      <c r="AC785" s="232"/>
      <c r="AD785" s="266"/>
      <c r="AE785" s="235"/>
      <c r="AF785" s="266"/>
      <c r="AG785" s="235"/>
      <c r="AH785" s="266"/>
      <c r="AI785" s="235"/>
      <c r="AJ785" s="266"/>
      <c r="AK785" s="235"/>
      <c r="AL785" s="266"/>
      <c r="AM785" s="235"/>
      <c r="AN785" s="236" t="str">
        <f t="shared" si="27"/>
        <v/>
      </c>
      <c r="AO785" s="237" t="str">
        <f t="shared" si="26"/>
        <v/>
      </c>
      <c r="AP785" s="236" t="str">
        <f>IF(M785&gt;0,IF(ABS((VLOOKUP(aux!A776,aux!A:C,3,FALSE)-VLOOKUP(aux!A776,aux!E:F,2,FALSE))/VLOOKUP(aux!A776,aux!A:C,3,FALSE))&gt;'BG - Eckdaten'!#REF!,"N","J"),"")</f>
        <v/>
      </c>
      <c r="AR785" s="250"/>
    </row>
    <row r="786" spans="1:44" s="217" customFormat="1" ht="18.75" x14ac:dyDescent="0.3">
      <c r="A786" s="232"/>
      <c r="B786" s="232"/>
      <c r="C786" s="232"/>
      <c r="D786" s="232"/>
      <c r="E786" s="232"/>
      <c r="F786" s="232"/>
      <c r="G786" s="232"/>
      <c r="H786" s="232"/>
      <c r="I786" s="232"/>
      <c r="J786" s="232"/>
      <c r="K786" s="232"/>
      <c r="L786" s="232"/>
      <c r="M786" s="232"/>
      <c r="N786" s="232"/>
      <c r="O786" s="232"/>
      <c r="P786" s="232"/>
      <c r="Q786" s="232"/>
      <c r="R786" s="232"/>
      <c r="S786" s="232"/>
      <c r="T786" s="232"/>
      <c r="U786" s="232"/>
      <c r="V786" s="232"/>
      <c r="W786" s="232"/>
      <c r="X786" s="232"/>
      <c r="Y786" s="232"/>
      <c r="Z786" s="232"/>
      <c r="AA786" s="232"/>
      <c r="AB786" s="232"/>
      <c r="AC786" s="232"/>
      <c r="AD786" s="266"/>
      <c r="AE786" s="235"/>
      <c r="AF786" s="266"/>
      <c r="AG786" s="235"/>
      <c r="AH786" s="266"/>
      <c r="AI786" s="235"/>
      <c r="AJ786" s="266"/>
      <c r="AK786" s="235"/>
      <c r="AL786" s="266"/>
      <c r="AM786" s="235"/>
      <c r="AN786" s="236" t="str">
        <f t="shared" si="27"/>
        <v/>
      </c>
      <c r="AO786" s="237" t="str">
        <f t="shared" si="26"/>
        <v/>
      </c>
      <c r="AP786" s="236" t="str">
        <f>IF(M786&gt;0,IF(ABS((VLOOKUP(aux!A777,aux!A:C,3,FALSE)-VLOOKUP(aux!A777,aux!E:F,2,FALSE))/VLOOKUP(aux!A777,aux!A:C,3,FALSE))&gt;'BG - Eckdaten'!#REF!,"N","J"),"")</f>
        <v/>
      </c>
      <c r="AR786" s="250"/>
    </row>
    <row r="787" spans="1:44" s="217" customFormat="1" ht="18.75" x14ac:dyDescent="0.3">
      <c r="A787" s="232"/>
      <c r="B787" s="232"/>
      <c r="C787" s="232"/>
      <c r="D787" s="232"/>
      <c r="E787" s="232"/>
      <c r="F787" s="232"/>
      <c r="G787" s="232"/>
      <c r="H787" s="232"/>
      <c r="I787" s="232"/>
      <c r="J787" s="232"/>
      <c r="K787" s="232"/>
      <c r="L787" s="232"/>
      <c r="M787" s="232"/>
      <c r="N787" s="232"/>
      <c r="O787" s="232"/>
      <c r="P787" s="232"/>
      <c r="Q787" s="232"/>
      <c r="R787" s="232"/>
      <c r="S787" s="232"/>
      <c r="T787" s="232"/>
      <c r="U787" s="232"/>
      <c r="V787" s="232"/>
      <c r="W787" s="232"/>
      <c r="X787" s="232"/>
      <c r="Y787" s="232"/>
      <c r="Z787" s="232"/>
      <c r="AA787" s="232"/>
      <c r="AB787" s="232"/>
      <c r="AC787" s="232"/>
      <c r="AD787" s="266"/>
      <c r="AE787" s="235"/>
      <c r="AF787" s="266"/>
      <c r="AG787" s="235"/>
      <c r="AH787" s="266"/>
      <c r="AI787" s="235"/>
      <c r="AJ787" s="266"/>
      <c r="AK787" s="235"/>
      <c r="AL787" s="266"/>
      <c r="AM787" s="235"/>
      <c r="AN787" s="236" t="str">
        <f t="shared" si="27"/>
        <v/>
      </c>
      <c r="AO787" s="237" t="str">
        <f t="shared" si="26"/>
        <v/>
      </c>
      <c r="AP787" s="236" t="str">
        <f>IF(M787&gt;0,IF(ABS((VLOOKUP(aux!A778,aux!A:C,3,FALSE)-VLOOKUP(aux!A778,aux!E:F,2,FALSE))/VLOOKUP(aux!A778,aux!A:C,3,FALSE))&gt;'BG - Eckdaten'!#REF!,"N","J"),"")</f>
        <v/>
      </c>
      <c r="AR787" s="250"/>
    </row>
    <row r="788" spans="1:44" s="217" customFormat="1" ht="18.75" x14ac:dyDescent="0.3">
      <c r="A788" s="232"/>
      <c r="B788" s="232"/>
      <c r="C788" s="232"/>
      <c r="D788" s="232"/>
      <c r="E788" s="232"/>
      <c r="F788" s="232"/>
      <c r="G788" s="232"/>
      <c r="H788" s="232"/>
      <c r="I788" s="232"/>
      <c r="J788" s="232"/>
      <c r="K788" s="232"/>
      <c r="L788" s="232"/>
      <c r="M788" s="232"/>
      <c r="N788" s="232"/>
      <c r="O788" s="232"/>
      <c r="P788" s="232"/>
      <c r="Q788" s="232"/>
      <c r="R788" s="232"/>
      <c r="S788" s="232"/>
      <c r="T788" s="232"/>
      <c r="U788" s="232"/>
      <c r="V788" s="232"/>
      <c r="W788" s="232"/>
      <c r="X788" s="232"/>
      <c r="Y788" s="232"/>
      <c r="Z788" s="232"/>
      <c r="AA788" s="232"/>
      <c r="AB788" s="232"/>
      <c r="AC788" s="232"/>
      <c r="AD788" s="266"/>
      <c r="AE788" s="235"/>
      <c r="AF788" s="266"/>
      <c r="AG788" s="235"/>
      <c r="AH788" s="266"/>
      <c r="AI788" s="235"/>
      <c r="AJ788" s="266"/>
      <c r="AK788" s="235"/>
      <c r="AL788" s="266"/>
      <c r="AM788" s="235"/>
      <c r="AN788" s="236" t="str">
        <f t="shared" si="27"/>
        <v/>
      </c>
      <c r="AO788" s="237" t="str">
        <f t="shared" si="26"/>
        <v/>
      </c>
      <c r="AP788" s="236" t="str">
        <f>IF(M788&gt;0,IF(ABS((VLOOKUP(aux!A779,aux!A:C,3,FALSE)-VLOOKUP(aux!A779,aux!E:F,2,FALSE))/VLOOKUP(aux!A779,aux!A:C,3,FALSE))&gt;'BG - Eckdaten'!#REF!,"N","J"),"")</f>
        <v/>
      </c>
      <c r="AR788" s="250"/>
    </row>
    <row r="789" spans="1:44" s="217" customFormat="1" ht="18.75" x14ac:dyDescent="0.3">
      <c r="A789" s="232"/>
      <c r="B789" s="232"/>
      <c r="C789" s="232"/>
      <c r="D789" s="232"/>
      <c r="E789" s="232"/>
      <c r="F789" s="232"/>
      <c r="G789" s="232"/>
      <c r="H789" s="232"/>
      <c r="I789" s="232"/>
      <c r="J789" s="232"/>
      <c r="K789" s="232"/>
      <c r="L789" s="232"/>
      <c r="M789" s="232"/>
      <c r="N789" s="232"/>
      <c r="O789" s="232"/>
      <c r="P789" s="232"/>
      <c r="Q789" s="232"/>
      <c r="R789" s="232"/>
      <c r="S789" s="232"/>
      <c r="T789" s="232"/>
      <c r="U789" s="232"/>
      <c r="V789" s="232"/>
      <c r="W789" s="232"/>
      <c r="X789" s="232"/>
      <c r="Y789" s="232"/>
      <c r="Z789" s="232"/>
      <c r="AA789" s="232"/>
      <c r="AB789" s="232"/>
      <c r="AC789" s="232"/>
      <c r="AD789" s="266"/>
      <c r="AE789" s="235"/>
      <c r="AF789" s="266"/>
      <c r="AG789" s="235"/>
      <c r="AH789" s="266"/>
      <c r="AI789" s="235"/>
      <c r="AJ789" s="266"/>
      <c r="AK789" s="235"/>
      <c r="AL789" s="266"/>
      <c r="AM789" s="235"/>
      <c r="AN789" s="236" t="str">
        <f t="shared" si="27"/>
        <v/>
      </c>
      <c r="AO789" s="237" t="str">
        <f t="shared" si="26"/>
        <v/>
      </c>
      <c r="AP789" s="236" t="str">
        <f>IF(M789&gt;0,IF(ABS((VLOOKUP(aux!A780,aux!A:C,3,FALSE)-VLOOKUP(aux!A780,aux!E:F,2,FALSE))/VLOOKUP(aux!A780,aux!A:C,3,FALSE))&gt;'BG - Eckdaten'!#REF!,"N","J"),"")</f>
        <v/>
      </c>
      <c r="AR789" s="250"/>
    </row>
    <row r="790" spans="1:44" s="217" customFormat="1" ht="18.75" x14ac:dyDescent="0.3">
      <c r="A790" s="232"/>
      <c r="B790" s="232"/>
      <c r="C790" s="232"/>
      <c r="D790" s="232"/>
      <c r="E790" s="232"/>
      <c r="F790" s="232"/>
      <c r="G790" s="232"/>
      <c r="H790" s="232"/>
      <c r="I790" s="232"/>
      <c r="J790" s="232"/>
      <c r="K790" s="232"/>
      <c r="L790" s="232"/>
      <c r="M790" s="232"/>
      <c r="N790" s="232"/>
      <c r="O790" s="232"/>
      <c r="P790" s="232"/>
      <c r="Q790" s="232"/>
      <c r="R790" s="232"/>
      <c r="S790" s="232"/>
      <c r="T790" s="232"/>
      <c r="U790" s="232"/>
      <c r="V790" s="232"/>
      <c r="W790" s="232"/>
      <c r="X790" s="232"/>
      <c r="Y790" s="232"/>
      <c r="Z790" s="232"/>
      <c r="AA790" s="232"/>
      <c r="AB790" s="232"/>
      <c r="AC790" s="232"/>
      <c r="AD790" s="266"/>
      <c r="AE790" s="235"/>
      <c r="AF790" s="266"/>
      <c r="AG790" s="235"/>
      <c r="AH790" s="266"/>
      <c r="AI790" s="235"/>
      <c r="AJ790" s="266"/>
      <c r="AK790" s="235"/>
      <c r="AL790" s="266"/>
      <c r="AM790" s="235"/>
      <c r="AN790" s="236" t="str">
        <f t="shared" si="27"/>
        <v/>
      </c>
      <c r="AO790" s="237" t="str">
        <f t="shared" si="26"/>
        <v/>
      </c>
      <c r="AP790" s="236" t="str">
        <f>IF(M790&gt;0,IF(ABS((VLOOKUP(aux!A781,aux!A:C,3,FALSE)-VLOOKUP(aux!A781,aux!E:F,2,FALSE))/VLOOKUP(aux!A781,aux!A:C,3,FALSE))&gt;'BG - Eckdaten'!#REF!,"N","J"),"")</f>
        <v/>
      </c>
      <c r="AR790" s="250"/>
    </row>
    <row r="791" spans="1:44" s="217" customFormat="1" ht="18.75" x14ac:dyDescent="0.3">
      <c r="A791" s="232"/>
      <c r="B791" s="232"/>
      <c r="C791" s="232"/>
      <c r="D791" s="232"/>
      <c r="E791" s="232"/>
      <c r="F791" s="232"/>
      <c r="G791" s="232"/>
      <c r="H791" s="232"/>
      <c r="I791" s="232"/>
      <c r="J791" s="232"/>
      <c r="K791" s="232"/>
      <c r="L791" s="232"/>
      <c r="M791" s="232"/>
      <c r="N791" s="232"/>
      <c r="O791" s="232"/>
      <c r="P791" s="232"/>
      <c r="Q791" s="232"/>
      <c r="R791" s="232"/>
      <c r="S791" s="232"/>
      <c r="T791" s="232"/>
      <c r="U791" s="232"/>
      <c r="V791" s="232"/>
      <c r="W791" s="232"/>
      <c r="X791" s="232"/>
      <c r="Y791" s="232"/>
      <c r="Z791" s="232"/>
      <c r="AA791" s="232"/>
      <c r="AB791" s="232"/>
      <c r="AC791" s="232"/>
      <c r="AD791" s="266"/>
      <c r="AE791" s="235"/>
      <c r="AF791" s="266"/>
      <c r="AG791" s="235"/>
      <c r="AH791" s="266"/>
      <c r="AI791" s="235"/>
      <c r="AJ791" s="266"/>
      <c r="AK791" s="235"/>
      <c r="AL791" s="266"/>
      <c r="AM791" s="235"/>
      <c r="AN791" s="236" t="str">
        <f t="shared" si="27"/>
        <v/>
      </c>
      <c r="AO791" s="237" t="str">
        <f t="shared" si="26"/>
        <v/>
      </c>
      <c r="AP791" s="236" t="str">
        <f>IF(M791&gt;0,IF(ABS((VLOOKUP(aux!A782,aux!A:C,3,FALSE)-VLOOKUP(aux!A782,aux!E:F,2,FALSE))/VLOOKUP(aux!A782,aux!A:C,3,FALSE))&gt;'BG - Eckdaten'!#REF!,"N","J"),"")</f>
        <v/>
      </c>
      <c r="AR791" s="250"/>
    </row>
    <row r="792" spans="1:44" s="217" customFormat="1" ht="18.75" x14ac:dyDescent="0.3">
      <c r="A792" s="232"/>
      <c r="B792" s="232"/>
      <c r="C792" s="232"/>
      <c r="D792" s="232"/>
      <c r="E792" s="232"/>
      <c r="F792" s="232"/>
      <c r="G792" s="232"/>
      <c r="H792" s="232"/>
      <c r="I792" s="232"/>
      <c r="J792" s="232"/>
      <c r="K792" s="232"/>
      <c r="L792" s="232"/>
      <c r="M792" s="232"/>
      <c r="N792" s="232"/>
      <c r="O792" s="232"/>
      <c r="P792" s="232"/>
      <c r="Q792" s="232"/>
      <c r="R792" s="232"/>
      <c r="S792" s="232"/>
      <c r="T792" s="232"/>
      <c r="U792" s="232"/>
      <c r="V792" s="232"/>
      <c r="W792" s="232"/>
      <c r="X792" s="232"/>
      <c r="Y792" s="232"/>
      <c r="Z792" s="232"/>
      <c r="AA792" s="232"/>
      <c r="AB792" s="232"/>
      <c r="AC792" s="232"/>
      <c r="AD792" s="266"/>
      <c r="AE792" s="235"/>
      <c r="AF792" s="266"/>
      <c r="AG792" s="235"/>
      <c r="AH792" s="266"/>
      <c r="AI792" s="235"/>
      <c r="AJ792" s="266"/>
      <c r="AK792" s="235"/>
      <c r="AL792" s="266"/>
      <c r="AM792" s="235"/>
      <c r="AN792" s="236" t="str">
        <f t="shared" si="27"/>
        <v/>
      </c>
      <c r="AO792" s="237" t="str">
        <f t="shared" si="26"/>
        <v/>
      </c>
      <c r="AP792" s="236" t="str">
        <f>IF(M792&gt;0,IF(ABS((VLOOKUP(aux!A783,aux!A:C,3,FALSE)-VLOOKUP(aux!A783,aux!E:F,2,FALSE))/VLOOKUP(aux!A783,aux!A:C,3,FALSE))&gt;'BG - Eckdaten'!#REF!,"N","J"),"")</f>
        <v/>
      </c>
      <c r="AR792" s="250"/>
    </row>
    <row r="793" spans="1:44" s="217" customFormat="1" ht="18.75" x14ac:dyDescent="0.3">
      <c r="A793" s="232"/>
      <c r="B793" s="232"/>
      <c r="C793" s="232"/>
      <c r="D793" s="232"/>
      <c r="E793" s="232"/>
      <c r="F793" s="232"/>
      <c r="G793" s="232"/>
      <c r="H793" s="232"/>
      <c r="I793" s="232"/>
      <c r="J793" s="232"/>
      <c r="K793" s="232"/>
      <c r="L793" s="232"/>
      <c r="M793" s="232"/>
      <c r="N793" s="232"/>
      <c r="O793" s="232"/>
      <c r="P793" s="232"/>
      <c r="Q793" s="232"/>
      <c r="R793" s="232"/>
      <c r="S793" s="232"/>
      <c r="T793" s="232"/>
      <c r="U793" s="232"/>
      <c r="V793" s="232"/>
      <c r="W793" s="232"/>
      <c r="X793" s="232"/>
      <c r="Y793" s="232"/>
      <c r="Z793" s="232"/>
      <c r="AA793" s="232"/>
      <c r="AB793" s="232"/>
      <c r="AC793" s="232"/>
      <c r="AD793" s="266"/>
      <c r="AE793" s="235"/>
      <c r="AF793" s="266"/>
      <c r="AG793" s="235"/>
      <c r="AH793" s="266"/>
      <c r="AI793" s="235"/>
      <c r="AJ793" s="266"/>
      <c r="AK793" s="235"/>
      <c r="AL793" s="266"/>
      <c r="AM793" s="235"/>
      <c r="AN793" s="236" t="str">
        <f t="shared" si="27"/>
        <v/>
      </c>
      <c r="AO793" s="237" t="str">
        <f t="shared" si="26"/>
        <v/>
      </c>
      <c r="AP793" s="236" t="str">
        <f>IF(M793&gt;0,IF(ABS((VLOOKUP(aux!A784,aux!A:C,3,FALSE)-VLOOKUP(aux!A784,aux!E:F,2,FALSE))/VLOOKUP(aux!A784,aux!A:C,3,FALSE))&gt;'BG - Eckdaten'!#REF!,"N","J"),"")</f>
        <v/>
      </c>
      <c r="AR793" s="250"/>
    </row>
    <row r="794" spans="1:44" s="217" customFormat="1" ht="18.75" x14ac:dyDescent="0.3">
      <c r="A794" s="232"/>
      <c r="B794" s="232"/>
      <c r="C794" s="232"/>
      <c r="D794" s="232"/>
      <c r="E794" s="232"/>
      <c r="F794" s="232"/>
      <c r="G794" s="232"/>
      <c r="H794" s="232"/>
      <c r="I794" s="232"/>
      <c r="J794" s="232"/>
      <c r="K794" s="232"/>
      <c r="L794" s="232"/>
      <c r="M794" s="232"/>
      <c r="N794" s="232"/>
      <c r="O794" s="232"/>
      <c r="P794" s="232"/>
      <c r="Q794" s="232"/>
      <c r="R794" s="232"/>
      <c r="S794" s="232"/>
      <c r="T794" s="232"/>
      <c r="U794" s="232"/>
      <c r="V794" s="232"/>
      <c r="W794" s="232"/>
      <c r="X794" s="232"/>
      <c r="Y794" s="232"/>
      <c r="Z794" s="232"/>
      <c r="AA794" s="232"/>
      <c r="AB794" s="232"/>
      <c r="AC794" s="232"/>
      <c r="AD794" s="266"/>
      <c r="AE794" s="235"/>
      <c r="AF794" s="266"/>
      <c r="AG794" s="235"/>
      <c r="AH794" s="266"/>
      <c r="AI794" s="235"/>
      <c r="AJ794" s="266"/>
      <c r="AK794" s="235"/>
      <c r="AL794" s="266"/>
      <c r="AM794" s="235"/>
      <c r="AN794" s="236" t="str">
        <f t="shared" si="27"/>
        <v/>
      </c>
      <c r="AO794" s="237" t="str">
        <f t="shared" si="26"/>
        <v/>
      </c>
      <c r="AP794" s="236" t="str">
        <f>IF(M794&gt;0,IF(ABS((VLOOKUP(aux!A785,aux!A:C,3,FALSE)-VLOOKUP(aux!A785,aux!E:F,2,FALSE))/VLOOKUP(aux!A785,aux!A:C,3,FALSE))&gt;'BG - Eckdaten'!#REF!,"N","J"),"")</f>
        <v/>
      </c>
      <c r="AR794" s="250"/>
    </row>
    <row r="795" spans="1:44" s="217" customFormat="1" ht="18.75" x14ac:dyDescent="0.3">
      <c r="A795" s="232"/>
      <c r="B795" s="232"/>
      <c r="C795" s="232"/>
      <c r="D795" s="232"/>
      <c r="E795" s="232"/>
      <c r="F795" s="232"/>
      <c r="G795" s="232"/>
      <c r="H795" s="232"/>
      <c r="I795" s="232"/>
      <c r="J795" s="232"/>
      <c r="K795" s="232"/>
      <c r="L795" s="232"/>
      <c r="M795" s="232"/>
      <c r="N795" s="232"/>
      <c r="O795" s="232"/>
      <c r="P795" s="232"/>
      <c r="Q795" s="232"/>
      <c r="R795" s="232"/>
      <c r="S795" s="232"/>
      <c r="T795" s="232"/>
      <c r="U795" s="232"/>
      <c r="V795" s="232"/>
      <c r="W795" s="232"/>
      <c r="X795" s="232"/>
      <c r="Y795" s="232"/>
      <c r="Z795" s="232"/>
      <c r="AA795" s="232"/>
      <c r="AB795" s="232"/>
      <c r="AC795" s="232"/>
      <c r="AD795" s="266"/>
      <c r="AE795" s="235"/>
      <c r="AF795" s="266"/>
      <c r="AG795" s="235"/>
      <c r="AH795" s="266"/>
      <c r="AI795" s="235"/>
      <c r="AJ795" s="266"/>
      <c r="AK795" s="235"/>
      <c r="AL795" s="266"/>
      <c r="AM795" s="235"/>
      <c r="AN795" s="236" t="str">
        <f t="shared" si="27"/>
        <v/>
      </c>
      <c r="AO795" s="237" t="str">
        <f t="shared" si="26"/>
        <v/>
      </c>
      <c r="AP795" s="236" t="str">
        <f>IF(M795&gt;0,IF(ABS((VLOOKUP(aux!A786,aux!A:C,3,FALSE)-VLOOKUP(aux!A786,aux!E:F,2,FALSE))/VLOOKUP(aux!A786,aux!A:C,3,FALSE))&gt;'BG - Eckdaten'!#REF!,"N","J"),"")</f>
        <v/>
      </c>
      <c r="AR795" s="250"/>
    </row>
    <row r="796" spans="1:44" s="217" customFormat="1" ht="18.75" x14ac:dyDescent="0.3">
      <c r="A796" s="232"/>
      <c r="B796" s="232"/>
      <c r="C796" s="232"/>
      <c r="D796" s="232"/>
      <c r="E796" s="232"/>
      <c r="F796" s="232"/>
      <c r="G796" s="232"/>
      <c r="H796" s="232"/>
      <c r="I796" s="232"/>
      <c r="J796" s="232"/>
      <c r="K796" s="232"/>
      <c r="L796" s="232"/>
      <c r="M796" s="232"/>
      <c r="N796" s="232"/>
      <c r="O796" s="232"/>
      <c r="P796" s="232"/>
      <c r="Q796" s="232"/>
      <c r="R796" s="232"/>
      <c r="S796" s="232"/>
      <c r="T796" s="232"/>
      <c r="U796" s="232"/>
      <c r="V796" s="232"/>
      <c r="W796" s="232"/>
      <c r="X796" s="232"/>
      <c r="Y796" s="232"/>
      <c r="Z796" s="232"/>
      <c r="AA796" s="232"/>
      <c r="AB796" s="232"/>
      <c r="AC796" s="232"/>
      <c r="AD796" s="266"/>
      <c r="AE796" s="235"/>
      <c r="AF796" s="266"/>
      <c r="AG796" s="235"/>
      <c r="AH796" s="266"/>
      <c r="AI796" s="235"/>
      <c r="AJ796" s="266"/>
      <c r="AK796" s="235"/>
      <c r="AL796" s="266"/>
      <c r="AM796" s="235"/>
      <c r="AN796" s="236" t="str">
        <f t="shared" si="27"/>
        <v/>
      </c>
      <c r="AO796" s="237" t="str">
        <f t="shared" si="26"/>
        <v/>
      </c>
      <c r="AP796" s="236" t="str">
        <f>IF(M796&gt;0,IF(ABS((VLOOKUP(aux!A787,aux!A:C,3,FALSE)-VLOOKUP(aux!A787,aux!E:F,2,FALSE))/VLOOKUP(aux!A787,aux!A:C,3,FALSE))&gt;'BG - Eckdaten'!#REF!,"N","J"),"")</f>
        <v/>
      </c>
      <c r="AR796" s="250"/>
    </row>
    <row r="797" spans="1:44" s="217" customFormat="1" ht="18.75" x14ac:dyDescent="0.3">
      <c r="A797" s="232"/>
      <c r="B797" s="232"/>
      <c r="C797" s="232"/>
      <c r="D797" s="232"/>
      <c r="E797" s="232"/>
      <c r="F797" s="232"/>
      <c r="G797" s="232"/>
      <c r="H797" s="232"/>
      <c r="I797" s="232"/>
      <c r="J797" s="232"/>
      <c r="K797" s="232"/>
      <c r="L797" s="232"/>
      <c r="M797" s="232"/>
      <c r="N797" s="232"/>
      <c r="O797" s="232"/>
      <c r="P797" s="232"/>
      <c r="Q797" s="232"/>
      <c r="R797" s="232"/>
      <c r="S797" s="232"/>
      <c r="T797" s="232"/>
      <c r="U797" s="232"/>
      <c r="V797" s="232"/>
      <c r="W797" s="232"/>
      <c r="X797" s="232"/>
      <c r="Y797" s="232"/>
      <c r="Z797" s="232"/>
      <c r="AA797" s="232"/>
      <c r="AB797" s="232"/>
      <c r="AC797" s="232"/>
      <c r="AD797" s="266"/>
      <c r="AE797" s="235"/>
      <c r="AF797" s="266"/>
      <c r="AG797" s="235"/>
      <c r="AH797" s="266"/>
      <c r="AI797" s="235"/>
      <c r="AJ797" s="266"/>
      <c r="AK797" s="235"/>
      <c r="AL797" s="266"/>
      <c r="AM797" s="235"/>
      <c r="AN797" s="236" t="str">
        <f t="shared" si="27"/>
        <v/>
      </c>
      <c r="AO797" s="237" t="str">
        <f t="shared" si="26"/>
        <v/>
      </c>
      <c r="AP797" s="236" t="str">
        <f>IF(M797&gt;0,IF(ABS((VLOOKUP(aux!A788,aux!A:C,3,FALSE)-VLOOKUP(aux!A788,aux!E:F,2,FALSE))/VLOOKUP(aux!A788,aux!A:C,3,FALSE))&gt;'BG - Eckdaten'!#REF!,"N","J"),"")</f>
        <v/>
      </c>
      <c r="AR797" s="250"/>
    </row>
    <row r="798" spans="1:44" s="217" customFormat="1" ht="18.75" x14ac:dyDescent="0.3">
      <c r="A798" s="232"/>
      <c r="B798" s="232"/>
      <c r="C798" s="232"/>
      <c r="D798" s="232"/>
      <c r="E798" s="232"/>
      <c r="F798" s="232"/>
      <c r="G798" s="232"/>
      <c r="H798" s="232"/>
      <c r="I798" s="232"/>
      <c r="J798" s="232"/>
      <c r="K798" s="232"/>
      <c r="L798" s="232"/>
      <c r="M798" s="232"/>
      <c r="N798" s="232"/>
      <c r="O798" s="232"/>
      <c r="P798" s="232"/>
      <c r="Q798" s="232"/>
      <c r="R798" s="232"/>
      <c r="S798" s="232"/>
      <c r="T798" s="232"/>
      <c r="U798" s="232"/>
      <c r="V798" s="232"/>
      <c r="W798" s="232"/>
      <c r="X798" s="232"/>
      <c r="Y798" s="232"/>
      <c r="Z798" s="232"/>
      <c r="AA798" s="232"/>
      <c r="AB798" s="232"/>
      <c r="AC798" s="232"/>
      <c r="AD798" s="266"/>
      <c r="AE798" s="235"/>
      <c r="AF798" s="266"/>
      <c r="AG798" s="235"/>
      <c r="AH798" s="266"/>
      <c r="AI798" s="235"/>
      <c r="AJ798" s="266"/>
      <c r="AK798" s="235"/>
      <c r="AL798" s="266"/>
      <c r="AM798" s="235"/>
      <c r="AN798" s="236" t="str">
        <f t="shared" si="27"/>
        <v/>
      </c>
      <c r="AO798" s="237" t="str">
        <f t="shared" si="26"/>
        <v/>
      </c>
      <c r="AP798" s="236" t="str">
        <f>IF(M798&gt;0,IF(ABS((VLOOKUP(aux!A789,aux!A:C,3,FALSE)-VLOOKUP(aux!A789,aux!E:F,2,FALSE))/VLOOKUP(aux!A789,aux!A:C,3,FALSE))&gt;'BG - Eckdaten'!#REF!,"N","J"),"")</f>
        <v/>
      </c>
      <c r="AR798" s="250"/>
    </row>
    <row r="799" spans="1:44" s="217" customFormat="1" ht="18.75" x14ac:dyDescent="0.3">
      <c r="A799" s="232"/>
      <c r="B799" s="232"/>
      <c r="C799" s="232"/>
      <c r="D799" s="232"/>
      <c r="E799" s="232"/>
      <c r="F799" s="232"/>
      <c r="G799" s="232"/>
      <c r="H799" s="232"/>
      <c r="I799" s="232"/>
      <c r="J799" s="232"/>
      <c r="K799" s="232"/>
      <c r="L799" s="232"/>
      <c r="M799" s="232"/>
      <c r="N799" s="232"/>
      <c r="O799" s="232"/>
      <c r="P799" s="232"/>
      <c r="Q799" s="232"/>
      <c r="R799" s="232"/>
      <c r="S799" s="232"/>
      <c r="T799" s="232"/>
      <c r="U799" s="232"/>
      <c r="V799" s="232"/>
      <c r="W799" s="232"/>
      <c r="X799" s="232"/>
      <c r="Y799" s="232"/>
      <c r="Z799" s="232"/>
      <c r="AA799" s="232"/>
      <c r="AB799" s="232"/>
      <c r="AC799" s="232"/>
      <c r="AD799" s="266"/>
      <c r="AE799" s="235"/>
      <c r="AF799" s="266"/>
      <c r="AG799" s="235"/>
      <c r="AH799" s="266"/>
      <c r="AI799" s="235"/>
      <c r="AJ799" s="266"/>
      <c r="AK799" s="235"/>
      <c r="AL799" s="266"/>
      <c r="AM799" s="235"/>
      <c r="AN799" s="236" t="str">
        <f t="shared" si="27"/>
        <v/>
      </c>
      <c r="AO799" s="237" t="str">
        <f t="shared" si="26"/>
        <v/>
      </c>
      <c r="AP799" s="236" t="str">
        <f>IF(M799&gt;0,IF(ABS((VLOOKUP(aux!A790,aux!A:C,3,FALSE)-VLOOKUP(aux!A790,aux!E:F,2,FALSE))/VLOOKUP(aux!A790,aux!A:C,3,FALSE))&gt;'BG - Eckdaten'!#REF!,"N","J"),"")</f>
        <v/>
      </c>
      <c r="AR799" s="250"/>
    </row>
    <row r="800" spans="1:44" s="217" customFormat="1" ht="18.75" x14ac:dyDescent="0.3">
      <c r="A800" s="232"/>
      <c r="B800" s="232"/>
      <c r="C800" s="232"/>
      <c r="D800" s="232"/>
      <c r="E800" s="232"/>
      <c r="F800" s="232"/>
      <c r="G800" s="232"/>
      <c r="H800" s="232"/>
      <c r="I800" s="232"/>
      <c r="J800" s="232"/>
      <c r="K800" s="232"/>
      <c r="L800" s="232"/>
      <c r="M800" s="232"/>
      <c r="N800" s="232"/>
      <c r="O800" s="232"/>
      <c r="P800" s="232"/>
      <c r="Q800" s="232"/>
      <c r="R800" s="232"/>
      <c r="S800" s="232"/>
      <c r="T800" s="232"/>
      <c r="U800" s="232"/>
      <c r="V800" s="232"/>
      <c r="W800" s="232"/>
      <c r="X800" s="232"/>
      <c r="Y800" s="232"/>
      <c r="Z800" s="232"/>
      <c r="AA800" s="232"/>
      <c r="AB800" s="232"/>
      <c r="AC800" s="232"/>
      <c r="AD800" s="266"/>
      <c r="AE800" s="235"/>
      <c r="AF800" s="266"/>
      <c r="AG800" s="235"/>
      <c r="AH800" s="266"/>
      <c r="AI800" s="235"/>
      <c r="AJ800" s="266"/>
      <c r="AK800" s="235"/>
      <c r="AL800" s="266"/>
      <c r="AM800" s="235"/>
      <c r="AN800" s="236" t="str">
        <f t="shared" si="27"/>
        <v/>
      </c>
      <c r="AO800" s="237" t="str">
        <f t="shared" si="26"/>
        <v/>
      </c>
      <c r="AP800" s="236" t="str">
        <f>IF(M800&gt;0,IF(ABS((VLOOKUP(aux!A791,aux!A:C,3,FALSE)-VLOOKUP(aux!A791,aux!E:F,2,FALSE))/VLOOKUP(aux!A791,aux!A:C,3,FALSE))&gt;'BG - Eckdaten'!#REF!,"N","J"),"")</f>
        <v/>
      </c>
      <c r="AR800" s="250"/>
    </row>
    <row r="801" spans="1:44" s="217" customFormat="1" ht="18.75" x14ac:dyDescent="0.3">
      <c r="A801" s="232"/>
      <c r="B801" s="232"/>
      <c r="C801" s="232"/>
      <c r="D801" s="232"/>
      <c r="E801" s="232"/>
      <c r="F801" s="232"/>
      <c r="G801" s="232"/>
      <c r="H801" s="232"/>
      <c r="I801" s="232"/>
      <c r="J801" s="232"/>
      <c r="K801" s="232"/>
      <c r="L801" s="232"/>
      <c r="M801" s="232"/>
      <c r="N801" s="232"/>
      <c r="O801" s="232"/>
      <c r="P801" s="232"/>
      <c r="Q801" s="232"/>
      <c r="R801" s="232"/>
      <c r="S801" s="232"/>
      <c r="T801" s="232"/>
      <c r="U801" s="232"/>
      <c r="V801" s="232"/>
      <c r="W801" s="232"/>
      <c r="X801" s="232"/>
      <c r="Y801" s="232"/>
      <c r="Z801" s="232"/>
      <c r="AA801" s="232"/>
      <c r="AB801" s="232"/>
      <c r="AC801" s="232"/>
      <c r="AD801" s="266"/>
      <c r="AE801" s="235"/>
      <c r="AF801" s="266"/>
      <c r="AG801" s="235"/>
      <c r="AH801" s="266"/>
      <c r="AI801" s="235"/>
      <c r="AJ801" s="266"/>
      <c r="AK801" s="235"/>
      <c r="AL801" s="266"/>
      <c r="AM801" s="235"/>
      <c r="AN801" s="236" t="str">
        <f t="shared" si="27"/>
        <v/>
      </c>
      <c r="AO801" s="237" t="str">
        <f t="shared" si="26"/>
        <v/>
      </c>
      <c r="AP801" s="236" t="str">
        <f>IF(M801&gt;0,IF(ABS((VLOOKUP(aux!A792,aux!A:C,3,FALSE)-VLOOKUP(aux!A792,aux!E:F,2,FALSE))/VLOOKUP(aux!A792,aux!A:C,3,FALSE))&gt;'BG - Eckdaten'!#REF!,"N","J"),"")</f>
        <v/>
      </c>
      <c r="AR801" s="250"/>
    </row>
    <row r="802" spans="1:44" s="217" customFormat="1" ht="18.75" x14ac:dyDescent="0.3">
      <c r="A802" s="232"/>
      <c r="B802" s="232"/>
      <c r="C802" s="232"/>
      <c r="D802" s="232"/>
      <c r="E802" s="232"/>
      <c r="F802" s="232"/>
      <c r="G802" s="232"/>
      <c r="H802" s="232"/>
      <c r="I802" s="232"/>
      <c r="J802" s="232"/>
      <c r="K802" s="232"/>
      <c r="L802" s="232"/>
      <c r="M802" s="232"/>
      <c r="N802" s="232"/>
      <c r="O802" s="232"/>
      <c r="P802" s="232"/>
      <c r="Q802" s="232"/>
      <c r="R802" s="232"/>
      <c r="S802" s="232"/>
      <c r="T802" s="232"/>
      <c r="U802" s="232"/>
      <c r="V802" s="232"/>
      <c r="W802" s="232"/>
      <c r="X802" s="232"/>
      <c r="Y802" s="232"/>
      <c r="Z802" s="232"/>
      <c r="AA802" s="232"/>
      <c r="AB802" s="232"/>
      <c r="AC802" s="232"/>
      <c r="AD802" s="266"/>
      <c r="AE802" s="235"/>
      <c r="AF802" s="266"/>
      <c r="AG802" s="235"/>
      <c r="AH802" s="266"/>
      <c r="AI802" s="235"/>
      <c r="AJ802" s="266"/>
      <c r="AK802" s="235"/>
      <c r="AL802" s="266"/>
      <c r="AM802" s="235"/>
      <c r="AN802" s="236" t="str">
        <f t="shared" si="27"/>
        <v/>
      </c>
      <c r="AO802" s="237" t="str">
        <f t="shared" si="26"/>
        <v/>
      </c>
      <c r="AP802" s="236" t="str">
        <f>IF(M802&gt;0,IF(ABS((VLOOKUP(aux!A793,aux!A:C,3,FALSE)-VLOOKUP(aux!A793,aux!E:F,2,FALSE))/VLOOKUP(aux!A793,aux!A:C,3,FALSE))&gt;'BG - Eckdaten'!#REF!,"N","J"),"")</f>
        <v/>
      </c>
      <c r="AR802" s="250"/>
    </row>
    <row r="803" spans="1:44" s="217" customFormat="1" ht="18.75" x14ac:dyDescent="0.3">
      <c r="A803" s="232"/>
      <c r="B803" s="232"/>
      <c r="C803" s="232"/>
      <c r="D803" s="232"/>
      <c r="E803" s="232"/>
      <c r="F803" s="232"/>
      <c r="G803" s="232"/>
      <c r="H803" s="232"/>
      <c r="I803" s="232"/>
      <c r="J803" s="232"/>
      <c r="K803" s="232"/>
      <c r="L803" s="232"/>
      <c r="M803" s="232"/>
      <c r="N803" s="232"/>
      <c r="O803" s="232"/>
      <c r="P803" s="232"/>
      <c r="Q803" s="232"/>
      <c r="R803" s="232"/>
      <c r="S803" s="232"/>
      <c r="T803" s="232"/>
      <c r="U803" s="232"/>
      <c r="V803" s="232"/>
      <c r="W803" s="232"/>
      <c r="X803" s="232"/>
      <c r="Y803" s="232"/>
      <c r="Z803" s="232"/>
      <c r="AA803" s="232"/>
      <c r="AB803" s="232"/>
      <c r="AC803" s="232"/>
      <c r="AD803" s="266"/>
      <c r="AE803" s="235"/>
      <c r="AF803" s="266"/>
      <c r="AG803" s="235"/>
      <c r="AH803" s="266"/>
      <c r="AI803" s="235"/>
      <c r="AJ803" s="266"/>
      <c r="AK803" s="235"/>
      <c r="AL803" s="266"/>
      <c r="AM803" s="235"/>
      <c r="AN803" s="236" t="str">
        <f t="shared" si="27"/>
        <v/>
      </c>
      <c r="AO803" s="237" t="str">
        <f t="shared" si="26"/>
        <v/>
      </c>
      <c r="AP803" s="236" t="str">
        <f>IF(M803&gt;0,IF(ABS((VLOOKUP(aux!A794,aux!A:C,3,FALSE)-VLOOKUP(aux!A794,aux!E:F,2,FALSE))/VLOOKUP(aux!A794,aux!A:C,3,FALSE))&gt;'BG - Eckdaten'!#REF!,"N","J"),"")</f>
        <v/>
      </c>
      <c r="AR803" s="250"/>
    </row>
    <row r="804" spans="1:44" s="217" customFormat="1" ht="18.75" x14ac:dyDescent="0.3">
      <c r="A804" s="232"/>
      <c r="B804" s="232"/>
      <c r="C804" s="232"/>
      <c r="D804" s="232"/>
      <c r="E804" s="232"/>
      <c r="F804" s="232"/>
      <c r="G804" s="232"/>
      <c r="H804" s="232"/>
      <c r="I804" s="232"/>
      <c r="J804" s="232"/>
      <c r="K804" s="232"/>
      <c r="L804" s="232"/>
      <c r="M804" s="232"/>
      <c r="N804" s="232"/>
      <c r="O804" s="232"/>
      <c r="P804" s="232"/>
      <c r="Q804" s="232"/>
      <c r="R804" s="232"/>
      <c r="S804" s="232"/>
      <c r="T804" s="232"/>
      <c r="U804" s="232"/>
      <c r="V804" s="232"/>
      <c r="W804" s="232"/>
      <c r="X804" s="232"/>
      <c r="Y804" s="232"/>
      <c r="Z804" s="232"/>
      <c r="AA804" s="232"/>
      <c r="AB804" s="232"/>
      <c r="AC804" s="232"/>
      <c r="AD804" s="266"/>
      <c r="AE804" s="235"/>
      <c r="AF804" s="266"/>
      <c r="AG804" s="235"/>
      <c r="AH804" s="266"/>
      <c r="AI804" s="235"/>
      <c r="AJ804" s="266"/>
      <c r="AK804" s="235"/>
      <c r="AL804" s="266"/>
      <c r="AM804" s="235"/>
      <c r="AN804" s="236" t="str">
        <f t="shared" si="27"/>
        <v/>
      </c>
      <c r="AO804" s="237" t="str">
        <f t="shared" si="26"/>
        <v/>
      </c>
      <c r="AP804" s="236" t="str">
        <f>IF(M804&gt;0,IF(ABS((VLOOKUP(aux!A795,aux!A:C,3,FALSE)-VLOOKUP(aux!A795,aux!E:F,2,FALSE))/VLOOKUP(aux!A795,aux!A:C,3,FALSE))&gt;'BG - Eckdaten'!#REF!,"N","J"),"")</f>
        <v/>
      </c>
      <c r="AR804" s="250"/>
    </row>
    <row r="805" spans="1:44" s="217" customFormat="1" ht="18.75" x14ac:dyDescent="0.3">
      <c r="A805" s="232"/>
      <c r="B805" s="232"/>
      <c r="C805" s="232"/>
      <c r="D805" s="232"/>
      <c r="E805" s="232"/>
      <c r="F805" s="232"/>
      <c r="G805" s="232"/>
      <c r="H805" s="232"/>
      <c r="I805" s="232"/>
      <c r="J805" s="232"/>
      <c r="K805" s="232"/>
      <c r="L805" s="232"/>
      <c r="M805" s="232"/>
      <c r="N805" s="232"/>
      <c r="O805" s="232"/>
      <c r="P805" s="232"/>
      <c r="Q805" s="232"/>
      <c r="R805" s="232"/>
      <c r="S805" s="232"/>
      <c r="T805" s="232"/>
      <c r="U805" s="232"/>
      <c r="V805" s="232"/>
      <c r="W805" s="232"/>
      <c r="X805" s="232"/>
      <c r="Y805" s="232"/>
      <c r="Z805" s="232"/>
      <c r="AA805" s="232"/>
      <c r="AB805" s="232"/>
      <c r="AC805" s="232"/>
      <c r="AD805" s="266"/>
      <c r="AE805" s="235"/>
      <c r="AF805" s="266"/>
      <c r="AG805" s="235"/>
      <c r="AH805" s="266"/>
      <c r="AI805" s="235"/>
      <c r="AJ805" s="266"/>
      <c r="AK805" s="235"/>
      <c r="AL805" s="266"/>
      <c r="AM805" s="235"/>
      <c r="AN805" s="236" t="str">
        <f t="shared" si="27"/>
        <v/>
      </c>
      <c r="AO805" s="237" t="str">
        <f t="shared" si="26"/>
        <v/>
      </c>
      <c r="AP805" s="236" t="str">
        <f>IF(M805&gt;0,IF(ABS((VLOOKUP(aux!A796,aux!A:C,3,FALSE)-VLOOKUP(aux!A796,aux!E:F,2,FALSE))/VLOOKUP(aux!A796,aux!A:C,3,FALSE))&gt;'BG - Eckdaten'!#REF!,"N","J"),"")</f>
        <v/>
      </c>
      <c r="AR805" s="250"/>
    </row>
    <row r="806" spans="1:44" s="217" customFormat="1" ht="18.75" x14ac:dyDescent="0.3">
      <c r="A806" s="232"/>
      <c r="B806" s="232"/>
      <c r="C806" s="232"/>
      <c r="D806" s="232"/>
      <c r="E806" s="232"/>
      <c r="F806" s="232"/>
      <c r="G806" s="232"/>
      <c r="H806" s="232"/>
      <c r="I806" s="232"/>
      <c r="J806" s="232"/>
      <c r="K806" s="232"/>
      <c r="L806" s="232"/>
      <c r="M806" s="232"/>
      <c r="N806" s="232"/>
      <c r="O806" s="232"/>
      <c r="P806" s="232"/>
      <c r="Q806" s="232"/>
      <c r="R806" s="232"/>
      <c r="S806" s="232"/>
      <c r="T806" s="232"/>
      <c r="U806" s="232"/>
      <c r="V806" s="232"/>
      <c r="W806" s="232"/>
      <c r="X806" s="232"/>
      <c r="Y806" s="232"/>
      <c r="Z806" s="232"/>
      <c r="AA806" s="232"/>
      <c r="AB806" s="232"/>
      <c r="AC806" s="232"/>
      <c r="AD806" s="266"/>
      <c r="AE806" s="235"/>
      <c r="AF806" s="266"/>
      <c r="AG806" s="235"/>
      <c r="AH806" s="266"/>
      <c r="AI806" s="235"/>
      <c r="AJ806" s="266"/>
      <c r="AK806" s="235"/>
      <c r="AL806" s="266"/>
      <c r="AM806" s="235"/>
      <c r="AN806" s="236" t="str">
        <f t="shared" si="27"/>
        <v/>
      </c>
      <c r="AO806" s="237" t="str">
        <f t="shared" si="26"/>
        <v/>
      </c>
      <c r="AP806" s="236" t="str">
        <f>IF(M806&gt;0,IF(ABS((VLOOKUP(aux!A797,aux!A:C,3,FALSE)-VLOOKUP(aux!A797,aux!E:F,2,FALSE))/VLOOKUP(aux!A797,aux!A:C,3,FALSE))&gt;'BG - Eckdaten'!#REF!,"N","J"),"")</f>
        <v/>
      </c>
      <c r="AR806" s="250"/>
    </row>
    <row r="807" spans="1:44" s="217" customFormat="1" ht="18.75" x14ac:dyDescent="0.3">
      <c r="A807" s="232"/>
      <c r="B807" s="232"/>
      <c r="C807" s="232"/>
      <c r="D807" s="232"/>
      <c r="E807" s="232"/>
      <c r="F807" s="232"/>
      <c r="G807" s="232"/>
      <c r="H807" s="232"/>
      <c r="I807" s="232"/>
      <c r="J807" s="232"/>
      <c r="K807" s="232"/>
      <c r="L807" s="232"/>
      <c r="M807" s="232"/>
      <c r="N807" s="232"/>
      <c r="O807" s="232"/>
      <c r="P807" s="232"/>
      <c r="Q807" s="232"/>
      <c r="R807" s="232"/>
      <c r="S807" s="232"/>
      <c r="T807" s="232"/>
      <c r="U807" s="232"/>
      <c r="V807" s="232"/>
      <c r="W807" s="232"/>
      <c r="X807" s="232"/>
      <c r="Y807" s="232"/>
      <c r="Z807" s="232"/>
      <c r="AA807" s="232"/>
      <c r="AB807" s="232"/>
      <c r="AC807" s="232"/>
      <c r="AD807" s="266"/>
      <c r="AE807" s="235"/>
      <c r="AF807" s="266"/>
      <c r="AG807" s="235"/>
      <c r="AH807" s="266"/>
      <c r="AI807" s="235"/>
      <c r="AJ807" s="266"/>
      <c r="AK807" s="235"/>
      <c r="AL807" s="266"/>
      <c r="AM807" s="235"/>
      <c r="AN807" s="236" t="str">
        <f t="shared" si="27"/>
        <v/>
      </c>
      <c r="AO807" s="237" t="str">
        <f t="shared" si="26"/>
        <v/>
      </c>
      <c r="AP807" s="236" t="str">
        <f>IF(M807&gt;0,IF(ABS((VLOOKUP(aux!A798,aux!A:C,3,FALSE)-VLOOKUP(aux!A798,aux!E:F,2,FALSE))/VLOOKUP(aux!A798,aux!A:C,3,FALSE))&gt;'BG - Eckdaten'!#REF!,"N","J"),"")</f>
        <v/>
      </c>
      <c r="AR807" s="250"/>
    </row>
    <row r="808" spans="1:44" s="217" customFormat="1" ht="18.75" x14ac:dyDescent="0.3">
      <c r="A808" s="232"/>
      <c r="B808" s="232"/>
      <c r="C808" s="232"/>
      <c r="D808" s="232"/>
      <c r="E808" s="232"/>
      <c r="F808" s="232"/>
      <c r="G808" s="232"/>
      <c r="H808" s="232"/>
      <c r="I808" s="232"/>
      <c r="J808" s="232"/>
      <c r="K808" s="232"/>
      <c r="L808" s="232"/>
      <c r="M808" s="232"/>
      <c r="N808" s="232"/>
      <c r="O808" s="232"/>
      <c r="P808" s="232"/>
      <c r="Q808" s="232"/>
      <c r="R808" s="232"/>
      <c r="S808" s="232"/>
      <c r="T808" s="232"/>
      <c r="U808" s="232"/>
      <c r="V808" s="232"/>
      <c r="W808" s="232"/>
      <c r="X808" s="232"/>
      <c r="Y808" s="232"/>
      <c r="Z808" s="232"/>
      <c r="AA808" s="232"/>
      <c r="AB808" s="232"/>
      <c r="AC808" s="232"/>
      <c r="AD808" s="266"/>
      <c r="AE808" s="235"/>
      <c r="AF808" s="266"/>
      <c r="AG808" s="235"/>
      <c r="AH808" s="266"/>
      <c r="AI808" s="235"/>
      <c r="AJ808" s="266"/>
      <c r="AK808" s="235"/>
      <c r="AL808" s="266"/>
      <c r="AM808" s="235"/>
      <c r="AN808" s="236" t="str">
        <f t="shared" si="27"/>
        <v/>
      </c>
      <c r="AO808" s="237" t="str">
        <f t="shared" si="26"/>
        <v/>
      </c>
      <c r="AP808" s="236" t="str">
        <f>IF(M808&gt;0,IF(ABS((VLOOKUP(aux!A799,aux!A:C,3,FALSE)-VLOOKUP(aux!A799,aux!E:F,2,FALSE))/VLOOKUP(aux!A799,aux!A:C,3,FALSE))&gt;'BG - Eckdaten'!#REF!,"N","J"),"")</f>
        <v/>
      </c>
      <c r="AR808" s="250"/>
    </row>
    <row r="809" spans="1:44" s="217" customFormat="1" ht="18.75" x14ac:dyDescent="0.3">
      <c r="A809" s="232"/>
      <c r="B809" s="232"/>
      <c r="C809" s="232"/>
      <c r="D809" s="232"/>
      <c r="E809" s="232"/>
      <c r="F809" s="232"/>
      <c r="G809" s="232"/>
      <c r="H809" s="232"/>
      <c r="I809" s="232"/>
      <c r="J809" s="232"/>
      <c r="K809" s="232"/>
      <c r="L809" s="232"/>
      <c r="M809" s="232"/>
      <c r="N809" s="232"/>
      <c r="O809" s="232"/>
      <c r="P809" s="232"/>
      <c r="Q809" s="232"/>
      <c r="R809" s="232"/>
      <c r="S809" s="232"/>
      <c r="T809" s="232"/>
      <c r="U809" s="232"/>
      <c r="V809" s="232"/>
      <c r="W809" s="232"/>
      <c r="X809" s="232"/>
      <c r="Y809" s="232"/>
      <c r="Z809" s="232"/>
      <c r="AA809" s="232"/>
      <c r="AB809" s="232"/>
      <c r="AC809" s="232"/>
      <c r="AD809" s="266"/>
      <c r="AE809" s="235"/>
      <c r="AF809" s="266"/>
      <c r="AG809" s="235"/>
      <c r="AH809" s="266"/>
      <c r="AI809" s="235"/>
      <c r="AJ809" s="266"/>
      <c r="AK809" s="235"/>
      <c r="AL809" s="266"/>
      <c r="AM809" s="235"/>
      <c r="AN809" s="236" t="str">
        <f t="shared" si="27"/>
        <v/>
      </c>
      <c r="AO809" s="237" t="str">
        <f t="shared" si="26"/>
        <v/>
      </c>
      <c r="AP809" s="236" t="str">
        <f>IF(M809&gt;0,IF(ABS((VLOOKUP(aux!A800,aux!A:C,3,FALSE)-VLOOKUP(aux!A800,aux!E:F,2,FALSE))/VLOOKUP(aux!A800,aux!A:C,3,FALSE))&gt;'BG - Eckdaten'!#REF!,"N","J"),"")</f>
        <v/>
      </c>
      <c r="AR809" s="250"/>
    </row>
    <row r="810" spans="1:44" s="217" customFormat="1" ht="18.75" x14ac:dyDescent="0.3">
      <c r="A810" s="232"/>
      <c r="B810" s="232"/>
      <c r="C810" s="232"/>
      <c r="D810" s="232"/>
      <c r="E810" s="232"/>
      <c r="F810" s="232"/>
      <c r="G810" s="232"/>
      <c r="H810" s="232"/>
      <c r="I810" s="232"/>
      <c r="J810" s="232"/>
      <c r="K810" s="232"/>
      <c r="L810" s="232"/>
      <c r="M810" s="232"/>
      <c r="N810" s="232"/>
      <c r="O810" s="232"/>
      <c r="P810" s="232"/>
      <c r="Q810" s="232"/>
      <c r="R810" s="232"/>
      <c r="S810" s="232"/>
      <c r="T810" s="232"/>
      <c r="U810" s="232"/>
      <c r="V810" s="232"/>
      <c r="W810" s="232"/>
      <c r="X810" s="232"/>
      <c r="Y810" s="232"/>
      <c r="Z810" s="232"/>
      <c r="AA810" s="232"/>
      <c r="AB810" s="232"/>
      <c r="AC810" s="232"/>
      <c r="AD810" s="266"/>
      <c r="AE810" s="235"/>
      <c r="AF810" s="266"/>
      <c r="AG810" s="235"/>
      <c r="AH810" s="266"/>
      <c r="AI810" s="235"/>
      <c r="AJ810" s="266"/>
      <c r="AK810" s="235"/>
      <c r="AL810" s="266"/>
      <c r="AM810" s="235"/>
      <c r="AN810" s="236" t="str">
        <f t="shared" si="27"/>
        <v/>
      </c>
      <c r="AO810" s="237" t="str">
        <f t="shared" si="26"/>
        <v/>
      </c>
      <c r="AP810" s="236" t="str">
        <f>IF(M810&gt;0,IF(ABS((VLOOKUP(aux!A801,aux!A:C,3,FALSE)-VLOOKUP(aux!A801,aux!E:F,2,FALSE))/VLOOKUP(aux!A801,aux!A:C,3,FALSE))&gt;'BG - Eckdaten'!#REF!,"N","J"),"")</f>
        <v/>
      </c>
      <c r="AR810" s="250"/>
    </row>
    <row r="811" spans="1:44" s="217" customFormat="1" ht="18.75" x14ac:dyDescent="0.3">
      <c r="A811" s="232"/>
      <c r="B811" s="232"/>
      <c r="C811" s="232"/>
      <c r="D811" s="232"/>
      <c r="E811" s="232"/>
      <c r="F811" s="232"/>
      <c r="G811" s="232"/>
      <c r="H811" s="232"/>
      <c r="I811" s="232"/>
      <c r="J811" s="232"/>
      <c r="K811" s="232"/>
      <c r="L811" s="232"/>
      <c r="M811" s="232"/>
      <c r="N811" s="232"/>
      <c r="O811" s="232"/>
      <c r="P811" s="232"/>
      <c r="Q811" s="232"/>
      <c r="R811" s="232"/>
      <c r="S811" s="232"/>
      <c r="T811" s="232"/>
      <c r="U811" s="232"/>
      <c r="V811" s="232"/>
      <c r="W811" s="232"/>
      <c r="X811" s="232"/>
      <c r="Y811" s="232"/>
      <c r="Z811" s="232"/>
      <c r="AA811" s="232"/>
      <c r="AB811" s="232"/>
      <c r="AC811" s="232"/>
      <c r="AD811" s="266"/>
      <c r="AE811" s="235"/>
      <c r="AF811" s="266"/>
      <c r="AG811" s="235"/>
      <c r="AH811" s="266"/>
      <c r="AI811" s="235"/>
      <c r="AJ811" s="266"/>
      <c r="AK811" s="235"/>
      <c r="AL811" s="266"/>
      <c r="AM811" s="235"/>
      <c r="AN811" s="236" t="str">
        <f t="shared" si="27"/>
        <v/>
      </c>
      <c r="AO811" s="237" t="str">
        <f t="shared" si="26"/>
        <v/>
      </c>
      <c r="AP811" s="236" t="str">
        <f>IF(M811&gt;0,IF(ABS((VLOOKUP(aux!A802,aux!A:C,3,FALSE)-VLOOKUP(aux!A802,aux!E:F,2,FALSE))/VLOOKUP(aux!A802,aux!A:C,3,FALSE))&gt;'BG - Eckdaten'!#REF!,"N","J"),"")</f>
        <v/>
      </c>
      <c r="AR811" s="250"/>
    </row>
    <row r="812" spans="1:44" s="217" customFormat="1" ht="18.75" x14ac:dyDescent="0.3">
      <c r="A812" s="232"/>
      <c r="B812" s="232"/>
      <c r="C812" s="232"/>
      <c r="D812" s="232"/>
      <c r="E812" s="232"/>
      <c r="F812" s="232"/>
      <c r="G812" s="232"/>
      <c r="H812" s="232"/>
      <c r="I812" s="232"/>
      <c r="J812" s="232"/>
      <c r="K812" s="232"/>
      <c r="L812" s="232"/>
      <c r="M812" s="232"/>
      <c r="N812" s="232"/>
      <c r="O812" s="232"/>
      <c r="P812" s="232"/>
      <c r="Q812" s="232"/>
      <c r="R812" s="232"/>
      <c r="S812" s="232"/>
      <c r="T812" s="232"/>
      <c r="U812" s="232"/>
      <c r="V812" s="232"/>
      <c r="W812" s="232"/>
      <c r="X812" s="232"/>
      <c r="Y812" s="232"/>
      <c r="Z812" s="232"/>
      <c r="AA812" s="232"/>
      <c r="AB812" s="232"/>
      <c r="AC812" s="232"/>
      <c r="AD812" s="266"/>
      <c r="AE812" s="235"/>
      <c r="AF812" s="266"/>
      <c r="AG812" s="235"/>
      <c r="AH812" s="266"/>
      <c r="AI812" s="235"/>
      <c r="AJ812" s="266"/>
      <c r="AK812" s="235"/>
      <c r="AL812" s="266"/>
      <c r="AM812" s="235"/>
      <c r="AN812" s="236" t="str">
        <f t="shared" si="27"/>
        <v/>
      </c>
      <c r="AO812" s="237" t="str">
        <f t="shared" si="26"/>
        <v/>
      </c>
      <c r="AP812" s="236" t="str">
        <f>IF(M812&gt;0,IF(ABS((VLOOKUP(aux!A803,aux!A:C,3,FALSE)-VLOOKUP(aux!A803,aux!E:F,2,FALSE))/VLOOKUP(aux!A803,aux!A:C,3,FALSE))&gt;'BG - Eckdaten'!#REF!,"N","J"),"")</f>
        <v/>
      </c>
      <c r="AR812" s="250"/>
    </row>
    <row r="813" spans="1:44" s="217" customFormat="1" ht="18.75" x14ac:dyDescent="0.3">
      <c r="A813" s="232"/>
      <c r="B813" s="232"/>
      <c r="C813" s="232"/>
      <c r="D813" s="232"/>
      <c r="E813" s="232"/>
      <c r="F813" s="232"/>
      <c r="G813" s="232"/>
      <c r="H813" s="232"/>
      <c r="I813" s="232"/>
      <c r="J813" s="232"/>
      <c r="K813" s="232"/>
      <c r="L813" s="232"/>
      <c r="M813" s="232"/>
      <c r="N813" s="232"/>
      <c r="O813" s="232"/>
      <c r="P813" s="232"/>
      <c r="Q813" s="232"/>
      <c r="R813" s="232"/>
      <c r="S813" s="232"/>
      <c r="T813" s="232"/>
      <c r="U813" s="232"/>
      <c r="V813" s="232"/>
      <c r="W813" s="232"/>
      <c r="X813" s="232"/>
      <c r="Y813" s="232"/>
      <c r="Z813" s="232"/>
      <c r="AA813" s="232"/>
      <c r="AB813" s="232"/>
      <c r="AC813" s="232"/>
      <c r="AD813" s="266"/>
      <c r="AE813" s="235"/>
      <c r="AF813" s="266"/>
      <c r="AG813" s="235"/>
      <c r="AH813" s="266"/>
      <c r="AI813" s="235"/>
      <c r="AJ813" s="266"/>
      <c r="AK813" s="235"/>
      <c r="AL813" s="266"/>
      <c r="AM813" s="235"/>
      <c r="AN813" s="236" t="str">
        <f t="shared" si="27"/>
        <v/>
      </c>
      <c r="AO813" s="237" t="str">
        <f t="shared" si="26"/>
        <v/>
      </c>
      <c r="AP813" s="236" t="str">
        <f>IF(M813&gt;0,IF(ABS((VLOOKUP(aux!A804,aux!A:C,3,FALSE)-VLOOKUP(aux!A804,aux!E:F,2,FALSE))/VLOOKUP(aux!A804,aux!A:C,3,FALSE))&gt;'BG - Eckdaten'!#REF!,"N","J"),"")</f>
        <v/>
      </c>
      <c r="AR813" s="250"/>
    </row>
    <row r="814" spans="1:44" s="217" customFormat="1" ht="18.75" x14ac:dyDescent="0.3">
      <c r="A814" s="232"/>
      <c r="B814" s="232"/>
      <c r="C814" s="232"/>
      <c r="D814" s="232"/>
      <c r="E814" s="232"/>
      <c r="F814" s="232"/>
      <c r="G814" s="232"/>
      <c r="H814" s="232"/>
      <c r="I814" s="232"/>
      <c r="J814" s="232"/>
      <c r="K814" s="232"/>
      <c r="L814" s="232"/>
      <c r="M814" s="232"/>
      <c r="N814" s="232"/>
      <c r="O814" s="232"/>
      <c r="P814" s="232"/>
      <c r="Q814" s="232"/>
      <c r="R814" s="232"/>
      <c r="S814" s="232"/>
      <c r="T814" s="232"/>
      <c r="U814" s="232"/>
      <c r="V814" s="232"/>
      <c r="W814" s="232"/>
      <c r="X814" s="232"/>
      <c r="Y814" s="232"/>
      <c r="Z814" s="232"/>
      <c r="AA814" s="232"/>
      <c r="AB814" s="232"/>
      <c r="AC814" s="232"/>
      <c r="AD814" s="266"/>
      <c r="AE814" s="235"/>
      <c r="AF814" s="266"/>
      <c r="AG814" s="235"/>
      <c r="AH814" s="266"/>
      <c r="AI814" s="235"/>
      <c r="AJ814" s="266"/>
      <c r="AK814" s="235"/>
      <c r="AL814" s="266"/>
      <c r="AM814" s="235"/>
      <c r="AN814" s="236" t="str">
        <f t="shared" si="27"/>
        <v/>
      </c>
      <c r="AO814" s="237" t="str">
        <f t="shared" si="26"/>
        <v/>
      </c>
      <c r="AP814" s="236" t="str">
        <f>IF(M814&gt;0,IF(ABS((VLOOKUP(aux!A805,aux!A:C,3,FALSE)-VLOOKUP(aux!A805,aux!E:F,2,FALSE))/VLOOKUP(aux!A805,aux!A:C,3,FALSE))&gt;'BG - Eckdaten'!#REF!,"N","J"),"")</f>
        <v/>
      </c>
      <c r="AR814" s="250"/>
    </row>
    <row r="815" spans="1:44" s="217" customFormat="1" ht="18.75" x14ac:dyDescent="0.3">
      <c r="A815" s="232"/>
      <c r="B815" s="232"/>
      <c r="C815" s="232"/>
      <c r="D815" s="232"/>
      <c r="E815" s="232"/>
      <c r="F815" s="232"/>
      <c r="G815" s="232"/>
      <c r="H815" s="232"/>
      <c r="I815" s="232"/>
      <c r="J815" s="232"/>
      <c r="K815" s="232"/>
      <c r="L815" s="232"/>
      <c r="M815" s="232"/>
      <c r="N815" s="232"/>
      <c r="O815" s="232"/>
      <c r="P815" s="232"/>
      <c r="Q815" s="232"/>
      <c r="R815" s="232"/>
      <c r="S815" s="232"/>
      <c r="T815" s="232"/>
      <c r="U815" s="232"/>
      <c r="V815" s="232"/>
      <c r="W815" s="232"/>
      <c r="X815" s="232"/>
      <c r="Y815" s="232"/>
      <c r="Z815" s="232"/>
      <c r="AA815" s="232"/>
      <c r="AB815" s="232"/>
      <c r="AC815" s="232"/>
      <c r="AD815" s="266"/>
      <c r="AE815" s="235"/>
      <c r="AF815" s="266"/>
      <c r="AG815" s="235"/>
      <c r="AH815" s="266"/>
      <c r="AI815" s="235"/>
      <c r="AJ815" s="266"/>
      <c r="AK815" s="235"/>
      <c r="AL815" s="266"/>
      <c r="AM815" s="235"/>
      <c r="AN815" s="236" t="str">
        <f t="shared" si="27"/>
        <v/>
      </c>
      <c r="AO815" s="237" t="str">
        <f t="shared" si="26"/>
        <v/>
      </c>
      <c r="AP815" s="236" t="str">
        <f>IF(M815&gt;0,IF(ABS((VLOOKUP(aux!A806,aux!A:C,3,FALSE)-VLOOKUP(aux!A806,aux!E:F,2,FALSE))/VLOOKUP(aux!A806,aux!A:C,3,FALSE))&gt;'BG - Eckdaten'!#REF!,"N","J"),"")</f>
        <v/>
      </c>
      <c r="AR815" s="250"/>
    </row>
    <row r="816" spans="1:44" s="217" customFormat="1" ht="18.75" x14ac:dyDescent="0.3">
      <c r="A816" s="232"/>
      <c r="B816" s="232"/>
      <c r="C816" s="232"/>
      <c r="D816" s="232"/>
      <c r="E816" s="232"/>
      <c r="F816" s="232"/>
      <c r="G816" s="232"/>
      <c r="H816" s="232"/>
      <c r="I816" s="232"/>
      <c r="J816" s="232"/>
      <c r="K816" s="232"/>
      <c r="L816" s="232"/>
      <c r="M816" s="232"/>
      <c r="N816" s="232"/>
      <c r="O816" s="232"/>
      <c r="P816" s="232"/>
      <c r="Q816" s="232"/>
      <c r="R816" s="232"/>
      <c r="S816" s="232"/>
      <c r="T816" s="232"/>
      <c r="U816" s="232"/>
      <c r="V816" s="232"/>
      <c r="W816" s="232"/>
      <c r="X816" s="232"/>
      <c r="Y816" s="232"/>
      <c r="Z816" s="232"/>
      <c r="AA816" s="232"/>
      <c r="AB816" s="232"/>
      <c r="AC816" s="232"/>
      <c r="AD816" s="266"/>
      <c r="AE816" s="235"/>
      <c r="AF816" s="266"/>
      <c r="AG816" s="235"/>
      <c r="AH816" s="266"/>
      <c r="AI816" s="235"/>
      <c r="AJ816" s="266"/>
      <c r="AK816" s="235"/>
      <c r="AL816" s="266"/>
      <c r="AM816" s="235"/>
      <c r="AN816" s="236" t="str">
        <f t="shared" si="27"/>
        <v/>
      </c>
      <c r="AO816" s="237" t="str">
        <f t="shared" si="26"/>
        <v/>
      </c>
      <c r="AP816" s="236" t="str">
        <f>IF(M816&gt;0,IF(ABS((VLOOKUP(aux!A807,aux!A:C,3,FALSE)-VLOOKUP(aux!A807,aux!E:F,2,FALSE))/VLOOKUP(aux!A807,aux!A:C,3,FALSE))&gt;'BG - Eckdaten'!#REF!,"N","J"),"")</f>
        <v/>
      </c>
      <c r="AR816" s="250"/>
    </row>
    <row r="817" spans="1:44" s="217" customFormat="1" ht="18.75" x14ac:dyDescent="0.3">
      <c r="A817" s="232"/>
      <c r="B817" s="232"/>
      <c r="C817" s="232"/>
      <c r="D817" s="232"/>
      <c r="E817" s="232"/>
      <c r="F817" s="232"/>
      <c r="G817" s="232"/>
      <c r="H817" s="232"/>
      <c r="I817" s="232"/>
      <c r="J817" s="232"/>
      <c r="K817" s="232"/>
      <c r="L817" s="232"/>
      <c r="M817" s="232"/>
      <c r="N817" s="232"/>
      <c r="O817" s="232"/>
      <c r="P817" s="232"/>
      <c r="Q817" s="232"/>
      <c r="R817" s="232"/>
      <c r="S817" s="232"/>
      <c r="T817" s="232"/>
      <c r="U817" s="232"/>
      <c r="V817" s="232"/>
      <c r="W817" s="232"/>
      <c r="X817" s="232"/>
      <c r="Y817" s="232"/>
      <c r="Z817" s="232"/>
      <c r="AA817" s="232"/>
      <c r="AB817" s="232"/>
      <c r="AC817" s="232"/>
      <c r="AD817" s="266"/>
      <c r="AE817" s="235"/>
      <c r="AF817" s="266"/>
      <c r="AG817" s="235"/>
      <c r="AH817" s="266"/>
      <c r="AI817" s="235"/>
      <c r="AJ817" s="266"/>
      <c r="AK817" s="235"/>
      <c r="AL817" s="266"/>
      <c r="AM817" s="235"/>
      <c r="AN817" s="236" t="str">
        <f t="shared" si="27"/>
        <v/>
      </c>
      <c r="AO817" s="237" t="str">
        <f t="shared" si="26"/>
        <v/>
      </c>
      <c r="AP817" s="236" t="str">
        <f>IF(M817&gt;0,IF(ABS((VLOOKUP(aux!A808,aux!A:C,3,FALSE)-VLOOKUP(aux!A808,aux!E:F,2,FALSE))/VLOOKUP(aux!A808,aux!A:C,3,FALSE))&gt;'BG - Eckdaten'!#REF!,"N","J"),"")</f>
        <v/>
      </c>
      <c r="AR817" s="250"/>
    </row>
    <row r="818" spans="1:44" s="217" customFormat="1" ht="18.75" x14ac:dyDescent="0.3">
      <c r="A818" s="232"/>
      <c r="B818" s="232"/>
      <c r="C818" s="232"/>
      <c r="D818" s="232"/>
      <c r="E818" s="232"/>
      <c r="F818" s="232"/>
      <c r="G818" s="232"/>
      <c r="H818" s="232"/>
      <c r="I818" s="232"/>
      <c r="J818" s="232"/>
      <c r="K818" s="232"/>
      <c r="L818" s="232"/>
      <c r="M818" s="232"/>
      <c r="N818" s="232"/>
      <c r="O818" s="232"/>
      <c r="P818" s="232"/>
      <c r="Q818" s="232"/>
      <c r="R818" s="232"/>
      <c r="S818" s="232"/>
      <c r="T818" s="232"/>
      <c r="U818" s="232"/>
      <c r="V818" s="232"/>
      <c r="W818" s="232"/>
      <c r="X818" s="232"/>
      <c r="Y818" s="232"/>
      <c r="Z818" s="232"/>
      <c r="AA818" s="232"/>
      <c r="AB818" s="232"/>
      <c r="AC818" s="232"/>
      <c r="AD818" s="266"/>
      <c r="AE818" s="235"/>
      <c r="AF818" s="266"/>
      <c r="AG818" s="235"/>
      <c r="AH818" s="266"/>
      <c r="AI818" s="235"/>
      <c r="AJ818" s="266"/>
      <c r="AK818" s="235"/>
      <c r="AL818" s="266"/>
      <c r="AM818" s="235"/>
      <c r="AN818" s="236" t="str">
        <f t="shared" si="27"/>
        <v/>
      </c>
      <c r="AO818" s="237" t="str">
        <f t="shared" si="26"/>
        <v/>
      </c>
      <c r="AP818" s="236" t="str">
        <f>IF(M818&gt;0,IF(ABS((VLOOKUP(aux!A809,aux!A:C,3,FALSE)-VLOOKUP(aux!A809,aux!E:F,2,FALSE))/VLOOKUP(aux!A809,aux!A:C,3,FALSE))&gt;'BG - Eckdaten'!#REF!,"N","J"),"")</f>
        <v/>
      </c>
      <c r="AR818" s="250"/>
    </row>
    <row r="819" spans="1:44" s="217" customFormat="1" ht="18.75" x14ac:dyDescent="0.3">
      <c r="A819" s="232"/>
      <c r="B819" s="232"/>
      <c r="C819" s="232"/>
      <c r="D819" s="232"/>
      <c r="E819" s="232"/>
      <c r="F819" s="232"/>
      <c r="G819" s="232"/>
      <c r="H819" s="232"/>
      <c r="I819" s="232"/>
      <c r="J819" s="232"/>
      <c r="K819" s="232"/>
      <c r="L819" s="232"/>
      <c r="M819" s="232"/>
      <c r="N819" s="232"/>
      <c r="O819" s="232"/>
      <c r="P819" s="232"/>
      <c r="Q819" s="232"/>
      <c r="R819" s="232"/>
      <c r="S819" s="232"/>
      <c r="T819" s="232"/>
      <c r="U819" s="232"/>
      <c r="V819" s="232"/>
      <c r="W819" s="232"/>
      <c r="X819" s="232"/>
      <c r="Y819" s="232"/>
      <c r="Z819" s="232"/>
      <c r="AA819" s="232"/>
      <c r="AB819" s="232"/>
      <c r="AC819" s="232"/>
      <c r="AD819" s="266"/>
      <c r="AE819" s="235"/>
      <c r="AF819" s="266"/>
      <c r="AG819" s="235"/>
      <c r="AH819" s="266"/>
      <c r="AI819" s="235"/>
      <c r="AJ819" s="266"/>
      <c r="AK819" s="235"/>
      <c r="AL819" s="266"/>
      <c r="AM819" s="235"/>
      <c r="AN819" s="236" t="str">
        <f t="shared" si="27"/>
        <v/>
      </c>
      <c r="AO819" s="237" t="str">
        <f t="shared" si="26"/>
        <v/>
      </c>
      <c r="AP819" s="236" t="str">
        <f>IF(M819&gt;0,IF(ABS((VLOOKUP(aux!A810,aux!A:C,3,FALSE)-VLOOKUP(aux!A810,aux!E:F,2,FALSE))/VLOOKUP(aux!A810,aux!A:C,3,FALSE))&gt;'BG - Eckdaten'!#REF!,"N","J"),"")</f>
        <v/>
      </c>
      <c r="AR819" s="250"/>
    </row>
    <row r="820" spans="1:44" s="217" customFormat="1" ht="18.75" x14ac:dyDescent="0.3">
      <c r="A820" s="232"/>
      <c r="B820" s="232"/>
      <c r="C820" s="232"/>
      <c r="D820" s="232"/>
      <c r="E820" s="232"/>
      <c r="F820" s="232"/>
      <c r="G820" s="232"/>
      <c r="H820" s="232"/>
      <c r="I820" s="232"/>
      <c r="J820" s="232"/>
      <c r="K820" s="232"/>
      <c r="L820" s="232"/>
      <c r="M820" s="232"/>
      <c r="N820" s="232"/>
      <c r="O820" s="232"/>
      <c r="P820" s="232"/>
      <c r="Q820" s="232"/>
      <c r="R820" s="232"/>
      <c r="S820" s="232"/>
      <c r="T820" s="232"/>
      <c r="U820" s="232"/>
      <c r="V820" s="232"/>
      <c r="W820" s="232"/>
      <c r="X820" s="232"/>
      <c r="Y820" s="232"/>
      <c r="Z820" s="232"/>
      <c r="AA820" s="232"/>
      <c r="AB820" s="232"/>
      <c r="AC820" s="232"/>
      <c r="AD820" s="266"/>
      <c r="AE820" s="235"/>
      <c r="AF820" s="266"/>
      <c r="AG820" s="235"/>
      <c r="AH820" s="266"/>
      <c r="AI820" s="235"/>
      <c r="AJ820" s="266"/>
      <c r="AK820" s="235"/>
      <c r="AL820" s="266"/>
      <c r="AM820" s="235"/>
      <c r="AN820" s="236" t="str">
        <f t="shared" si="27"/>
        <v/>
      </c>
      <c r="AO820" s="237" t="str">
        <f t="shared" si="26"/>
        <v/>
      </c>
      <c r="AP820" s="236" t="str">
        <f>IF(M820&gt;0,IF(ABS((VLOOKUP(aux!A811,aux!A:C,3,FALSE)-VLOOKUP(aux!A811,aux!E:F,2,FALSE))/VLOOKUP(aux!A811,aux!A:C,3,FALSE))&gt;'BG - Eckdaten'!#REF!,"N","J"),"")</f>
        <v/>
      </c>
      <c r="AR820" s="250"/>
    </row>
    <row r="821" spans="1:44" s="217" customFormat="1" ht="18.75" x14ac:dyDescent="0.3">
      <c r="A821" s="232"/>
      <c r="B821" s="232"/>
      <c r="C821" s="232"/>
      <c r="D821" s="232"/>
      <c r="E821" s="232"/>
      <c r="F821" s="232"/>
      <c r="G821" s="232"/>
      <c r="H821" s="232"/>
      <c r="I821" s="232"/>
      <c r="J821" s="232"/>
      <c r="K821" s="232"/>
      <c r="L821" s="232"/>
      <c r="M821" s="232"/>
      <c r="N821" s="232"/>
      <c r="O821" s="232"/>
      <c r="P821" s="232"/>
      <c r="Q821" s="232"/>
      <c r="R821" s="232"/>
      <c r="S821" s="232"/>
      <c r="T821" s="232"/>
      <c r="U821" s="232"/>
      <c r="V821" s="232"/>
      <c r="W821" s="232"/>
      <c r="X821" s="232"/>
      <c r="Y821" s="232"/>
      <c r="Z821" s="232"/>
      <c r="AA821" s="232"/>
      <c r="AB821" s="232"/>
      <c r="AC821" s="232"/>
      <c r="AD821" s="266"/>
      <c r="AE821" s="235"/>
      <c r="AF821" s="266"/>
      <c r="AG821" s="235"/>
      <c r="AH821" s="266"/>
      <c r="AI821" s="235"/>
      <c r="AJ821" s="266"/>
      <c r="AK821" s="235"/>
      <c r="AL821" s="266"/>
      <c r="AM821" s="235"/>
      <c r="AN821" s="236" t="str">
        <f t="shared" si="27"/>
        <v/>
      </c>
      <c r="AO821" s="237" t="str">
        <f t="shared" si="26"/>
        <v/>
      </c>
      <c r="AP821" s="236" t="str">
        <f>IF(M821&gt;0,IF(ABS((VLOOKUP(aux!A812,aux!A:C,3,FALSE)-VLOOKUP(aux!A812,aux!E:F,2,FALSE))/VLOOKUP(aux!A812,aux!A:C,3,FALSE))&gt;'BG - Eckdaten'!#REF!,"N","J"),"")</f>
        <v/>
      </c>
      <c r="AR821" s="250"/>
    </row>
    <row r="822" spans="1:44" s="217" customFormat="1" ht="18.75" x14ac:dyDescent="0.3">
      <c r="A822" s="232"/>
      <c r="B822" s="232"/>
      <c r="C822" s="232"/>
      <c r="D822" s="232"/>
      <c r="E822" s="232"/>
      <c r="F822" s="232"/>
      <c r="G822" s="232"/>
      <c r="H822" s="232"/>
      <c r="I822" s="232"/>
      <c r="J822" s="232"/>
      <c r="K822" s="232"/>
      <c r="L822" s="232"/>
      <c r="M822" s="232"/>
      <c r="N822" s="232"/>
      <c r="O822" s="232"/>
      <c r="P822" s="232"/>
      <c r="Q822" s="232"/>
      <c r="R822" s="232"/>
      <c r="S822" s="232"/>
      <c r="T822" s="232"/>
      <c r="U822" s="232"/>
      <c r="V822" s="232"/>
      <c r="W822" s="232"/>
      <c r="X822" s="232"/>
      <c r="Y822" s="232"/>
      <c r="Z822" s="232"/>
      <c r="AA822" s="232"/>
      <c r="AB822" s="232"/>
      <c r="AC822" s="232"/>
      <c r="AD822" s="266"/>
      <c r="AE822" s="235"/>
      <c r="AF822" s="266"/>
      <c r="AG822" s="235"/>
      <c r="AH822" s="266"/>
      <c r="AI822" s="235"/>
      <c r="AJ822" s="266"/>
      <c r="AK822" s="235"/>
      <c r="AL822" s="266"/>
      <c r="AM822" s="235"/>
      <c r="AN822" s="236" t="str">
        <f t="shared" si="27"/>
        <v/>
      </c>
      <c r="AO822" s="237" t="str">
        <f t="shared" si="26"/>
        <v/>
      </c>
      <c r="AP822" s="236" t="str">
        <f>IF(M822&gt;0,IF(ABS((VLOOKUP(aux!A813,aux!A:C,3,FALSE)-VLOOKUP(aux!A813,aux!E:F,2,FALSE))/VLOOKUP(aux!A813,aux!A:C,3,FALSE))&gt;'BG - Eckdaten'!#REF!,"N","J"),"")</f>
        <v/>
      </c>
      <c r="AR822" s="250"/>
    </row>
    <row r="823" spans="1:44" s="217" customFormat="1" ht="18.75" x14ac:dyDescent="0.3">
      <c r="A823" s="232"/>
      <c r="B823" s="232"/>
      <c r="C823" s="232"/>
      <c r="D823" s="232"/>
      <c r="E823" s="232"/>
      <c r="F823" s="232"/>
      <c r="G823" s="232"/>
      <c r="H823" s="232"/>
      <c r="I823" s="232"/>
      <c r="J823" s="232"/>
      <c r="K823" s="232"/>
      <c r="L823" s="232"/>
      <c r="M823" s="232"/>
      <c r="N823" s="232"/>
      <c r="O823" s="232"/>
      <c r="P823" s="232"/>
      <c r="Q823" s="232"/>
      <c r="R823" s="232"/>
      <c r="S823" s="232"/>
      <c r="T823" s="232"/>
      <c r="U823" s="232"/>
      <c r="V823" s="232"/>
      <c r="W823" s="232"/>
      <c r="X823" s="232"/>
      <c r="Y823" s="232"/>
      <c r="Z823" s="232"/>
      <c r="AA823" s="232"/>
      <c r="AB823" s="232"/>
      <c r="AC823" s="232"/>
      <c r="AD823" s="266"/>
      <c r="AE823" s="235"/>
      <c r="AF823" s="266"/>
      <c r="AG823" s="235"/>
      <c r="AH823" s="266"/>
      <c r="AI823" s="235"/>
      <c r="AJ823" s="266"/>
      <c r="AK823" s="235"/>
      <c r="AL823" s="266"/>
      <c r="AM823" s="235"/>
      <c r="AN823" s="236" t="str">
        <f t="shared" si="27"/>
        <v/>
      </c>
      <c r="AO823" s="237" t="str">
        <f t="shared" si="26"/>
        <v/>
      </c>
      <c r="AP823" s="236" t="str">
        <f>IF(M823&gt;0,IF(ABS((VLOOKUP(aux!A814,aux!A:C,3,FALSE)-VLOOKUP(aux!A814,aux!E:F,2,FALSE))/VLOOKUP(aux!A814,aux!A:C,3,FALSE))&gt;'BG - Eckdaten'!#REF!,"N","J"),"")</f>
        <v/>
      </c>
      <c r="AR823" s="250"/>
    </row>
    <row r="824" spans="1:44" s="217" customFormat="1" ht="18.75" x14ac:dyDescent="0.3">
      <c r="A824" s="232"/>
      <c r="B824" s="232"/>
      <c r="C824" s="232"/>
      <c r="D824" s="232"/>
      <c r="E824" s="232"/>
      <c r="F824" s="232"/>
      <c r="G824" s="232"/>
      <c r="H824" s="232"/>
      <c r="I824" s="232"/>
      <c r="J824" s="232"/>
      <c r="K824" s="232"/>
      <c r="L824" s="232"/>
      <c r="M824" s="232"/>
      <c r="N824" s="232"/>
      <c r="O824" s="232"/>
      <c r="P824" s="232"/>
      <c r="Q824" s="232"/>
      <c r="R824" s="232"/>
      <c r="S824" s="232"/>
      <c r="T824" s="232"/>
      <c r="U824" s="232"/>
      <c r="V824" s="232"/>
      <c r="W824" s="232"/>
      <c r="X824" s="232"/>
      <c r="Y824" s="232"/>
      <c r="Z824" s="232"/>
      <c r="AA824" s="232"/>
      <c r="AB824" s="232"/>
      <c r="AC824" s="232"/>
      <c r="AD824" s="266"/>
      <c r="AE824" s="235"/>
      <c r="AF824" s="266"/>
      <c r="AG824" s="235"/>
      <c r="AH824" s="266"/>
      <c r="AI824" s="235"/>
      <c r="AJ824" s="266"/>
      <c r="AK824" s="235"/>
      <c r="AL824" s="266"/>
      <c r="AM824" s="235"/>
      <c r="AN824" s="236" t="str">
        <f t="shared" si="27"/>
        <v/>
      </c>
      <c r="AO824" s="237" t="str">
        <f t="shared" si="26"/>
        <v/>
      </c>
      <c r="AP824" s="236" t="str">
        <f>IF(M824&gt;0,IF(ABS((VLOOKUP(aux!A815,aux!A:C,3,FALSE)-VLOOKUP(aux!A815,aux!E:F,2,FALSE))/VLOOKUP(aux!A815,aux!A:C,3,FALSE))&gt;'BG - Eckdaten'!#REF!,"N","J"),"")</f>
        <v/>
      </c>
      <c r="AR824" s="250"/>
    </row>
    <row r="825" spans="1:44" s="217" customFormat="1" ht="18.75" x14ac:dyDescent="0.3">
      <c r="A825" s="232"/>
      <c r="B825" s="232"/>
      <c r="C825" s="232"/>
      <c r="D825" s="232"/>
      <c r="E825" s="232"/>
      <c r="F825" s="232"/>
      <c r="G825" s="232"/>
      <c r="H825" s="232"/>
      <c r="I825" s="232"/>
      <c r="J825" s="232"/>
      <c r="K825" s="232"/>
      <c r="L825" s="232"/>
      <c r="M825" s="232"/>
      <c r="N825" s="232"/>
      <c r="O825" s="232"/>
      <c r="P825" s="232"/>
      <c r="Q825" s="232"/>
      <c r="R825" s="232"/>
      <c r="S825" s="232"/>
      <c r="T825" s="232"/>
      <c r="U825" s="232"/>
      <c r="V825" s="232"/>
      <c r="W825" s="232"/>
      <c r="X825" s="232"/>
      <c r="Y825" s="232"/>
      <c r="Z825" s="232"/>
      <c r="AA825" s="232"/>
      <c r="AB825" s="232"/>
      <c r="AC825" s="232"/>
      <c r="AD825" s="266"/>
      <c r="AE825" s="235"/>
      <c r="AF825" s="266"/>
      <c r="AG825" s="235"/>
      <c r="AH825" s="266"/>
      <c r="AI825" s="235"/>
      <c r="AJ825" s="266"/>
      <c r="AK825" s="235"/>
      <c r="AL825" s="266"/>
      <c r="AM825" s="235"/>
      <c r="AN825" s="236" t="str">
        <f t="shared" si="27"/>
        <v/>
      </c>
      <c r="AO825" s="237" t="str">
        <f t="shared" si="26"/>
        <v/>
      </c>
      <c r="AP825" s="236" t="str">
        <f>IF(M825&gt;0,IF(ABS((VLOOKUP(aux!A816,aux!A:C,3,FALSE)-VLOOKUP(aux!A816,aux!E:F,2,FALSE))/VLOOKUP(aux!A816,aux!A:C,3,FALSE))&gt;'BG - Eckdaten'!#REF!,"N","J"),"")</f>
        <v/>
      </c>
      <c r="AR825" s="250"/>
    </row>
    <row r="826" spans="1:44" s="217" customFormat="1" ht="18.75" x14ac:dyDescent="0.3">
      <c r="A826" s="232"/>
      <c r="B826" s="232"/>
      <c r="C826" s="232"/>
      <c r="D826" s="232"/>
      <c r="E826" s="232"/>
      <c r="F826" s="232"/>
      <c r="G826" s="232"/>
      <c r="H826" s="232"/>
      <c r="I826" s="232"/>
      <c r="J826" s="232"/>
      <c r="K826" s="232"/>
      <c r="L826" s="232"/>
      <c r="M826" s="232"/>
      <c r="N826" s="232"/>
      <c r="O826" s="232"/>
      <c r="P826" s="232"/>
      <c r="Q826" s="232"/>
      <c r="R826" s="232"/>
      <c r="S826" s="232"/>
      <c r="T826" s="232"/>
      <c r="U826" s="232"/>
      <c r="V826" s="232"/>
      <c r="W826" s="232"/>
      <c r="X826" s="232"/>
      <c r="Y826" s="232"/>
      <c r="Z826" s="232"/>
      <c r="AA826" s="232"/>
      <c r="AB826" s="232"/>
      <c r="AC826" s="232"/>
      <c r="AD826" s="266"/>
      <c r="AE826" s="235"/>
      <c r="AF826" s="266"/>
      <c r="AG826" s="235"/>
      <c r="AH826" s="266"/>
      <c r="AI826" s="235"/>
      <c r="AJ826" s="266"/>
      <c r="AK826" s="235"/>
      <c r="AL826" s="266"/>
      <c r="AM826" s="235"/>
      <c r="AN826" s="236" t="str">
        <f t="shared" si="27"/>
        <v/>
      </c>
      <c r="AO826" s="237" t="str">
        <f t="shared" si="26"/>
        <v/>
      </c>
      <c r="AP826" s="236" t="str">
        <f>IF(M826&gt;0,IF(ABS((VLOOKUP(aux!A817,aux!A:C,3,FALSE)-VLOOKUP(aux!A817,aux!E:F,2,FALSE))/VLOOKUP(aux!A817,aux!A:C,3,FALSE))&gt;'BG - Eckdaten'!#REF!,"N","J"),"")</f>
        <v/>
      </c>
      <c r="AR826" s="250"/>
    </row>
    <row r="827" spans="1:44" s="217" customFormat="1" ht="18.75" x14ac:dyDescent="0.3">
      <c r="A827" s="232"/>
      <c r="B827" s="232"/>
      <c r="C827" s="232"/>
      <c r="D827" s="232"/>
      <c r="E827" s="232"/>
      <c r="F827" s="232"/>
      <c r="G827" s="232"/>
      <c r="H827" s="232"/>
      <c r="I827" s="232"/>
      <c r="J827" s="232"/>
      <c r="K827" s="232"/>
      <c r="L827" s="232"/>
      <c r="M827" s="232"/>
      <c r="N827" s="232"/>
      <c r="O827" s="232"/>
      <c r="P827" s="232"/>
      <c r="Q827" s="232"/>
      <c r="R827" s="232"/>
      <c r="S827" s="232"/>
      <c r="T827" s="232"/>
      <c r="U827" s="232"/>
      <c r="V827" s="232"/>
      <c r="W827" s="232"/>
      <c r="X827" s="232"/>
      <c r="Y827" s="232"/>
      <c r="Z827" s="232"/>
      <c r="AA827" s="232"/>
      <c r="AB827" s="232"/>
      <c r="AC827" s="232"/>
      <c r="AD827" s="266"/>
      <c r="AE827" s="235"/>
      <c r="AF827" s="266"/>
      <c r="AG827" s="235"/>
      <c r="AH827" s="266"/>
      <c r="AI827" s="235"/>
      <c r="AJ827" s="266"/>
      <c r="AK827" s="235"/>
      <c r="AL827" s="266"/>
      <c r="AM827" s="235"/>
      <c r="AN827" s="236" t="str">
        <f t="shared" si="27"/>
        <v/>
      </c>
      <c r="AO827" s="237" t="str">
        <f t="shared" si="26"/>
        <v/>
      </c>
      <c r="AP827" s="236" t="str">
        <f>IF(M827&gt;0,IF(ABS((VLOOKUP(aux!A818,aux!A:C,3,FALSE)-VLOOKUP(aux!A818,aux!E:F,2,FALSE))/VLOOKUP(aux!A818,aux!A:C,3,FALSE))&gt;'BG - Eckdaten'!#REF!,"N","J"),"")</f>
        <v/>
      </c>
      <c r="AR827" s="250"/>
    </row>
    <row r="828" spans="1:44" s="217" customFormat="1" ht="18.75" x14ac:dyDescent="0.3">
      <c r="A828" s="232"/>
      <c r="B828" s="232"/>
      <c r="C828" s="232"/>
      <c r="D828" s="232"/>
      <c r="E828" s="232"/>
      <c r="F828" s="232"/>
      <c r="G828" s="232"/>
      <c r="H828" s="232"/>
      <c r="I828" s="232"/>
      <c r="J828" s="232"/>
      <c r="K828" s="232"/>
      <c r="L828" s="232"/>
      <c r="M828" s="232"/>
      <c r="N828" s="232"/>
      <c r="O828" s="232"/>
      <c r="P828" s="232"/>
      <c r="Q828" s="232"/>
      <c r="R828" s="232"/>
      <c r="S828" s="232"/>
      <c r="T828" s="232"/>
      <c r="U828" s="232"/>
      <c r="V828" s="232"/>
      <c r="W828" s="232"/>
      <c r="X828" s="232"/>
      <c r="Y828" s="232"/>
      <c r="Z828" s="232"/>
      <c r="AA828" s="232"/>
      <c r="AB828" s="232"/>
      <c r="AC828" s="232"/>
      <c r="AD828" s="266"/>
      <c r="AE828" s="235"/>
      <c r="AF828" s="266"/>
      <c r="AG828" s="235"/>
      <c r="AH828" s="266"/>
      <c r="AI828" s="235"/>
      <c r="AJ828" s="266"/>
      <c r="AK828" s="235"/>
      <c r="AL828" s="266"/>
      <c r="AM828" s="235"/>
      <c r="AN828" s="236" t="str">
        <f t="shared" si="27"/>
        <v/>
      </c>
      <c r="AO828" s="237" t="str">
        <f t="shared" si="26"/>
        <v/>
      </c>
      <c r="AP828" s="236" t="str">
        <f>IF(M828&gt;0,IF(ABS((VLOOKUP(aux!A819,aux!A:C,3,FALSE)-VLOOKUP(aux!A819,aux!E:F,2,FALSE))/VLOOKUP(aux!A819,aux!A:C,3,FALSE))&gt;'BG - Eckdaten'!#REF!,"N","J"),"")</f>
        <v/>
      </c>
      <c r="AR828" s="250"/>
    </row>
    <row r="829" spans="1:44" s="217" customFormat="1" ht="18.75" x14ac:dyDescent="0.3">
      <c r="A829" s="232"/>
      <c r="B829" s="232"/>
      <c r="C829" s="232"/>
      <c r="D829" s="232"/>
      <c r="E829" s="232"/>
      <c r="F829" s="232"/>
      <c r="G829" s="232"/>
      <c r="H829" s="232"/>
      <c r="I829" s="232"/>
      <c r="J829" s="232"/>
      <c r="K829" s="232"/>
      <c r="L829" s="232"/>
      <c r="M829" s="232"/>
      <c r="N829" s="232"/>
      <c r="O829" s="232"/>
      <c r="P829" s="232"/>
      <c r="Q829" s="232"/>
      <c r="R829" s="232"/>
      <c r="S829" s="232"/>
      <c r="T829" s="232"/>
      <c r="U829" s="232"/>
      <c r="V829" s="232"/>
      <c r="W829" s="232"/>
      <c r="X829" s="232"/>
      <c r="Y829" s="232"/>
      <c r="Z829" s="232"/>
      <c r="AA829" s="232"/>
      <c r="AB829" s="232"/>
      <c r="AC829" s="232"/>
      <c r="AD829" s="266"/>
      <c r="AE829" s="235"/>
      <c r="AF829" s="266"/>
      <c r="AG829" s="235"/>
      <c r="AH829" s="266"/>
      <c r="AI829" s="235"/>
      <c r="AJ829" s="266"/>
      <c r="AK829" s="235"/>
      <c r="AL829" s="266"/>
      <c r="AM829" s="235"/>
      <c r="AN829" s="236" t="str">
        <f t="shared" si="27"/>
        <v/>
      </c>
      <c r="AO829" s="237" t="str">
        <f t="shared" si="26"/>
        <v/>
      </c>
      <c r="AP829" s="236" t="str">
        <f>IF(M829&gt;0,IF(ABS((VLOOKUP(aux!A820,aux!A:C,3,FALSE)-VLOOKUP(aux!A820,aux!E:F,2,FALSE))/VLOOKUP(aux!A820,aux!A:C,3,FALSE))&gt;'BG - Eckdaten'!#REF!,"N","J"),"")</f>
        <v/>
      </c>
      <c r="AR829" s="250"/>
    </row>
    <row r="830" spans="1:44" s="217" customFormat="1" ht="18.75" x14ac:dyDescent="0.3">
      <c r="A830" s="232"/>
      <c r="B830" s="232"/>
      <c r="C830" s="232"/>
      <c r="D830" s="232"/>
      <c r="E830" s="232"/>
      <c r="F830" s="232"/>
      <c r="G830" s="232"/>
      <c r="H830" s="232"/>
      <c r="I830" s="232"/>
      <c r="J830" s="232"/>
      <c r="K830" s="232"/>
      <c r="L830" s="232"/>
      <c r="M830" s="232"/>
      <c r="N830" s="232"/>
      <c r="O830" s="232"/>
      <c r="P830" s="232"/>
      <c r="Q830" s="232"/>
      <c r="R830" s="232"/>
      <c r="S830" s="232"/>
      <c r="T830" s="232"/>
      <c r="U830" s="232"/>
      <c r="V830" s="232"/>
      <c r="W830" s="232"/>
      <c r="X830" s="232"/>
      <c r="Y830" s="232"/>
      <c r="Z830" s="232"/>
      <c r="AA830" s="232"/>
      <c r="AB830" s="232"/>
      <c r="AC830" s="232"/>
      <c r="AD830" s="266"/>
      <c r="AE830" s="235"/>
      <c r="AF830" s="266"/>
      <c r="AG830" s="235"/>
      <c r="AH830" s="266"/>
      <c r="AI830" s="235"/>
      <c r="AJ830" s="266"/>
      <c r="AK830" s="235"/>
      <c r="AL830" s="266"/>
      <c r="AM830" s="235"/>
      <c r="AN830" s="236" t="str">
        <f t="shared" si="27"/>
        <v/>
      </c>
      <c r="AO830" s="237" t="str">
        <f t="shared" si="26"/>
        <v/>
      </c>
      <c r="AP830" s="236" t="str">
        <f>IF(M830&gt;0,IF(ABS((VLOOKUP(aux!A821,aux!A:C,3,FALSE)-VLOOKUP(aux!A821,aux!E:F,2,FALSE))/VLOOKUP(aux!A821,aux!A:C,3,FALSE))&gt;'BG - Eckdaten'!#REF!,"N","J"),"")</f>
        <v/>
      </c>
      <c r="AR830" s="250"/>
    </row>
    <row r="831" spans="1:44" s="217" customFormat="1" ht="18.75" x14ac:dyDescent="0.3">
      <c r="A831" s="232"/>
      <c r="B831" s="232"/>
      <c r="C831" s="232"/>
      <c r="D831" s="232"/>
      <c r="E831" s="232"/>
      <c r="F831" s="232"/>
      <c r="G831" s="232"/>
      <c r="H831" s="232"/>
      <c r="I831" s="232"/>
      <c r="J831" s="232"/>
      <c r="K831" s="232"/>
      <c r="L831" s="232"/>
      <c r="M831" s="232"/>
      <c r="N831" s="232"/>
      <c r="O831" s="232"/>
      <c r="P831" s="232"/>
      <c r="Q831" s="232"/>
      <c r="R831" s="232"/>
      <c r="S831" s="232"/>
      <c r="T831" s="232"/>
      <c r="U831" s="232"/>
      <c r="V831" s="232"/>
      <c r="W831" s="232"/>
      <c r="X831" s="232"/>
      <c r="Y831" s="232"/>
      <c r="Z831" s="232"/>
      <c r="AA831" s="232"/>
      <c r="AB831" s="232"/>
      <c r="AC831" s="232"/>
      <c r="AD831" s="266"/>
      <c r="AE831" s="235"/>
      <c r="AF831" s="266"/>
      <c r="AG831" s="235"/>
      <c r="AH831" s="266"/>
      <c r="AI831" s="235"/>
      <c r="AJ831" s="266"/>
      <c r="AK831" s="235"/>
      <c r="AL831" s="266"/>
      <c r="AM831" s="235"/>
      <c r="AN831" s="236" t="str">
        <f t="shared" si="27"/>
        <v/>
      </c>
      <c r="AO831" s="237" t="str">
        <f t="shared" si="26"/>
        <v/>
      </c>
      <c r="AP831" s="236" t="str">
        <f>IF(M831&gt;0,IF(ABS((VLOOKUP(aux!A822,aux!A:C,3,FALSE)-VLOOKUP(aux!A822,aux!E:F,2,FALSE))/VLOOKUP(aux!A822,aux!A:C,3,FALSE))&gt;'BG - Eckdaten'!#REF!,"N","J"),"")</f>
        <v/>
      </c>
      <c r="AR831" s="250"/>
    </row>
    <row r="832" spans="1:44" s="217" customFormat="1" ht="18.75" x14ac:dyDescent="0.3">
      <c r="A832" s="232"/>
      <c r="B832" s="232"/>
      <c r="C832" s="232"/>
      <c r="D832" s="232"/>
      <c r="E832" s="232"/>
      <c r="F832" s="232"/>
      <c r="G832" s="232"/>
      <c r="H832" s="232"/>
      <c r="I832" s="232"/>
      <c r="J832" s="232"/>
      <c r="K832" s="232"/>
      <c r="L832" s="232"/>
      <c r="M832" s="232"/>
      <c r="N832" s="232"/>
      <c r="O832" s="232"/>
      <c r="P832" s="232"/>
      <c r="Q832" s="232"/>
      <c r="R832" s="232"/>
      <c r="S832" s="232"/>
      <c r="T832" s="232"/>
      <c r="U832" s="232"/>
      <c r="V832" s="232"/>
      <c r="W832" s="232"/>
      <c r="X832" s="232"/>
      <c r="Y832" s="232"/>
      <c r="Z832" s="232"/>
      <c r="AA832" s="232"/>
      <c r="AB832" s="232"/>
      <c r="AC832" s="232"/>
      <c r="AD832" s="266"/>
      <c r="AE832" s="235"/>
      <c r="AF832" s="266"/>
      <c r="AG832" s="235"/>
      <c r="AH832" s="266"/>
      <c r="AI832" s="235"/>
      <c r="AJ832" s="266"/>
      <c r="AK832" s="235"/>
      <c r="AL832" s="266"/>
      <c r="AM832" s="235"/>
      <c r="AN832" s="236" t="str">
        <f t="shared" si="27"/>
        <v/>
      </c>
      <c r="AO832" s="237" t="str">
        <f t="shared" si="26"/>
        <v/>
      </c>
      <c r="AP832" s="236" t="str">
        <f>IF(M832&gt;0,IF(ABS((VLOOKUP(aux!A823,aux!A:C,3,FALSE)-VLOOKUP(aux!A823,aux!E:F,2,FALSE))/VLOOKUP(aux!A823,aux!A:C,3,FALSE))&gt;'BG - Eckdaten'!#REF!,"N","J"),"")</f>
        <v/>
      </c>
      <c r="AR832" s="250"/>
    </row>
    <row r="833" spans="1:44" s="217" customFormat="1" ht="18.75" x14ac:dyDescent="0.3">
      <c r="A833" s="232"/>
      <c r="B833" s="232"/>
      <c r="C833" s="232"/>
      <c r="D833" s="232"/>
      <c r="E833" s="232"/>
      <c r="F833" s="232"/>
      <c r="G833" s="232"/>
      <c r="H833" s="232"/>
      <c r="I833" s="232"/>
      <c r="J833" s="232"/>
      <c r="K833" s="232"/>
      <c r="L833" s="232"/>
      <c r="M833" s="232"/>
      <c r="N833" s="232"/>
      <c r="O833" s="232"/>
      <c r="P833" s="232"/>
      <c r="Q833" s="232"/>
      <c r="R833" s="232"/>
      <c r="S833" s="232"/>
      <c r="T833" s="232"/>
      <c r="U833" s="232"/>
      <c r="V833" s="232"/>
      <c r="W833" s="232"/>
      <c r="X833" s="232"/>
      <c r="Y833" s="232"/>
      <c r="Z833" s="232"/>
      <c r="AA833" s="232"/>
      <c r="AB833" s="232"/>
      <c r="AC833" s="232"/>
      <c r="AD833" s="266"/>
      <c r="AE833" s="235"/>
      <c r="AF833" s="266"/>
      <c r="AG833" s="235"/>
      <c r="AH833" s="266"/>
      <c r="AI833" s="235"/>
      <c r="AJ833" s="266"/>
      <c r="AK833" s="235"/>
      <c r="AL833" s="266"/>
      <c r="AM833" s="235"/>
      <c r="AN833" s="236" t="str">
        <f t="shared" si="27"/>
        <v/>
      </c>
      <c r="AO833" s="237" t="str">
        <f t="shared" si="26"/>
        <v/>
      </c>
      <c r="AP833" s="236" t="str">
        <f>IF(M833&gt;0,IF(ABS((VLOOKUP(aux!A824,aux!A:C,3,FALSE)-VLOOKUP(aux!A824,aux!E:F,2,FALSE))/VLOOKUP(aux!A824,aux!A:C,3,FALSE))&gt;'BG - Eckdaten'!#REF!,"N","J"),"")</f>
        <v/>
      </c>
      <c r="AR833" s="250"/>
    </row>
    <row r="834" spans="1:44" s="217" customFormat="1" ht="18.75" x14ac:dyDescent="0.3">
      <c r="A834" s="232"/>
      <c r="B834" s="232"/>
      <c r="C834" s="232"/>
      <c r="D834" s="232"/>
      <c r="E834" s="232"/>
      <c r="F834" s="232"/>
      <c r="G834" s="232"/>
      <c r="H834" s="232"/>
      <c r="I834" s="232"/>
      <c r="J834" s="232"/>
      <c r="K834" s="232"/>
      <c r="L834" s="232"/>
      <c r="M834" s="232"/>
      <c r="N834" s="232"/>
      <c r="O834" s="232"/>
      <c r="P834" s="232"/>
      <c r="Q834" s="232"/>
      <c r="R834" s="232"/>
      <c r="S834" s="232"/>
      <c r="T834" s="232"/>
      <c r="U834" s="232"/>
      <c r="V834" s="232"/>
      <c r="W834" s="232"/>
      <c r="X834" s="232"/>
      <c r="Y834" s="232"/>
      <c r="Z834" s="232"/>
      <c r="AA834" s="232"/>
      <c r="AB834" s="232"/>
      <c r="AC834" s="232"/>
      <c r="AD834" s="266"/>
      <c r="AE834" s="235"/>
      <c r="AF834" s="266"/>
      <c r="AG834" s="235"/>
      <c r="AH834" s="266"/>
      <c r="AI834" s="235"/>
      <c r="AJ834" s="266"/>
      <c r="AK834" s="235"/>
      <c r="AL834" s="266"/>
      <c r="AM834" s="235"/>
      <c r="AN834" s="236" t="str">
        <f t="shared" si="27"/>
        <v/>
      </c>
      <c r="AO834" s="237" t="str">
        <f t="shared" si="26"/>
        <v/>
      </c>
      <c r="AP834" s="236" t="str">
        <f>IF(M834&gt;0,IF(ABS((VLOOKUP(aux!A825,aux!A:C,3,FALSE)-VLOOKUP(aux!A825,aux!E:F,2,FALSE))/VLOOKUP(aux!A825,aux!A:C,3,FALSE))&gt;'BG - Eckdaten'!#REF!,"N","J"),"")</f>
        <v/>
      </c>
      <c r="AR834" s="250"/>
    </row>
    <row r="835" spans="1:44" s="217" customFormat="1" ht="18.75" x14ac:dyDescent="0.3">
      <c r="A835" s="232"/>
      <c r="B835" s="232"/>
      <c r="C835" s="232"/>
      <c r="D835" s="232"/>
      <c r="E835" s="232"/>
      <c r="F835" s="232"/>
      <c r="G835" s="232"/>
      <c r="H835" s="232"/>
      <c r="I835" s="232"/>
      <c r="J835" s="232"/>
      <c r="K835" s="232"/>
      <c r="L835" s="232"/>
      <c r="M835" s="232"/>
      <c r="N835" s="232"/>
      <c r="O835" s="232"/>
      <c r="P835" s="232"/>
      <c r="Q835" s="232"/>
      <c r="R835" s="232"/>
      <c r="S835" s="232"/>
      <c r="T835" s="232"/>
      <c r="U835" s="232"/>
      <c r="V835" s="232"/>
      <c r="W835" s="232"/>
      <c r="X835" s="232"/>
      <c r="Y835" s="232"/>
      <c r="Z835" s="232"/>
      <c r="AA835" s="232"/>
      <c r="AB835" s="232"/>
      <c r="AC835" s="232"/>
      <c r="AD835" s="266"/>
      <c r="AE835" s="235"/>
      <c r="AF835" s="266"/>
      <c r="AG835" s="235"/>
      <c r="AH835" s="266"/>
      <c r="AI835" s="235"/>
      <c r="AJ835" s="266"/>
      <c r="AK835" s="235"/>
      <c r="AL835" s="266"/>
      <c r="AM835" s="235"/>
      <c r="AN835" s="236" t="str">
        <f t="shared" si="27"/>
        <v/>
      </c>
      <c r="AO835" s="237" t="str">
        <f t="shared" si="26"/>
        <v/>
      </c>
      <c r="AP835" s="236" t="str">
        <f>IF(M835&gt;0,IF(ABS((VLOOKUP(aux!A826,aux!A:C,3,FALSE)-VLOOKUP(aux!A826,aux!E:F,2,FALSE))/VLOOKUP(aux!A826,aux!A:C,3,FALSE))&gt;'BG - Eckdaten'!#REF!,"N","J"),"")</f>
        <v/>
      </c>
      <c r="AR835" s="250"/>
    </row>
    <row r="836" spans="1:44" s="217" customFormat="1" ht="18.75" x14ac:dyDescent="0.3">
      <c r="A836" s="232"/>
      <c r="B836" s="232"/>
      <c r="C836" s="232"/>
      <c r="D836" s="232"/>
      <c r="E836" s="232"/>
      <c r="F836" s="232"/>
      <c r="G836" s="232"/>
      <c r="H836" s="232"/>
      <c r="I836" s="232"/>
      <c r="J836" s="232"/>
      <c r="K836" s="232"/>
      <c r="L836" s="232"/>
      <c r="M836" s="232"/>
      <c r="N836" s="232"/>
      <c r="O836" s="232"/>
      <c r="P836" s="232"/>
      <c r="Q836" s="232"/>
      <c r="R836" s="232"/>
      <c r="S836" s="232"/>
      <c r="T836" s="232"/>
      <c r="U836" s="232"/>
      <c r="V836" s="232"/>
      <c r="W836" s="232"/>
      <c r="X836" s="232"/>
      <c r="Y836" s="232"/>
      <c r="Z836" s="232"/>
      <c r="AA836" s="232"/>
      <c r="AB836" s="232"/>
      <c r="AC836" s="232"/>
      <c r="AD836" s="266"/>
      <c r="AE836" s="235"/>
      <c r="AF836" s="266"/>
      <c r="AG836" s="235"/>
      <c r="AH836" s="266"/>
      <c r="AI836" s="235"/>
      <c r="AJ836" s="266"/>
      <c r="AK836" s="235"/>
      <c r="AL836" s="266"/>
      <c r="AM836" s="235"/>
      <c r="AN836" s="236" t="str">
        <f t="shared" si="27"/>
        <v/>
      </c>
      <c r="AO836" s="237" t="str">
        <f t="shared" si="26"/>
        <v/>
      </c>
      <c r="AP836" s="236" t="str">
        <f>IF(M836&gt;0,IF(ABS((VLOOKUP(aux!A827,aux!A:C,3,FALSE)-VLOOKUP(aux!A827,aux!E:F,2,FALSE))/VLOOKUP(aux!A827,aux!A:C,3,FALSE))&gt;'BG - Eckdaten'!#REF!,"N","J"),"")</f>
        <v/>
      </c>
      <c r="AR836" s="250"/>
    </row>
    <row r="837" spans="1:44" s="217" customFormat="1" ht="18.75" x14ac:dyDescent="0.3">
      <c r="A837" s="232"/>
      <c r="B837" s="232"/>
      <c r="C837" s="232"/>
      <c r="D837" s="232"/>
      <c r="E837" s="232"/>
      <c r="F837" s="232"/>
      <c r="G837" s="232"/>
      <c r="H837" s="232"/>
      <c r="I837" s="232"/>
      <c r="J837" s="232"/>
      <c r="K837" s="232"/>
      <c r="L837" s="232"/>
      <c r="M837" s="232"/>
      <c r="N837" s="232"/>
      <c r="O837" s="232"/>
      <c r="P837" s="232"/>
      <c r="Q837" s="232"/>
      <c r="R837" s="232"/>
      <c r="S837" s="232"/>
      <c r="T837" s="232"/>
      <c r="U837" s="232"/>
      <c r="V837" s="232"/>
      <c r="W837" s="232"/>
      <c r="X837" s="232"/>
      <c r="Y837" s="232"/>
      <c r="Z837" s="232"/>
      <c r="AA837" s="232"/>
      <c r="AB837" s="232"/>
      <c r="AC837" s="232"/>
      <c r="AD837" s="266"/>
      <c r="AE837" s="235"/>
      <c r="AF837" s="266"/>
      <c r="AG837" s="235"/>
      <c r="AH837" s="266"/>
      <c r="AI837" s="235"/>
      <c r="AJ837" s="266"/>
      <c r="AK837" s="235"/>
      <c r="AL837" s="266"/>
      <c r="AM837" s="235"/>
      <c r="AN837" s="236" t="str">
        <f t="shared" si="27"/>
        <v/>
      </c>
      <c r="AO837" s="237" t="str">
        <f t="shared" si="26"/>
        <v/>
      </c>
      <c r="AP837" s="236" t="str">
        <f>IF(M837&gt;0,IF(ABS((VLOOKUP(aux!A828,aux!A:C,3,FALSE)-VLOOKUP(aux!A828,aux!E:F,2,FALSE))/VLOOKUP(aux!A828,aux!A:C,3,FALSE))&gt;'BG - Eckdaten'!#REF!,"N","J"),"")</f>
        <v/>
      </c>
      <c r="AR837" s="250"/>
    </row>
    <row r="838" spans="1:44" s="217" customFormat="1" ht="18.75" x14ac:dyDescent="0.3">
      <c r="A838" s="232"/>
      <c r="B838" s="232"/>
      <c r="C838" s="232"/>
      <c r="D838" s="232"/>
      <c r="E838" s="232"/>
      <c r="F838" s="232"/>
      <c r="G838" s="232"/>
      <c r="H838" s="232"/>
      <c r="I838" s="232"/>
      <c r="J838" s="232"/>
      <c r="K838" s="232"/>
      <c r="L838" s="232"/>
      <c r="M838" s="232"/>
      <c r="N838" s="232"/>
      <c r="O838" s="232"/>
      <c r="P838" s="232"/>
      <c r="Q838" s="232"/>
      <c r="R838" s="232"/>
      <c r="S838" s="232"/>
      <c r="T838" s="232"/>
      <c r="U838" s="232"/>
      <c r="V838" s="232"/>
      <c r="W838" s="232"/>
      <c r="X838" s="232"/>
      <c r="Y838" s="232"/>
      <c r="Z838" s="232"/>
      <c r="AA838" s="232"/>
      <c r="AB838" s="232"/>
      <c r="AC838" s="232"/>
      <c r="AD838" s="266"/>
      <c r="AE838" s="235"/>
      <c r="AF838" s="266"/>
      <c r="AG838" s="235"/>
      <c r="AH838" s="266"/>
      <c r="AI838" s="235"/>
      <c r="AJ838" s="266"/>
      <c r="AK838" s="235"/>
      <c r="AL838" s="266"/>
      <c r="AM838" s="235"/>
      <c r="AN838" s="236" t="str">
        <f t="shared" si="27"/>
        <v/>
      </c>
      <c r="AO838" s="237" t="str">
        <f t="shared" si="26"/>
        <v/>
      </c>
      <c r="AP838" s="236" t="str">
        <f>IF(M838&gt;0,IF(ABS((VLOOKUP(aux!A829,aux!A:C,3,FALSE)-VLOOKUP(aux!A829,aux!E:F,2,FALSE))/VLOOKUP(aux!A829,aux!A:C,3,FALSE))&gt;'BG - Eckdaten'!#REF!,"N","J"),"")</f>
        <v/>
      </c>
      <c r="AR838" s="250"/>
    </row>
    <row r="839" spans="1:44" s="217" customFormat="1" ht="18.75" x14ac:dyDescent="0.3">
      <c r="A839" s="232"/>
      <c r="B839" s="232"/>
      <c r="C839" s="232"/>
      <c r="D839" s="232"/>
      <c r="E839" s="232"/>
      <c r="F839" s="232"/>
      <c r="G839" s="232"/>
      <c r="H839" s="232"/>
      <c r="I839" s="232"/>
      <c r="J839" s="232"/>
      <c r="K839" s="232"/>
      <c r="L839" s="232"/>
      <c r="M839" s="232"/>
      <c r="N839" s="232"/>
      <c r="O839" s="232"/>
      <c r="P839" s="232"/>
      <c r="Q839" s="232"/>
      <c r="R839" s="232"/>
      <c r="S839" s="232"/>
      <c r="T839" s="232"/>
      <c r="U839" s="232"/>
      <c r="V839" s="232"/>
      <c r="W839" s="232"/>
      <c r="X839" s="232"/>
      <c r="Y839" s="232"/>
      <c r="Z839" s="232"/>
      <c r="AA839" s="232"/>
      <c r="AB839" s="232"/>
      <c r="AC839" s="232"/>
      <c r="AD839" s="266"/>
      <c r="AE839" s="235"/>
      <c r="AF839" s="266"/>
      <c r="AG839" s="235"/>
      <c r="AH839" s="266"/>
      <c r="AI839" s="235"/>
      <c r="AJ839" s="266"/>
      <c r="AK839" s="235"/>
      <c r="AL839" s="266"/>
      <c r="AM839" s="235"/>
      <c r="AN839" s="236" t="str">
        <f t="shared" si="27"/>
        <v/>
      </c>
      <c r="AO839" s="237" t="str">
        <f t="shared" ref="AO839:AO902" si="28">IF(AE839=0,"",IF(AE839+AG839+AI839+AK839+AM839=1,"J","N"))</f>
        <v/>
      </c>
      <c r="AP839" s="236" t="str">
        <f>IF(M839&gt;0,IF(ABS((VLOOKUP(aux!A830,aux!A:C,3,FALSE)-VLOOKUP(aux!A830,aux!E:F,2,FALSE))/VLOOKUP(aux!A830,aux!A:C,3,FALSE))&gt;'BG - Eckdaten'!#REF!,"N","J"),"")</f>
        <v/>
      </c>
      <c r="AR839" s="250"/>
    </row>
    <row r="840" spans="1:44" s="217" customFormat="1" ht="18.75" x14ac:dyDescent="0.3">
      <c r="A840" s="232"/>
      <c r="B840" s="232"/>
      <c r="C840" s="232"/>
      <c r="D840" s="232"/>
      <c r="E840" s="232"/>
      <c r="F840" s="232"/>
      <c r="G840" s="232"/>
      <c r="H840" s="232"/>
      <c r="I840" s="232"/>
      <c r="J840" s="232"/>
      <c r="K840" s="232"/>
      <c r="L840" s="232"/>
      <c r="M840" s="232"/>
      <c r="N840" s="232"/>
      <c r="O840" s="232"/>
      <c r="P840" s="232"/>
      <c r="Q840" s="232"/>
      <c r="R840" s="232"/>
      <c r="S840" s="232"/>
      <c r="T840" s="232"/>
      <c r="U840" s="232"/>
      <c r="V840" s="232"/>
      <c r="W840" s="232"/>
      <c r="X840" s="232"/>
      <c r="Y840" s="232"/>
      <c r="Z840" s="232"/>
      <c r="AA840" s="232"/>
      <c r="AB840" s="232"/>
      <c r="AC840" s="232"/>
      <c r="AD840" s="266"/>
      <c r="AE840" s="235"/>
      <c r="AF840" s="266"/>
      <c r="AG840" s="235"/>
      <c r="AH840" s="266"/>
      <c r="AI840" s="235"/>
      <c r="AJ840" s="266"/>
      <c r="AK840" s="235"/>
      <c r="AL840" s="266"/>
      <c r="AM840" s="235"/>
      <c r="AN840" s="236" t="str">
        <f t="shared" ref="AN840:AN903" si="29">IF(AD840=0,"",IF(AND(AD840&gt;0,AD840+AF840+AH840+AJ840+AL840=P840),"J","N"))</f>
        <v/>
      </c>
      <c r="AO840" s="237" t="str">
        <f t="shared" si="28"/>
        <v/>
      </c>
      <c r="AP840" s="236" t="str">
        <f>IF(M840&gt;0,IF(ABS((VLOOKUP(aux!A831,aux!A:C,3,FALSE)-VLOOKUP(aux!A831,aux!E:F,2,FALSE))/VLOOKUP(aux!A831,aux!A:C,3,FALSE))&gt;'BG - Eckdaten'!#REF!,"N","J"),"")</f>
        <v/>
      </c>
      <c r="AR840" s="250"/>
    </row>
    <row r="841" spans="1:44" s="217" customFormat="1" ht="18.75" x14ac:dyDescent="0.3">
      <c r="A841" s="232"/>
      <c r="B841" s="232"/>
      <c r="C841" s="232"/>
      <c r="D841" s="232"/>
      <c r="E841" s="232"/>
      <c r="F841" s="232"/>
      <c r="G841" s="232"/>
      <c r="H841" s="232"/>
      <c r="I841" s="232"/>
      <c r="J841" s="232"/>
      <c r="K841" s="232"/>
      <c r="L841" s="232"/>
      <c r="M841" s="232"/>
      <c r="N841" s="232"/>
      <c r="O841" s="232"/>
      <c r="P841" s="232"/>
      <c r="Q841" s="232"/>
      <c r="R841" s="232"/>
      <c r="S841" s="232"/>
      <c r="T841" s="232"/>
      <c r="U841" s="232"/>
      <c r="V841" s="232"/>
      <c r="W841" s="232"/>
      <c r="X841" s="232"/>
      <c r="Y841" s="232"/>
      <c r="Z841" s="232"/>
      <c r="AA841" s="232"/>
      <c r="AB841" s="232"/>
      <c r="AC841" s="232"/>
      <c r="AD841" s="266"/>
      <c r="AE841" s="235"/>
      <c r="AF841" s="266"/>
      <c r="AG841" s="235"/>
      <c r="AH841" s="266"/>
      <c r="AI841" s="235"/>
      <c r="AJ841" s="266"/>
      <c r="AK841" s="235"/>
      <c r="AL841" s="266"/>
      <c r="AM841" s="235"/>
      <c r="AN841" s="236" t="str">
        <f t="shared" si="29"/>
        <v/>
      </c>
      <c r="AO841" s="237" t="str">
        <f t="shared" si="28"/>
        <v/>
      </c>
      <c r="AP841" s="236" t="str">
        <f>IF(M841&gt;0,IF(ABS((VLOOKUP(aux!A832,aux!A:C,3,FALSE)-VLOOKUP(aux!A832,aux!E:F,2,FALSE))/VLOOKUP(aux!A832,aux!A:C,3,FALSE))&gt;'BG - Eckdaten'!#REF!,"N","J"),"")</f>
        <v/>
      </c>
      <c r="AR841" s="250"/>
    </row>
    <row r="842" spans="1:44" s="217" customFormat="1" ht="18.75" x14ac:dyDescent="0.3">
      <c r="A842" s="232"/>
      <c r="B842" s="232"/>
      <c r="C842" s="232"/>
      <c r="D842" s="232"/>
      <c r="E842" s="232"/>
      <c r="F842" s="232"/>
      <c r="G842" s="232"/>
      <c r="H842" s="232"/>
      <c r="I842" s="232"/>
      <c r="J842" s="232"/>
      <c r="K842" s="232"/>
      <c r="L842" s="232"/>
      <c r="M842" s="232"/>
      <c r="N842" s="232"/>
      <c r="O842" s="232"/>
      <c r="P842" s="232"/>
      <c r="Q842" s="232"/>
      <c r="R842" s="232"/>
      <c r="S842" s="232"/>
      <c r="T842" s="232"/>
      <c r="U842" s="232"/>
      <c r="V842" s="232"/>
      <c r="W842" s="232"/>
      <c r="X842" s="232"/>
      <c r="Y842" s="232"/>
      <c r="Z842" s="232"/>
      <c r="AA842" s="232"/>
      <c r="AB842" s="232"/>
      <c r="AC842" s="232"/>
      <c r="AD842" s="266"/>
      <c r="AE842" s="235"/>
      <c r="AF842" s="266"/>
      <c r="AG842" s="235"/>
      <c r="AH842" s="266"/>
      <c r="AI842" s="235"/>
      <c r="AJ842" s="266"/>
      <c r="AK842" s="235"/>
      <c r="AL842" s="266"/>
      <c r="AM842" s="235"/>
      <c r="AN842" s="236" t="str">
        <f t="shared" si="29"/>
        <v/>
      </c>
      <c r="AO842" s="237" t="str">
        <f t="shared" si="28"/>
        <v/>
      </c>
      <c r="AP842" s="236" t="str">
        <f>IF(M842&gt;0,IF(ABS((VLOOKUP(aux!A833,aux!A:C,3,FALSE)-VLOOKUP(aux!A833,aux!E:F,2,FALSE))/VLOOKUP(aux!A833,aux!A:C,3,FALSE))&gt;'BG - Eckdaten'!#REF!,"N","J"),"")</f>
        <v/>
      </c>
      <c r="AR842" s="250"/>
    </row>
    <row r="843" spans="1:44" s="217" customFormat="1" ht="18.75" x14ac:dyDescent="0.3">
      <c r="A843" s="232"/>
      <c r="B843" s="232"/>
      <c r="C843" s="232"/>
      <c r="D843" s="232"/>
      <c r="E843" s="232"/>
      <c r="F843" s="232"/>
      <c r="G843" s="232"/>
      <c r="H843" s="232"/>
      <c r="I843" s="232"/>
      <c r="J843" s="232"/>
      <c r="K843" s="232"/>
      <c r="L843" s="232"/>
      <c r="M843" s="232"/>
      <c r="N843" s="232"/>
      <c r="O843" s="232"/>
      <c r="P843" s="232"/>
      <c r="Q843" s="232"/>
      <c r="R843" s="232"/>
      <c r="S843" s="232"/>
      <c r="T843" s="232"/>
      <c r="U843" s="232"/>
      <c r="V843" s="232"/>
      <c r="W843" s="232"/>
      <c r="X843" s="232"/>
      <c r="Y843" s="232"/>
      <c r="Z843" s="232"/>
      <c r="AA843" s="232"/>
      <c r="AB843" s="232"/>
      <c r="AC843" s="232"/>
      <c r="AD843" s="266"/>
      <c r="AE843" s="235"/>
      <c r="AF843" s="266"/>
      <c r="AG843" s="235"/>
      <c r="AH843" s="266"/>
      <c r="AI843" s="235"/>
      <c r="AJ843" s="266"/>
      <c r="AK843" s="235"/>
      <c r="AL843" s="266"/>
      <c r="AM843" s="235"/>
      <c r="AN843" s="236" t="str">
        <f t="shared" si="29"/>
        <v/>
      </c>
      <c r="AO843" s="237" t="str">
        <f t="shared" si="28"/>
        <v/>
      </c>
      <c r="AP843" s="236" t="str">
        <f>IF(M843&gt;0,IF(ABS((VLOOKUP(aux!A834,aux!A:C,3,FALSE)-VLOOKUP(aux!A834,aux!E:F,2,FALSE))/VLOOKUP(aux!A834,aux!A:C,3,FALSE))&gt;'BG - Eckdaten'!#REF!,"N","J"),"")</f>
        <v/>
      </c>
      <c r="AR843" s="250"/>
    </row>
    <row r="844" spans="1:44" s="217" customFormat="1" ht="18.75" x14ac:dyDescent="0.3">
      <c r="A844" s="232"/>
      <c r="B844" s="232"/>
      <c r="C844" s="232"/>
      <c r="D844" s="232"/>
      <c r="E844" s="232"/>
      <c r="F844" s="232"/>
      <c r="G844" s="232"/>
      <c r="H844" s="232"/>
      <c r="I844" s="232"/>
      <c r="J844" s="232"/>
      <c r="K844" s="232"/>
      <c r="L844" s="232"/>
      <c r="M844" s="232"/>
      <c r="N844" s="232"/>
      <c r="O844" s="232"/>
      <c r="P844" s="232"/>
      <c r="Q844" s="232"/>
      <c r="R844" s="232"/>
      <c r="S844" s="232"/>
      <c r="T844" s="232"/>
      <c r="U844" s="232"/>
      <c r="V844" s="232"/>
      <c r="W844" s="232"/>
      <c r="X844" s="232"/>
      <c r="Y844" s="232"/>
      <c r="Z844" s="232"/>
      <c r="AA844" s="232"/>
      <c r="AB844" s="232"/>
      <c r="AC844" s="232"/>
      <c r="AD844" s="266"/>
      <c r="AE844" s="235"/>
      <c r="AF844" s="266"/>
      <c r="AG844" s="235"/>
      <c r="AH844" s="266"/>
      <c r="AI844" s="235"/>
      <c r="AJ844" s="266"/>
      <c r="AK844" s="235"/>
      <c r="AL844" s="266"/>
      <c r="AM844" s="235"/>
      <c r="AN844" s="236" t="str">
        <f t="shared" si="29"/>
        <v/>
      </c>
      <c r="AO844" s="237" t="str">
        <f t="shared" si="28"/>
        <v/>
      </c>
      <c r="AP844" s="236" t="str">
        <f>IF(M844&gt;0,IF(ABS((VLOOKUP(aux!A835,aux!A:C,3,FALSE)-VLOOKUP(aux!A835,aux!E:F,2,FALSE))/VLOOKUP(aux!A835,aux!A:C,3,FALSE))&gt;'BG - Eckdaten'!#REF!,"N","J"),"")</f>
        <v/>
      </c>
      <c r="AR844" s="250"/>
    </row>
    <row r="845" spans="1:44" s="217" customFormat="1" ht="18.75" x14ac:dyDescent="0.3">
      <c r="A845" s="232"/>
      <c r="B845" s="232"/>
      <c r="C845" s="232"/>
      <c r="D845" s="232"/>
      <c r="E845" s="232"/>
      <c r="F845" s="232"/>
      <c r="G845" s="232"/>
      <c r="H845" s="232"/>
      <c r="I845" s="232"/>
      <c r="J845" s="232"/>
      <c r="K845" s="232"/>
      <c r="L845" s="232"/>
      <c r="M845" s="232"/>
      <c r="N845" s="232"/>
      <c r="O845" s="232"/>
      <c r="P845" s="232"/>
      <c r="Q845" s="232"/>
      <c r="R845" s="232"/>
      <c r="S845" s="232"/>
      <c r="T845" s="232"/>
      <c r="U845" s="232"/>
      <c r="V845" s="232"/>
      <c r="W845" s="232"/>
      <c r="X845" s="232"/>
      <c r="Y845" s="232"/>
      <c r="Z845" s="232"/>
      <c r="AA845" s="232"/>
      <c r="AB845" s="232"/>
      <c r="AC845" s="232"/>
      <c r="AD845" s="266"/>
      <c r="AE845" s="235"/>
      <c r="AF845" s="266"/>
      <c r="AG845" s="235"/>
      <c r="AH845" s="266"/>
      <c r="AI845" s="235"/>
      <c r="AJ845" s="266"/>
      <c r="AK845" s="235"/>
      <c r="AL845" s="266"/>
      <c r="AM845" s="235"/>
      <c r="AN845" s="236" t="str">
        <f t="shared" si="29"/>
        <v/>
      </c>
      <c r="AO845" s="237" t="str">
        <f t="shared" si="28"/>
        <v/>
      </c>
      <c r="AP845" s="236" t="str">
        <f>IF(M845&gt;0,IF(ABS((VLOOKUP(aux!A836,aux!A:C,3,FALSE)-VLOOKUP(aux!A836,aux!E:F,2,FALSE))/VLOOKUP(aux!A836,aux!A:C,3,FALSE))&gt;'BG - Eckdaten'!#REF!,"N","J"),"")</f>
        <v/>
      </c>
      <c r="AR845" s="250"/>
    </row>
    <row r="846" spans="1:44" s="217" customFormat="1" ht="18.75" x14ac:dyDescent="0.3">
      <c r="A846" s="232"/>
      <c r="B846" s="232"/>
      <c r="C846" s="232"/>
      <c r="D846" s="232"/>
      <c r="E846" s="232"/>
      <c r="F846" s="232"/>
      <c r="G846" s="232"/>
      <c r="H846" s="232"/>
      <c r="I846" s="232"/>
      <c r="J846" s="232"/>
      <c r="K846" s="232"/>
      <c r="L846" s="232"/>
      <c r="M846" s="232"/>
      <c r="N846" s="232"/>
      <c r="O846" s="232"/>
      <c r="P846" s="232"/>
      <c r="Q846" s="232"/>
      <c r="R846" s="232"/>
      <c r="S846" s="232"/>
      <c r="T846" s="232"/>
      <c r="U846" s="232"/>
      <c r="V846" s="232"/>
      <c r="W846" s="232"/>
      <c r="X846" s="232"/>
      <c r="Y846" s="232"/>
      <c r="Z846" s="232"/>
      <c r="AA846" s="232"/>
      <c r="AB846" s="232"/>
      <c r="AC846" s="232"/>
      <c r="AD846" s="266"/>
      <c r="AE846" s="235"/>
      <c r="AF846" s="266"/>
      <c r="AG846" s="235"/>
      <c r="AH846" s="266"/>
      <c r="AI846" s="235"/>
      <c r="AJ846" s="266"/>
      <c r="AK846" s="235"/>
      <c r="AL846" s="266"/>
      <c r="AM846" s="235"/>
      <c r="AN846" s="236" t="str">
        <f t="shared" si="29"/>
        <v/>
      </c>
      <c r="AO846" s="237" t="str">
        <f t="shared" si="28"/>
        <v/>
      </c>
      <c r="AP846" s="236" t="str">
        <f>IF(M846&gt;0,IF(ABS((VLOOKUP(aux!A837,aux!A:C,3,FALSE)-VLOOKUP(aux!A837,aux!E:F,2,FALSE))/VLOOKUP(aux!A837,aux!A:C,3,FALSE))&gt;'BG - Eckdaten'!#REF!,"N","J"),"")</f>
        <v/>
      </c>
      <c r="AR846" s="250"/>
    </row>
    <row r="847" spans="1:44" s="217" customFormat="1" ht="18.75" x14ac:dyDescent="0.3">
      <c r="A847" s="232"/>
      <c r="B847" s="232"/>
      <c r="C847" s="232"/>
      <c r="D847" s="232"/>
      <c r="E847" s="232"/>
      <c r="F847" s="232"/>
      <c r="G847" s="232"/>
      <c r="H847" s="232"/>
      <c r="I847" s="232"/>
      <c r="J847" s="232"/>
      <c r="K847" s="232"/>
      <c r="L847" s="232"/>
      <c r="M847" s="232"/>
      <c r="N847" s="232"/>
      <c r="O847" s="232"/>
      <c r="P847" s="232"/>
      <c r="Q847" s="232"/>
      <c r="R847" s="232"/>
      <c r="S847" s="232"/>
      <c r="T847" s="232"/>
      <c r="U847" s="232"/>
      <c r="V847" s="232"/>
      <c r="W847" s="232"/>
      <c r="X847" s="232"/>
      <c r="Y847" s="232"/>
      <c r="Z847" s="232"/>
      <c r="AA847" s="232"/>
      <c r="AB847" s="232"/>
      <c r="AC847" s="232"/>
      <c r="AD847" s="266"/>
      <c r="AE847" s="235"/>
      <c r="AF847" s="266"/>
      <c r="AG847" s="235"/>
      <c r="AH847" s="266"/>
      <c r="AI847" s="235"/>
      <c r="AJ847" s="266"/>
      <c r="AK847" s="235"/>
      <c r="AL847" s="266"/>
      <c r="AM847" s="235"/>
      <c r="AN847" s="236" t="str">
        <f t="shared" si="29"/>
        <v/>
      </c>
      <c r="AO847" s="237" t="str">
        <f t="shared" si="28"/>
        <v/>
      </c>
      <c r="AP847" s="236" t="str">
        <f>IF(M847&gt;0,IF(ABS((VLOOKUP(aux!A838,aux!A:C,3,FALSE)-VLOOKUP(aux!A838,aux!E:F,2,FALSE))/VLOOKUP(aux!A838,aux!A:C,3,FALSE))&gt;'BG - Eckdaten'!#REF!,"N","J"),"")</f>
        <v/>
      </c>
      <c r="AR847" s="250"/>
    </row>
    <row r="848" spans="1:44" s="217" customFormat="1" ht="18.75" x14ac:dyDescent="0.3">
      <c r="A848" s="232"/>
      <c r="B848" s="232"/>
      <c r="C848" s="232"/>
      <c r="D848" s="232"/>
      <c r="E848" s="232"/>
      <c r="F848" s="232"/>
      <c r="G848" s="232"/>
      <c r="H848" s="232"/>
      <c r="I848" s="232"/>
      <c r="J848" s="232"/>
      <c r="K848" s="232"/>
      <c r="L848" s="232"/>
      <c r="M848" s="232"/>
      <c r="N848" s="232"/>
      <c r="O848" s="232"/>
      <c r="P848" s="232"/>
      <c r="Q848" s="232"/>
      <c r="R848" s="232"/>
      <c r="S848" s="232"/>
      <c r="T848" s="232"/>
      <c r="U848" s="232"/>
      <c r="V848" s="232"/>
      <c r="W848" s="232"/>
      <c r="X848" s="232"/>
      <c r="Y848" s="232"/>
      <c r="Z848" s="232"/>
      <c r="AA848" s="232"/>
      <c r="AB848" s="232"/>
      <c r="AC848" s="232"/>
      <c r="AD848" s="266"/>
      <c r="AE848" s="235"/>
      <c r="AF848" s="266"/>
      <c r="AG848" s="235"/>
      <c r="AH848" s="266"/>
      <c r="AI848" s="235"/>
      <c r="AJ848" s="266"/>
      <c r="AK848" s="235"/>
      <c r="AL848" s="266"/>
      <c r="AM848" s="235"/>
      <c r="AN848" s="236" t="str">
        <f t="shared" si="29"/>
        <v/>
      </c>
      <c r="AO848" s="237" t="str">
        <f t="shared" si="28"/>
        <v/>
      </c>
      <c r="AP848" s="236" t="str">
        <f>IF(M848&gt;0,IF(ABS((VLOOKUP(aux!A839,aux!A:C,3,FALSE)-VLOOKUP(aux!A839,aux!E:F,2,FALSE))/VLOOKUP(aux!A839,aux!A:C,3,FALSE))&gt;'BG - Eckdaten'!#REF!,"N","J"),"")</f>
        <v/>
      </c>
      <c r="AR848" s="250"/>
    </row>
    <row r="849" spans="1:44" s="217" customFormat="1" ht="18.75" x14ac:dyDescent="0.3">
      <c r="A849" s="232"/>
      <c r="B849" s="232"/>
      <c r="C849" s="232"/>
      <c r="D849" s="232"/>
      <c r="E849" s="232"/>
      <c r="F849" s="232"/>
      <c r="G849" s="232"/>
      <c r="H849" s="232"/>
      <c r="I849" s="232"/>
      <c r="J849" s="232"/>
      <c r="K849" s="232"/>
      <c r="L849" s="232"/>
      <c r="M849" s="232"/>
      <c r="N849" s="232"/>
      <c r="O849" s="232"/>
      <c r="P849" s="232"/>
      <c r="Q849" s="232"/>
      <c r="R849" s="232"/>
      <c r="S849" s="232"/>
      <c r="T849" s="232"/>
      <c r="U849" s="232"/>
      <c r="V849" s="232"/>
      <c r="W849" s="232"/>
      <c r="X849" s="232"/>
      <c r="Y849" s="232"/>
      <c r="Z849" s="232"/>
      <c r="AA849" s="232"/>
      <c r="AB849" s="232"/>
      <c r="AC849" s="232"/>
      <c r="AD849" s="266"/>
      <c r="AE849" s="235"/>
      <c r="AF849" s="266"/>
      <c r="AG849" s="235"/>
      <c r="AH849" s="266"/>
      <c r="AI849" s="235"/>
      <c r="AJ849" s="266"/>
      <c r="AK849" s="235"/>
      <c r="AL849" s="266"/>
      <c r="AM849" s="235"/>
      <c r="AN849" s="236" t="str">
        <f t="shared" si="29"/>
        <v/>
      </c>
      <c r="AO849" s="237" t="str">
        <f t="shared" si="28"/>
        <v/>
      </c>
      <c r="AP849" s="236" t="str">
        <f>IF(M849&gt;0,IF(ABS((VLOOKUP(aux!A840,aux!A:C,3,FALSE)-VLOOKUP(aux!A840,aux!E:F,2,FALSE))/VLOOKUP(aux!A840,aux!A:C,3,FALSE))&gt;'BG - Eckdaten'!#REF!,"N","J"),"")</f>
        <v/>
      </c>
      <c r="AR849" s="250"/>
    </row>
    <row r="850" spans="1:44" s="217" customFormat="1" ht="18.75" x14ac:dyDescent="0.3">
      <c r="A850" s="232"/>
      <c r="B850" s="232"/>
      <c r="C850" s="232"/>
      <c r="D850" s="232"/>
      <c r="E850" s="232"/>
      <c r="F850" s="232"/>
      <c r="G850" s="232"/>
      <c r="H850" s="232"/>
      <c r="I850" s="232"/>
      <c r="J850" s="232"/>
      <c r="K850" s="232"/>
      <c r="L850" s="232"/>
      <c r="M850" s="232"/>
      <c r="N850" s="232"/>
      <c r="O850" s="232"/>
      <c r="P850" s="232"/>
      <c r="Q850" s="232"/>
      <c r="R850" s="232"/>
      <c r="S850" s="232"/>
      <c r="T850" s="232"/>
      <c r="U850" s="232"/>
      <c r="V850" s="232"/>
      <c r="W850" s="232"/>
      <c r="X850" s="232"/>
      <c r="Y850" s="232"/>
      <c r="Z850" s="232"/>
      <c r="AA850" s="232"/>
      <c r="AB850" s="232"/>
      <c r="AC850" s="232"/>
      <c r="AD850" s="266"/>
      <c r="AE850" s="235"/>
      <c r="AF850" s="266"/>
      <c r="AG850" s="235"/>
      <c r="AH850" s="266"/>
      <c r="AI850" s="235"/>
      <c r="AJ850" s="266"/>
      <c r="AK850" s="235"/>
      <c r="AL850" s="266"/>
      <c r="AM850" s="235"/>
      <c r="AN850" s="236" t="str">
        <f t="shared" si="29"/>
        <v/>
      </c>
      <c r="AO850" s="237" t="str">
        <f t="shared" si="28"/>
        <v/>
      </c>
      <c r="AP850" s="236" t="str">
        <f>IF(M850&gt;0,IF(ABS((VLOOKUP(aux!A841,aux!A:C,3,FALSE)-VLOOKUP(aux!A841,aux!E:F,2,FALSE))/VLOOKUP(aux!A841,aux!A:C,3,FALSE))&gt;'BG - Eckdaten'!#REF!,"N","J"),"")</f>
        <v/>
      </c>
      <c r="AR850" s="250"/>
    </row>
    <row r="851" spans="1:44" s="217" customFormat="1" ht="18.75" x14ac:dyDescent="0.3">
      <c r="A851" s="232"/>
      <c r="B851" s="232"/>
      <c r="C851" s="232"/>
      <c r="D851" s="232"/>
      <c r="E851" s="232"/>
      <c r="F851" s="232"/>
      <c r="G851" s="232"/>
      <c r="H851" s="232"/>
      <c r="I851" s="232"/>
      <c r="J851" s="232"/>
      <c r="K851" s="232"/>
      <c r="L851" s="232"/>
      <c r="M851" s="232"/>
      <c r="N851" s="232"/>
      <c r="O851" s="232"/>
      <c r="P851" s="232"/>
      <c r="Q851" s="232"/>
      <c r="R851" s="232"/>
      <c r="S851" s="232"/>
      <c r="T851" s="232"/>
      <c r="U851" s="232"/>
      <c r="V851" s="232"/>
      <c r="W851" s="232"/>
      <c r="X851" s="232"/>
      <c r="Y851" s="232"/>
      <c r="Z851" s="232"/>
      <c r="AA851" s="232"/>
      <c r="AB851" s="232"/>
      <c r="AC851" s="232"/>
      <c r="AD851" s="266"/>
      <c r="AE851" s="235"/>
      <c r="AF851" s="266"/>
      <c r="AG851" s="235"/>
      <c r="AH851" s="266"/>
      <c r="AI851" s="235"/>
      <c r="AJ851" s="266"/>
      <c r="AK851" s="235"/>
      <c r="AL851" s="266"/>
      <c r="AM851" s="235"/>
      <c r="AN851" s="236" t="str">
        <f t="shared" si="29"/>
        <v/>
      </c>
      <c r="AO851" s="237" t="str">
        <f t="shared" si="28"/>
        <v/>
      </c>
      <c r="AP851" s="236" t="str">
        <f>IF(M851&gt;0,IF(ABS((VLOOKUP(aux!A842,aux!A:C,3,FALSE)-VLOOKUP(aux!A842,aux!E:F,2,FALSE))/VLOOKUP(aux!A842,aux!A:C,3,FALSE))&gt;'BG - Eckdaten'!#REF!,"N","J"),"")</f>
        <v/>
      </c>
      <c r="AR851" s="250"/>
    </row>
    <row r="852" spans="1:44" s="217" customFormat="1" ht="18.75" x14ac:dyDescent="0.3">
      <c r="A852" s="232"/>
      <c r="B852" s="232"/>
      <c r="C852" s="232"/>
      <c r="D852" s="232"/>
      <c r="E852" s="232"/>
      <c r="F852" s="232"/>
      <c r="G852" s="232"/>
      <c r="H852" s="232"/>
      <c r="I852" s="232"/>
      <c r="J852" s="232"/>
      <c r="K852" s="232"/>
      <c r="L852" s="232"/>
      <c r="M852" s="232"/>
      <c r="N852" s="232"/>
      <c r="O852" s="232"/>
      <c r="P852" s="232"/>
      <c r="Q852" s="232"/>
      <c r="R852" s="232"/>
      <c r="S852" s="232"/>
      <c r="T852" s="232"/>
      <c r="U852" s="232"/>
      <c r="V852" s="232"/>
      <c r="W852" s="232"/>
      <c r="X852" s="232"/>
      <c r="Y852" s="232"/>
      <c r="Z852" s="232"/>
      <c r="AA852" s="232"/>
      <c r="AB852" s="232"/>
      <c r="AC852" s="232"/>
      <c r="AD852" s="266"/>
      <c r="AE852" s="235"/>
      <c r="AF852" s="266"/>
      <c r="AG852" s="235"/>
      <c r="AH852" s="266"/>
      <c r="AI852" s="235"/>
      <c r="AJ852" s="266"/>
      <c r="AK852" s="235"/>
      <c r="AL852" s="266"/>
      <c r="AM852" s="235"/>
      <c r="AN852" s="236" t="str">
        <f t="shared" si="29"/>
        <v/>
      </c>
      <c r="AO852" s="237" t="str">
        <f t="shared" si="28"/>
        <v/>
      </c>
      <c r="AP852" s="236" t="str">
        <f>IF(M852&gt;0,IF(ABS((VLOOKUP(aux!A843,aux!A:C,3,FALSE)-VLOOKUP(aux!A843,aux!E:F,2,FALSE))/VLOOKUP(aux!A843,aux!A:C,3,FALSE))&gt;'BG - Eckdaten'!#REF!,"N","J"),"")</f>
        <v/>
      </c>
      <c r="AR852" s="250"/>
    </row>
    <row r="853" spans="1:44" s="217" customFormat="1" ht="18.75" x14ac:dyDescent="0.3">
      <c r="A853" s="232"/>
      <c r="B853" s="232"/>
      <c r="C853" s="232"/>
      <c r="D853" s="232"/>
      <c r="E853" s="232"/>
      <c r="F853" s="232"/>
      <c r="G853" s="232"/>
      <c r="H853" s="232"/>
      <c r="I853" s="232"/>
      <c r="J853" s="232"/>
      <c r="K853" s="232"/>
      <c r="L853" s="232"/>
      <c r="M853" s="232"/>
      <c r="N853" s="232"/>
      <c r="O853" s="232"/>
      <c r="P853" s="232"/>
      <c r="Q853" s="232"/>
      <c r="R853" s="232"/>
      <c r="S853" s="232"/>
      <c r="T853" s="232"/>
      <c r="U853" s="232"/>
      <c r="V853" s="232"/>
      <c r="W853" s="232"/>
      <c r="X853" s="232"/>
      <c r="Y853" s="232"/>
      <c r="Z853" s="232"/>
      <c r="AA853" s="232"/>
      <c r="AB853" s="232"/>
      <c r="AC853" s="232"/>
      <c r="AD853" s="266"/>
      <c r="AE853" s="235"/>
      <c r="AF853" s="266"/>
      <c r="AG853" s="235"/>
      <c r="AH853" s="266"/>
      <c r="AI853" s="235"/>
      <c r="AJ853" s="266"/>
      <c r="AK853" s="235"/>
      <c r="AL853" s="266"/>
      <c r="AM853" s="235"/>
      <c r="AN853" s="236" t="str">
        <f t="shared" si="29"/>
        <v/>
      </c>
      <c r="AO853" s="237" t="str">
        <f t="shared" si="28"/>
        <v/>
      </c>
      <c r="AP853" s="236" t="str">
        <f>IF(M853&gt;0,IF(ABS((VLOOKUP(aux!A844,aux!A:C,3,FALSE)-VLOOKUP(aux!A844,aux!E:F,2,FALSE))/VLOOKUP(aux!A844,aux!A:C,3,FALSE))&gt;'BG - Eckdaten'!#REF!,"N","J"),"")</f>
        <v/>
      </c>
      <c r="AR853" s="250"/>
    </row>
    <row r="854" spans="1:44" s="217" customFormat="1" ht="18.75" x14ac:dyDescent="0.3">
      <c r="A854" s="232"/>
      <c r="B854" s="232"/>
      <c r="C854" s="232"/>
      <c r="D854" s="232"/>
      <c r="E854" s="232"/>
      <c r="F854" s="232"/>
      <c r="G854" s="232"/>
      <c r="H854" s="232"/>
      <c r="I854" s="232"/>
      <c r="J854" s="232"/>
      <c r="K854" s="232"/>
      <c r="L854" s="232"/>
      <c r="M854" s="232"/>
      <c r="N854" s="232"/>
      <c r="O854" s="232"/>
      <c r="P854" s="232"/>
      <c r="Q854" s="232"/>
      <c r="R854" s="232"/>
      <c r="S854" s="232"/>
      <c r="T854" s="232"/>
      <c r="U854" s="232"/>
      <c r="V854" s="232"/>
      <c r="W854" s="232"/>
      <c r="X854" s="232"/>
      <c r="Y854" s="232"/>
      <c r="Z854" s="232"/>
      <c r="AA854" s="232"/>
      <c r="AB854" s="232"/>
      <c r="AC854" s="232"/>
      <c r="AD854" s="266"/>
      <c r="AE854" s="235"/>
      <c r="AF854" s="266"/>
      <c r="AG854" s="235"/>
      <c r="AH854" s="266"/>
      <c r="AI854" s="235"/>
      <c r="AJ854" s="266"/>
      <c r="AK854" s="235"/>
      <c r="AL854" s="266"/>
      <c r="AM854" s="235"/>
      <c r="AN854" s="236" t="str">
        <f t="shared" si="29"/>
        <v/>
      </c>
      <c r="AO854" s="237" t="str">
        <f t="shared" si="28"/>
        <v/>
      </c>
      <c r="AP854" s="236" t="str">
        <f>IF(M854&gt;0,IF(ABS((VLOOKUP(aux!A845,aux!A:C,3,FALSE)-VLOOKUP(aux!A845,aux!E:F,2,FALSE))/VLOOKUP(aux!A845,aux!A:C,3,FALSE))&gt;'BG - Eckdaten'!#REF!,"N","J"),"")</f>
        <v/>
      </c>
      <c r="AR854" s="250"/>
    </row>
    <row r="855" spans="1:44" s="217" customFormat="1" ht="18.75" x14ac:dyDescent="0.3">
      <c r="A855" s="232"/>
      <c r="B855" s="232"/>
      <c r="C855" s="232"/>
      <c r="D855" s="232"/>
      <c r="E855" s="232"/>
      <c r="F855" s="232"/>
      <c r="G855" s="232"/>
      <c r="H855" s="232"/>
      <c r="I855" s="232"/>
      <c r="J855" s="232"/>
      <c r="K855" s="232"/>
      <c r="L855" s="232"/>
      <c r="M855" s="232"/>
      <c r="N855" s="232"/>
      <c r="O855" s="232"/>
      <c r="P855" s="232"/>
      <c r="Q855" s="232"/>
      <c r="R855" s="232"/>
      <c r="S855" s="232"/>
      <c r="T855" s="232"/>
      <c r="U855" s="232"/>
      <c r="V855" s="232"/>
      <c r="W855" s="232"/>
      <c r="X855" s="232"/>
      <c r="Y855" s="232"/>
      <c r="Z855" s="232"/>
      <c r="AA855" s="232"/>
      <c r="AB855" s="232"/>
      <c r="AC855" s="232"/>
      <c r="AD855" s="266"/>
      <c r="AE855" s="235"/>
      <c r="AF855" s="266"/>
      <c r="AG855" s="235"/>
      <c r="AH855" s="266"/>
      <c r="AI855" s="235"/>
      <c r="AJ855" s="266"/>
      <c r="AK855" s="235"/>
      <c r="AL855" s="266"/>
      <c r="AM855" s="235"/>
      <c r="AN855" s="236" t="str">
        <f t="shared" si="29"/>
        <v/>
      </c>
      <c r="AO855" s="237" t="str">
        <f t="shared" si="28"/>
        <v/>
      </c>
      <c r="AP855" s="236" t="str">
        <f>IF(M855&gt;0,IF(ABS((VLOOKUP(aux!A846,aux!A:C,3,FALSE)-VLOOKUP(aux!A846,aux!E:F,2,FALSE))/VLOOKUP(aux!A846,aux!A:C,3,FALSE))&gt;'BG - Eckdaten'!#REF!,"N","J"),"")</f>
        <v/>
      </c>
      <c r="AR855" s="250"/>
    </row>
    <row r="856" spans="1:44" s="217" customFormat="1" ht="18.75" x14ac:dyDescent="0.3">
      <c r="A856" s="232"/>
      <c r="B856" s="232"/>
      <c r="C856" s="232"/>
      <c r="D856" s="232"/>
      <c r="E856" s="232"/>
      <c r="F856" s="232"/>
      <c r="G856" s="232"/>
      <c r="H856" s="232"/>
      <c r="I856" s="232"/>
      <c r="J856" s="232"/>
      <c r="K856" s="232"/>
      <c r="L856" s="232"/>
      <c r="M856" s="232"/>
      <c r="N856" s="232"/>
      <c r="O856" s="232"/>
      <c r="P856" s="232"/>
      <c r="Q856" s="232"/>
      <c r="R856" s="232"/>
      <c r="S856" s="232"/>
      <c r="T856" s="232"/>
      <c r="U856" s="232"/>
      <c r="V856" s="232"/>
      <c r="W856" s="232"/>
      <c r="X856" s="232"/>
      <c r="Y856" s="232"/>
      <c r="Z856" s="232"/>
      <c r="AA856" s="232"/>
      <c r="AB856" s="232"/>
      <c r="AC856" s="232"/>
      <c r="AD856" s="266"/>
      <c r="AE856" s="235"/>
      <c r="AF856" s="266"/>
      <c r="AG856" s="235"/>
      <c r="AH856" s="266"/>
      <c r="AI856" s="235"/>
      <c r="AJ856" s="266"/>
      <c r="AK856" s="235"/>
      <c r="AL856" s="266"/>
      <c r="AM856" s="235"/>
      <c r="AN856" s="236" t="str">
        <f t="shared" si="29"/>
        <v/>
      </c>
      <c r="AO856" s="237" t="str">
        <f t="shared" si="28"/>
        <v/>
      </c>
      <c r="AP856" s="236" t="str">
        <f>IF(M856&gt;0,IF(ABS((VLOOKUP(aux!A847,aux!A:C,3,FALSE)-VLOOKUP(aux!A847,aux!E:F,2,FALSE))/VLOOKUP(aux!A847,aux!A:C,3,FALSE))&gt;'BG - Eckdaten'!#REF!,"N","J"),"")</f>
        <v/>
      </c>
      <c r="AR856" s="250"/>
    </row>
    <row r="857" spans="1:44" s="217" customFormat="1" ht="18.75" x14ac:dyDescent="0.3">
      <c r="A857" s="232"/>
      <c r="B857" s="232"/>
      <c r="C857" s="232"/>
      <c r="D857" s="232"/>
      <c r="E857" s="232"/>
      <c r="F857" s="232"/>
      <c r="G857" s="232"/>
      <c r="H857" s="232"/>
      <c r="I857" s="232"/>
      <c r="J857" s="232"/>
      <c r="K857" s="232"/>
      <c r="L857" s="232"/>
      <c r="M857" s="232"/>
      <c r="N857" s="232"/>
      <c r="O857" s="232"/>
      <c r="P857" s="232"/>
      <c r="Q857" s="232"/>
      <c r="R857" s="232"/>
      <c r="S857" s="232"/>
      <c r="T857" s="232"/>
      <c r="U857" s="232"/>
      <c r="V857" s="232"/>
      <c r="W857" s="232"/>
      <c r="X857" s="232"/>
      <c r="Y857" s="232"/>
      <c r="Z857" s="232"/>
      <c r="AA857" s="232"/>
      <c r="AB857" s="232"/>
      <c r="AC857" s="232"/>
      <c r="AD857" s="266"/>
      <c r="AE857" s="235"/>
      <c r="AF857" s="266"/>
      <c r="AG857" s="235"/>
      <c r="AH857" s="266"/>
      <c r="AI857" s="235"/>
      <c r="AJ857" s="266"/>
      <c r="AK857" s="235"/>
      <c r="AL857" s="266"/>
      <c r="AM857" s="235"/>
      <c r="AN857" s="236" t="str">
        <f t="shared" si="29"/>
        <v/>
      </c>
      <c r="AO857" s="237" t="str">
        <f t="shared" si="28"/>
        <v/>
      </c>
      <c r="AP857" s="236" t="str">
        <f>IF(M857&gt;0,IF(ABS((VLOOKUP(aux!A848,aux!A:C,3,FALSE)-VLOOKUP(aux!A848,aux!E:F,2,FALSE))/VLOOKUP(aux!A848,aux!A:C,3,FALSE))&gt;'BG - Eckdaten'!#REF!,"N","J"),"")</f>
        <v/>
      </c>
      <c r="AR857" s="250"/>
    </row>
    <row r="858" spans="1:44" s="217" customFormat="1" ht="18.75" x14ac:dyDescent="0.3">
      <c r="A858" s="232"/>
      <c r="B858" s="232"/>
      <c r="C858" s="232"/>
      <c r="D858" s="232"/>
      <c r="E858" s="232"/>
      <c r="F858" s="232"/>
      <c r="G858" s="232"/>
      <c r="H858" s="232"/>
      <c r="I858" s="232"/>
      <c r="J858" s="232"/>
      <c r="K858" s="232"/>
      <c r="L858" s="232"/>
      <c r="M858" s="232"/>
      <c r="N858" s="232"/>
      <c r="O858" s="232"/>
      <c r="P858" s="232"/>
      <c r="Q858" s="232"/>
      <c r="R858" s="232"/>
      <c r="S858" s="232"/>
      <c r="T858" s="232"/>
      <c r="U858" s="232"/>
      <c r="V858" s="232"/>
      <c r="W858" s="232"/>
      <c r="X858" s="232"/>
      <c r="Y858" s="232"/>
      <c r="Z858" s="232"/>
      <c r="AA858" s="232"/>
      <c r="AB858" s="232"/>
      <c r="AC858" s="232"/>
      <c r="AD858" s="266"/>
      <c r="AE858" s="235"/>
      <c r="AF858" s="266"/>
      <c r="AG858" s="235"/>
      <c r="AH858" s="266"/>
      <c r="AI858" s="235"/>
      <c r="AJ858" s="266"/>
      <c r="AK858" s="235"/>
      <c r="AL858" s="266"/>
      <c r="AM858" s="235"/>
      <c r="AN858" s="236" t="str">
        <f t="shared" si="29"/>
        <v/>
      </c>
      <c r="AO858" s="237" t="str">
        <f t="shared" si="28"/>
        <v/>
      </c>
      <c r="AP858" s="236" t="str">
        <f>IF(M858&gt;0,IF(ABS((VLOOKUP(aux!A849,aux!A:C,3,FALSE)-VLOOKUP(aux!A849,aux!E:F,2,FALSE))/VLOOKUP(aux!A849,aux!A:C,3,FALSE))&gt;'BG - Eckdaten'!#REF!,"N","J"),"")</f>
        <v/>
      </c>
      <c r="AR858" s="250"/>
    </row>
    <row r="859" spans="1:44" s="217" customFormat="1" ht="18.75" x14ac:dyDescent="0.3">
      <c r="A859" s="232"/>
      <c r="B859" s="232"/>
      <c r="C859" s="232"/>
      <c r="D859" s="232"/>
      <c r="E859" s="232"/>
      <c r="F859" s="232"/>
      <c r="G859" s="232"/>
      <c r="H859" s="232"/>
      <c r="I859" s="232"/>
      <c r="J859" s="232"/>
      <c r="K859" s="232"/>
      <c r="L859" s="232"/>
      <c r="M859" s="232"/>
      <c r="N859" s="232"/>
      <c r="O859" s="232"/>
      <c r="P859" s="232"/>
      <c r="Q859" s="232"/>
      <c r="R859" s="232"/>
      <c r="S859" s="232"/>
      <c r="T859" s="232"/>
      <c r="U859" s="232"/>
      <c r="V859" s="232"/>
      <c r="W859" s="232"/>
      <c r="X859" s="232"/>
      <c r="Y859" s="232"/>
      <c r="Z859" s="232"/>
      <c r="AA859" s="232"/>
      <c r="AB859" s="232"/>
      <c r="AC859" s="232"/>
      <c r="AD859" s="266"/>
      <c r="AE859" s="235"/>
      <c r="AF859" s="266"/>
      <c r="AG859" s="235"/>
      <c r="AH859" s="266"/>
      <c r="AI859" s="235"/>
      <c r="AJ859" s="266"/>
      <c r="AK859" s="235"/>
      <c r="AL859" s="266"/>
      <c r="AM859" s="235"/>
      <c r="AN859" s="236" t="str">
        <f t="shared" si="29"/>
        <v/>
      </c>
      <c r="AO859" s="237" t="str">
        <f t="shared" si="28"/>
        <v/>
      </c>
      <c r="AP859" s="236" t="str">
        <f>IF(M859&gt;0,IF(ABS((VLOOKUP(aux!A850,aux!A:C,3,FALSE)-VLOOKUP(aux!A850,aux!E:F,2,FALSE))/VLOOKUP(aux!A850,aux!A:C,3,FALSE))&gt;'BG - Eckdaten'!#REF!,"N","J"),"")</f>
        <v/>
      </c>
      <c r="AR859" s="250"/>
    </row>
    <row r="860" spans="1:44" s="217" customFormat="1" ht="18.75" x14ac:dyDescent="0.3">
      <c r="A860" s="232"/>
      <c r="B860" s="232"/>
      <c r="C860" s="232"/>
      <c r="D860" s="232"/>
      <c r="E860" s="232"/>
      <c r="F860" s="232"/>
      <c r="G860" s="232"/>
      <c r="H860" s="232"/>
      <c r="I860" s="232"/>
      <c r="J860" s="232"/>
      <c r="K860" s="232"/>
      <c r="L860" s="232"/>
      <c r="M860" s="232"/>
      <c r="N860" s="232"/>
      <c r="O860" s="232"/>
      <c r="P860" s="232"/>
      <c r="Q860" s="232"/>
      <c r="R860" s="232"/>
      <c r="S860" s="232"/>
      <c r="T860" s="232"/>
      <c r="U860" s="232"/>
      <c r="V860" s="232"/>
      <c r="W860" s="232"/>
      <c r="X860" s="232"/>
      <c r="Y860" s="232"/>
      <c r="Z860" s="232"/>
      <c r="AA860" s="232"/>
      <c r="AB860" s="232"/>
      <c r="AC860" s="232"/>
      <c r="AD860" s="266"/>
      <c r="AE860" s="235"/>
      <c r="AF860" s="266"/>
      <c r="AG860" s="235"/>
      <c r="AH860" s="266"/>
      <c r="AI860" s="235"/>
      <c r="AJ860" s="266"/>
      <c r="AK860" s="235"/>
      <c r="AL860" s="266"/>
      <c r="AM860" s="235"/>
      <c r="AN860" s="236" t="str">
        <f t="shared" si="29"/>
        <v/>
      </c>
      <c r="AO860" s="237" t="str">
        <f t="shared" si="28"/>
        <v/>
      </c>
      <c r="AP860" s="236" t="str">
        <f>IF(M860&gt;0,IF(ABS((VLOOKUP(aux!A851,aux!A:C,3,FALSE)-VLOOKUP(aux!A851,aux!E:F,2,FALSE))/VLOOKUP(aux!A851,aux!A:C,3,FALSE))&gt;'BG - Eckdaten'!#REF!,"N","J"),"")</f>
        <v/>
      </c>
      <c r="AR860" s="250"/>
    </row>
    <row r="861" spans="1:44" s="217" customFormat="1" ht="18.75" x14ac:dyDescent="0.3">
      <c r="A861" s="232"/>
      <c r="B861" s="232"/>
      <c r="C861" s="232"/>
      <c r="D861" s="232"/>
      <c r="E861" s="232"/>
      <c r="F861" s="232"/>
      <c r="G861" s="232"/>
      <c r="H861" s="232"/>
      <c r="I861" s="232"/>
      <c r="J861" s="232"/>
      <c r="K861" s="232"/>
      <c r="L861" s="232"/>
      <c r="M861" s="232"/>
      <c r="N861" s="232"/>
      <c r="O861" s="232"/>
      <c r="P861" s="232"/>
      <c r="Q861" s="232"/>
      <c r="R861" s="232"/>
      <c r="S861" s="232"/>
      <c r="T861" s="232"/>
      <c r="U861" s="232"/>
      <c r="V861" s="232"/>
      <c r="W861" s="232"/>
      <c r="X861" s="232"/>
      <c r="Y861" s="232"/>
      <c r="Z861" s="232"/>
      <c r="AA861" s="232"/>
      <c r="AB861" s="232"/>
      <c r="AC861" s="232"/>
      <c r="AD861" s="266"/>
      <c r="AE861" s="235"/>
      <c r="AF861" s="266"/>
      <c r="AG861" s="235"/>
      <c r="AH861" s="266"/>
      <c r="AI861" s="235"/>
      <c r="AJ861" s="266"/>
      <c r="AK861" s="235"/>
      <c r="AL861" s="266"/>
      <c r="AM861" s="235"/>
      <c r="AN861" s="236" t="str">
        <f t="shared" si="29"/>
        <v/>
      </c>
      <c r="AO861" s="237" t="str">
        <f t="shared" si="28"/>
        <v/>
      </c>
      <c r="AP861" s="236" t="str">
        <f>IF(M861&gt;0,IF(ABS((VLOOKUP(aux!A852,aux!A:C,3,FALSE)-VLOOKUP(aux!A852,aux!E:F,2,FALSE))/VLOOKUP(aux!A852,aux!A:C,3,FALSE))&gt;'BG - Eckdaten'!#REF!,"N","J"),"")</f>
        <v/>
      </c>
      <c r="AR861" s="250"/>
    </row>
    <row r="862" spans="1:44" s="217" customFormat="1" ht="18.75" x14ac:dyDescent="0.3">
      <c r="A862" s="232"/>
      <c r="B862" s="232"/>
      <c r="C862" s="232"/>
      <c r="D862" s="232"/>
      <c r="E862" s="232"/>
      <c r="F862" s="232"/>
      <c r="G862" s="232"/>
      <c r="H862" s="232"/>
      <c r="I862" s="232"/>
      <c r="J862" s="232"/>
      <c r="K862" s="232"/>
      <c r="L862" s="232"/>
      <c r="M862" s="232"/>
      <c r="N862" s="232"/>
      <c r="O862" s="232"/>
      <c r="P862" s="232"/>
      <c r="Q862" s="232"/>
      <c r="R862" s="232"/>
      <c r="S862" s="232"/>
      <c r="T862" s="232"/>
      <c r="U862" s="232"/>
      <c r="V862" s="232"/>
      <c r="W862" s="232"/>
      <c r="X862" s="232"/>
      <c r="Y862" s="232"/>
      <c r="Z862" s="232"/>
      <c r="AA862" s="232"/>
      <c r="AB862" s="232"/>
      <c r="AC862" s="232"/>
      <c r="AD862" s="266"/>
      <c r="AE862" s="235"/>
      <c r="AF862" s="266"/>
      <c r="AG862" s="235"/>
      <c r="AH862" s="266"/>
      <c r="AI862" s="235"/>
      <c r="AJ862" s="266"/>
      <c r="AK862" s="235"/>
      <c r="AL862" s="266"/>
      <c r="AM862" s="235"/>
      <c r="AN862" s="236" t="str">
        <f t="shared" si="29"/>
        <v/>
      </c>
      <c r="AO862" s="237" t="str">
        <f t="shared" si="28"/>
        <v/>
      </c>
      <c r="AP862" s="236" t="str">
        <f>IF(M862&gt;0,IF(ABS((VLOOKUP(aux!A853,aux!A:C,3,FALSE)-VLOOKUP(aux!A853,aux!E:F,2,FALSE))/VLOOKUP(aux!A853,aux!A:C,3,FALSE))&gt;'BG - Eckdaten'!#REF!,"N","J"),"")</f>
        <v/>
      </c>
      <c r="AR862" s="250"/>
    </row>
    <row r="863" spans="1:44" s="217" customFormat="1" ht="18.75" x14ac:dyDescent="0.3">
      <c r="A863" s="232"/>
      <c r="B863" s="232"/>
      <c r="C863" s="232"/>
      <c r="D863" s="232"/>
      <c r="E863" s="232"/>
      <c r="F863" s="232"/>
      <c r="G863" s="232"/>
      <c r="H863" s="232"/>
      <c r="I863" s="232"/>
      <c r="J863" s="232"/>
      <c r="K863" s="232"/>
      <c r="L863" s="232"/>
      <c r="M863" s="232"/>
      <c r="N863" s="232"/>
      <c r="O863" s="232"/>
      <c r="P863" s="232"/>
      <c r="Q863" s="232"/>
      <c r="R863" s="232"/>
      <c r="S863" s="232"/>
      <c r="T863" s="232"/>
      <c r="U863" s="232"/>
      <c r="V863" s="232"/>
      <c r="W863" s="232"/>
      <c r="X863" s="232"/>
      <c r="Y863" s="232"/>
      <c r="Z863" s="232"/>
      <c r="AA863" s="232"/>
      <c r="AB863" s="232"/>
      <c r="AC863" s="232"/>
      <c r="AD863" s="266"/>
      <c r="AE863" s="235"/>
      <c r="AF863" s="266"/>
      <c r="AG863" s="235"/>
      <c r="AH863" s="266"/>
      <c r="AI863" s="235"/>
      <c r="AJ863" s="266"/>
      <c r="AK863" s="235"/>
      <c r="AL863" s="266"/>
      <c r="AM863" s="235"/>
      <c r="AN863" s="236" t="str">
        <f t="shared" si="29"/>
        <v/>
      </c>
      <c r="AO863" s="237" t="str">
        <f t="shared" si="28"/>
        <v/>
      </c>
      <c r="AP863" s="236" t="str">
        <f>IF(M863&gt;0,IF(ABS((VLOOKUP(aux!A854,aux!A:C,3,FALSE)-VLOOKUP(aux!A854,aux!E:F,2,FALSE))/VLOOKUP(aux!A854,aux!A:C,3,FALSE))&gt;'BG - Eckdaten'!#REF!,"N","J"),"")</f>
        <v/>
      </c>
      <c r="AR863" s="250"/>
    </row>
    <row r="864" spans="1:44" s="217" customFormat="1" ht="18.75" x14ac:dyDescent="0.3">
      <c r="A864" s="232"/>
      <c r="B864" s="232"/>
      <c r="C864" s="232"/>
      <c r="D864" s="232"/>
      <c r="E864" s="232"/>
      <c r="F864" s="232"/>
      <c r="G864" s="232"/>
      <c r="H864" s="232"/>
      <c r="I864" s="232"/>
      <c r="J864" s="232"/>
      <c r="K864" s="232"/>
      <c r="L864" s="232"/>
      <c r="M864" s="232"/>
      <c r="N864" s="232"/>
      <c r="O864" s="232"/>
      <c r="P864" s="232"/>
      <c r="Q864" s="232"/>
      <c r="R864" s="232"/>
      <c r="S864" s="232"/>
      <c r="T864" s="232"/>
      <c r="U864" s="232"/>
      <c r="V864" s="232"/>
      <c r="W864" s="232"/>
      <c r="X864" s="232"/>
      <c r="Y864" s="232"/>
      <c r="Z864" s="232"/>
      <c r="AA864" s="232"/>
      <c r="AB864" s="232"/>
      <c r="AC864" s="232"/>
      <c r="AD864" s="266"/>
      <c r="AE864" s="235"/>
      <c r="AF864" s="266"/>
      <c r="AG864" s="235"/>
      <c r="AH864" s="266"/>
      <c r="AI864" s="235"/>
      <c r="AJ864" s="266"/>
      <c r="AK864" s="235"/>
      <c r="AL864" s="266"/>
      <c r="AM864" s="235"/>
      <c r="AN864" s="236" t="str">
        <f t="shared" si="29"/>
        <v/>
      </c>
      <c r="AO864" s="237" t="str">
        <f t="shared" si="28"/>
        <v/>
      </c>
      <c r="AP864" s="236" t="str">
        <f>IF(M864&gt;0,IF(ABS((VLOOKUP(aux!A855,aux!A:C,3,FALSE)-VLOOKUP(aux!A855,aux!E:F,2,FALSE))/VLOOKUP(aux!A855,aux!A:C,3,FALSE))&gt;'BG - Eckdaten'!#REF!,"N","J"),"")</f>
        <v/>
      </c>
      <c r="AR864" s="250"/>
    </row>
    <row r="865" spans="1:44" s="217" customFormat="1" ht="18.75" x14ac:dyDescent="0.3">
      <c r="A865" s="232"/>
      <c r="B865" s="232"/>
      <c r="C865" s="232"/>
      <c r="D865" s="232"/>
      <c r="E865" s="232"/>
      <c r="F865" s="232"/>
      <c r="G865" s="232"/>
      <c r="H865" s="232"/>
      <c r="I865" s="232"/>
      <c r="J865" s="232"/>
      <c r="K865" s="232"/>
      <c r="L865" s="232"/>
      <c r="M865" s="232"/>
      <c r="N865" s="232"/>
      <c r="O865" s="232"/>
      <c r="P865" s="232"/>
      <c r="Q865" s="232"/>
      <c r="R865" s="232"/>
      <c r="S865" s="232"/>
      <c r="T865" s="232"/>
      <c r="U865" s="232"/>
      <c r="V865" s="232"/>
      <c r="W865" s="232"/>
      <c r="X865" s="232"/>
      <c r="Y865" s="232"/>
      <c r="Z865" s="232"/>
      <c r="AA865" s="232"/>
      <c r="AB865" s="232"/>
      <c r="AC865" s="232"/>
      <c r="AD865" s="266"/>
      <c r="AE865" s="235"/>
      <c r="AF865" s="266"/>
      <c r="AG865" s="235"/>
      <c r="AH865" s="266"/>
      <c r="AI865" s="235"/>
      <c r="AJ865" s="266"/>
      <c r="AK865" s="235"/>
      <c r="AL865" s="266"/>
      <c r="AM865" s="235"/>
      <c r="AN865" s="236" t="str">
        <f t="shared" si="29"/>
        <v/>
      </c>
      <c r="AO865" s="237" t="str">
        <f t="shared" si="28"/>
        <v/>
      </c>
      <c r="AP865" s="236" t="str">
        <f>IF(M865&gt;0,IF(ABS((VLOOKUP(aux!A856,aux!A:C,3,FALSE)-VLOOKUP(aux!A856,aux!E:F,2,FALSE))/VLOOKUP(aux!A856,aux!A:C,3,FALSE))&gt;'BG - Eckdaten'!#REF!,"N","J"),"")</f>
        <v/>
      </c>
      <c r="AR865" s="250"/>
    </row>
    <row r="866" spans="1:44" s="217" customFormat="1" ht="18.75" x14ac:dyDescent="0.3">
      <c r="A866" s="232"/>
      <c r="B866" s="232"/>
      <c r="C866" s="232"/>
      <c r="D866" s="232"/>
      <c r="E866" s="232"/>
      <c r="F866" s="232"/>
      <c r="G866" s="232"/>
      <c r="H866" s="232"/>
      <c r="I866" s="232"/>
      <c r="J866" s="232"/>
      <c r="K866" s="232"/>
      <c r="L866" s="232"/>
      <c r="M866" s="232"/>
      <c r="N866" s="232"/>
      <c r="O866" s="232"/>
      <c r="P866" s="232"/>
      <c r="Q866" s="232"/>
      <c r="R866" s="232"/>
      <c r="S866" s="232"/>
      <c r="T866" s="232"/>
      <c r="U866" s="232"/>
      <c r="V866" s="232"/>
      <c r="W866" s="232"/>
      <c r="X866" s="232"/>
      <c r="Y866" s="232"/>
      <c r="Z866" s="232"/>
      <c r="AA866" s="232"/>
      <c r="AB866" s="232"/>
      <c r="AC866" s="232"/>
      <c r="AD866" s="266"/>
      <c r="AE866" s="235"/>
      <c r="AF866" s="266"/>
      <c r="AG866" s="235"/>
      <c r="AH866" s="266"/>
      <c r="AI866" s="235"/>
      <c r="AJ866" s="266"/>
      <c r="AK866" s="235"/>
      <c r="AL866" s="266"/>
      <c r="AM866" s="235"/>
      <c r="AN866" s="236" t="str">
        <f t="shared" si="29"/>
        <v/>
      </c>
      <c r="AO866" s="237" t="str">
        <f t="shared" si="28"/>
        <v/>
      </c>
      <c r="AP866" s="236" t="str">
        <f>IF(M866&gt;0,IF(ABS((VLOOKUP(aux!A857,aux!A:C,3,FALSE)-VLOOKUP(aux!A857,aux!E:F,2,FALSE))/VLOOKUP(aux!A857,aux!A:C,3,FALSE))&gt;'BG - Eckdaten'!#REF!,"N","J"),"")</f>
        <v/>
      </c>
      <c r="AR866" s="250"/>
    </row>
    <row r="867" spans="1:44" s="217" customFormat="1" ht="18.75" x14ac:dyDescent="0.3">
      <c r="A867" s="232"/>
      <c r="B867" s="232"/>
      <c r="C867" s="232"/>
      <c r="D867" s="232"/>
      <c r="E867" s="232"/>
      <c r="F867" s="232"/>
      <c r="G867" s="232"/>
      <c r="H867" s="232"/>
      <c r="I867" s="232"/>
      <c r="J867" s="232"/>
      <c r="K867" s="232"/>
      <c r="L867" s="232"/>
      <c r="M867" s="232"/>
      <c r="N867" s="232"/>
      <c r="O867" s="232"/>
      <c r="P867" s="232"/>
      <c r="Q867" s="232"/>
      <c r="R867" s="232"/>
      <c r="S867" s="232"/>
      <c r="T867" s="232"/>
      <c r="U867" s="232"/>
      <c r="V867" s="232"/>
      <c r="W867" s="232"/>
      <c r="X867" s="232"/>
      <c r="Y867" s="232"/>
      <c r="Z867" s="232"/>
      <c r="AA867" s="232"/>
      <c r="AB867" s="232"/>
      <c r="AC867" s="232"/>
      <c r="AD867" s="266"/>
      <c r="AE867" s="235"/>
      <c r="AF867" s="266"/>
      <c r="AG867" s="235"/>
      <c r="AH867" s="266"/>
      <c r="AI867" s="235"/>
      <c r="AJ867" s="266"/>
      <c r="AK867" s="235"/>
      <c r="AL867" s="266"/>
      <c r="AM867" s="235"/>
      <c r="AN867" s="236" t="str">
        <f t="shared" si="29"/>
        <v/>
      </c>
      <c r="AO867" s="237" t="str">
        <f t="shared" si="28"/>
        <v/>
      </c>
      <c r="AP867" s="236" t="str">
        <f>IF(M867&gt;0,IF(ABS((VLOOKUP(aux!A858,aux!A:C,3,FALSE)-VLOOKUP(aux!A858,aux!E:F,2,FALSE))/VLOOKUP(aux!A858,aux!A:C,3,FALSE))&gt;'BG - Eckdaten'!#REF!,"N","J"),"")</f>
        <v/>
      </c>
      <c r="AR867" s="250"/>
    </row>
    <row r="868" spans="1:44" s="217" customFormat="1" ht="18.75" x14ac:dyDescent="0.3">
      <c r="A868" s="232"/>
      <c r="B868" s="232"/>
      <c r="C868" s="232"/>
      <c r="D868" s="232"/>
      <c r="E868" s="232"/>
      <c r="F868" s="232"/>
      <c r="G868" s="232"/>
      <c r="H868" s="232"/>
      <c r="I868" s="232"/>
      <c r="J868" s="232"/>
      <c r="K868" s="232"/>
      <c r="L868" s="232"/>
      <c r="M868" s="232"/>
      <c r="N868" s="232"/>
      <c r="O868" s="232"/>
      <c r="P868" s="232"/>
      <c r="Q868" s="232"/>
      <c r="R868" s="232"/>
      <c r="S868" s="232"/>
      <c r="T868" s="232"/>
      <c r="U868" s="232"/>
      <c r="V868" s="232"/>
      <c r="W868" s="232"/>
      <c r="X868" s="232"/>
      <c r="Y868" s="232"/>
      <c r="Z868" s="232"/>
      <c r="AA868" s="232"/>
      <c r="AB868" s="232"/>
      <c r="AC868" s="232"/>
      <c r="AD868" s="266"/>
      <c r="AE868" s="235"/>
      <c r="AF868" s="266"/>
      <c r="AG868" s="235"/>
      <c r="AH868" s="266"/>
      <c r="AI868" s="235"/>
      <c r="AJ868" s="266"/>
      <c r="AK868" s="235"/>
      <c r="AL868" s="266"/>
      <c r="AM868" s="235"/>
      <c r="AN868" s="236" t="str">
        <f t="shared" si="29"/>
        <v/>
      </c>
      <c r="AO868" s="237" t="str">
        <f t="shared" si="28"/>
        <v/>
      </c>
      <c r="AP868" s="236" t="str">
        <f>IF(M868&gt;0,IF(ABS((VLOOKUP(aux!A859,aux!A:C,3,FALSE)-VLOOKUP(aux!A859,aux!E:F,2,FALSE))/VLOOKUP(aux!A859,aux!A:C,3,FALSE))&gt;'BG - Eckdaten'!#REF!,"N","J"),"")</f>
        <v/>
      </c>
      <c r="AR868" s="250"/>
    </row>
    <row r="869" spans="1:44" s="217" customFormat="1" ht="18.75" x14ac:dyDescent="0.3">
      <c r="A869" s="232"/>
      <c r="B869" s="232"/>
      <c r="C869" s="232"/>
      <c r="D869" s="232"/>
      <c r="E869" s="232"/>
      <c r="F869" s="232"/>
      <c r="G869" s="232"/>
      <c r="H869" s="232"/>
      <c r="I869" s="232"/>
      <c r="J869" s="232"/>
      <c r="K869" s="232"/>
      <c r="L869" s="232"/>
      <c r="M869" s="232"/>
      <c r="N869" s="232"/>
      <c r="O869" s="232"/>
      <c r="P869" s="232"/>
      <c r="Q869" s="232"/>
      <c r="R869" s="232"/>
      <c r="S869" s="232"/>
      <c r="T869" s="232"/>
      <c r="U869" s="232"/>
      <c r="V869" s="232"/>
      <c r="W869" s="232"/>
      <c r="X869" s="232"/>
      <c r="Y869" s="232"/>
      <c r="Z869" s="232"/>
      <c r="AA869" s="232"/>
      <c r="AB869" s="232"/>
      <c r="AC869" s="232"/>
      <c r="AD869" s="266"/>
      <c r="AE869" s="235"/>
      <c r="AF869" s="266"/>
      <c r="AG869" s="235"/>
      <c r="AH869" s="266"/>
      <c r="AI869" s="235"/>
      <c r="AJ869" s="266"/>
      <c r="AK869" s="235"/>
      <c r="AL869" s="266"/>
      <c r="AM869" s="235"/>
      <c r="AN869" s="236" t="str">
        <f t="shared" si="29"/>
        <v/>
      </c>
      <c r="AO869" s="237" t="str">
        <f t="shared" si="28"/>
        <v/>
      </c>
      <c r="AP869" s="236" t="str">
        <f>IF(M869&gt;0,IF(ABS((VLOOKUP(aux!A860,aux!A:C,3,FALSE)-VLOOKUP(aux!A860,aux!E:F,2,FALSE))/VLOOKUP(aux!A860,aux!A:C,3,FALSE))&gt;'BG - Eckdaten'!#REF!,"N","J"),"")</f>
        <v/>
      </c>
      <c r="AR869" s="250"/>
    </row>
    <row r="870" spans="1:44" s="217" customFormat="1" ht="18.75" x14ac:dyDescent="0.3">
      <c r="A870" s="232"/>
      <c r="B870" s="232"/>
      <c r="C870" s="232"/>
      <c r="D870" s="232"/>
      <c r="E870" s="232"/>
      <c r="F870" s="232"/>
      <c r="G870" s="232"/>
      <c r="H870" s="232"/>
      <c r="I870" s="232"/>
      <c r="J870" s="232"/>
      <c r="K870" s="232"/>
      <c r="L870" s="232"/>
      <c r="M870" s="232"/>
      <c r="N870" s="232"/>
      <c r="O870" s="232"/>
      <c r="P870" s="232"/>
      <c r="Q870" s="232"/>
      <c r="R870" s="232"/>
      <c r="S870" s="232"/>
      <c r="T870" s="232"/>
      <c r="U870" s="232"/>
      <c r="V870" s="232"/>
      <c r="W870" s="232"/>
      <c r="X870" s="232"/>
      <c r="Y870" s="232"/>
      <c r="Z870" s="232"/>
      <c r="AA870" s="232"/>
      <c r="AB870" s="232"/>
      <c r="AC870" s="232"/>
      <c r="AD870" s="266"/>
      <c r="AE870" s="235"/>
      <c r="AF870" s="266"/>
      <c r="AG870" s="235"/>
      <c r="AH870" s="266"/>
      <c r="AI870" s="235"/>
      <c r="AJ870" s="266"/>
      <c r="AK870" s="235"/>
      <c r="AL870" s="266"/>
      <c r="AM870" s="235"/>
      <c r="AN870" s="236" t="str">
        <f t="shared" si="29"/>
        <v/>
      </c>
      <c r="AO870" s="237" t="str">
        <f t="shared" si="28"/>
        <v/>
      </c>
      <c r="AP870" s="236" t="str">
        <f>IF(M870&gt;0,IF(ABS((VLOOKUP(aux!A861,aux!A:C,3,FALSE)-VLOOKUP(aux!A861,aux!E:F,2,FALSE))/VLOOKUP(aux!A861,aux!A:C,3,FALSE))&gt;'BG - Eckdaten'!#REF!,"N","J"),"")</f>
        <v/>
      </c>
      <c r="AR870" s="250"/>
    </row>
    <row r="871" spans="1:44" s="217" customFormat="1" ht="18.75" x14ac:dyDescent="0.3">
      <c r="A871" s="232"/>
      <c r="B871" s="232"/>
      <c r="C871" s="232"/>
      <c r="D871" s="232"/>
      <c r="E871" s="232"/>
      <c r="F871" s="232"/>
      <c r="G871" s="232"/>
      <c r="H871" s="232"/>
      <c r="I871" s="232"/>
      <c r="J871" s="232"/>
      <c r="K871" s="232"/>
      <c r="L871" s="232"/>
      <c r="M871" s="232"/>
      <c r="N871" s="232"/>
      <c r="O871" s="232"/>
      <c r="P871" s="232"/>
      <c r="Q871" s="232"/>
      <c r="R871" s="232"/>
      <c r="S871" s="232"/>
      <c r="T871" s="232"/>
      <c r="U871" s="232"/>
      <c r="V871" s="232"/>
      <c r="W871" s="232"/>
      <c r="X871" s="232"/>
      <c r="Y871" s="232"/>
      <c r="Z871" s="232"/>
      <c r="AA871" s="232"/>
      <c r="AB871" s="232"/>
      <c r="AC871" s="232"/>
      <c r="AD871" s="266"/>
      <c r="AE871" s="235"/>
      <c r="AF871" s="266"/>
      <c r="AG871" s="235"/>
      <c r="AH871" s="266"/>
      <c r="AI871" s="235"/>
      <c r="AJ871" s="266"/>
      <c r="AK871" s="235"/>
      <c r="AL871" s="266"/>
      <c r="AM871" s="235"/>
      <c r="AN871" s="236" t="str">
        <f t="shared" si="29"/>
        <v/>
      </c>
      <c r="AO871" s="237" t="str">
        <f t="shared" si="28"/>
        <v/>
      </c>
      <c r="AP871" s="236" t="str">
        <f>IF(M871&gt;0,IF(ABS((VLOOKUP(aux!A862,aux!A:C,3,FALSE)-VLOOKUP(aux!A862,aux!E:F,2,FALSE))/VLOOKUP(aux!A862,aux!A:C,3,FALSE))&gt;'BG - Eckdaten'!#REF!,"N","J"),"")</f>
        <v/>
      </c>
      <c r="AR871" s="250"/>
    </row>
    <row r="872" spans="1:44" s="217" customFormat="1" ht="18.75" x14ac:dyDescent="0.3">
      <c r="A872" s="232"/>
      <c r="B872" s="232"/>
      <c r="C872" s="232"/>
      <c r="D872" s="232"/>
      <c r="E872" s="232"/>
      <c r="F872" s="232"/>
      <c r="G872" s="232"/>
      <c r="H872" s="232"/>
      <c r="I872" s="232"/>
      <c r="J872" s="232"/>
      <c r="K872" s="232"/>
      <c r="L872" s="232"/>
      <c r="M872" s="232"/>
      <c r="N872" s="232"/>
      <c r="O872" s="232"/>
      <c r="P872" s="232"/>
      <c r="Q872" s="232"/>
      <c r="R872" s="232"/>
      <c r="S872" s="232"/>
      <c r="T872" s="232"/>
      <c r="U872" s="232"/>
      <c r="V872" s="232"/>
      <c r="W872" s="232"/>
      <c r="X872" s="232"/>
      <c r="Y872" s="232"/>
      <c r="Z872" s="232"/>
      <c r="AA872" s="232"/>
      <c r="AB872" s="232"/>
      <c r="AC872" s="232"/>
      <c r="AD872" s="266"/>
      <c r="AE872" s="235"/>
      <c r="AF872" s="266"/>
      <c r="AG872" s="235"/>
      <c r="AH872" s="266"/>
      <c r="AI872" s="235"/>
      <c r="AJ872" s="266"/>
      <c r="AK872" s="235"/>
      <c r="AL872" s="266"/>
      <c r="AM872" s="235"/>
      <c r="AN872" s="236" t="str">
        <f t="shared" si="29"/>
        <v/>
      </c>
      <c r="AO872" s="237" t="str">
        <f t="shared" si="28"/>
        <v/>
      </c>
      <c r="AP872" s="236" t="str">
        <f>IF(M872&gt;0,IF(ABS((VLOOKUP(aux!A863,aux!A:C,3,FALSE)-VLOOKUP(aux!A863,aux!E:F,2,FALSE))/VLOOKUP(aux!A863,aux!A:C,3,FALSE))&gt;'BG - Eckdaten'!#REF!,"N","J"),"")</f>
        <v/>
      </c>
      <c r="AR872" s="250"/>
    </row>
    <row r="873" spans="1:44" s="217" customFormat="1" ht="18.75" x14ac:dyDescent="0.3">
      <c r="A873" s="232"/>
      <c r="B873" s="232"/>
      <c r="C873" s="232"/>
      <c r="D873" s="232"/>
      <c r="E873" s="232"/>
      <c r="F873" s="232"/>
      <c r="G873" s="232"/>
      <c r="H873" s="232"/>
      <c r="I873" s="232"/>
      <c r="J873" s="232"/>
      <c r="K873" s="232"/>
      <c r="L873" s="232"/>
      <c r="M873" s="232"/>
      <c r="N873" s="232"/>
      <c r="O873" s="232"/>
      <c r="P873" s="232"/>
      <c r="Q873" s="232"/>
      <c r="R873" s="232"/>
      <c r="S873" s="232"/>
      <c r="T873" s="232"/>
      <c r="U873" s="232"/>
      <c r="V873" s="232"/>
      <c r="W873" s="232"/>
      <c r="X873" s="232"/>
      <c r="Y873" s="232"/>
      <c r="Z873" s="232"/>
      <c r="AA873" s="232"/>
      <c r="AB873" s="232"/>
      <c r="AC873" s="232"/>
      <c r="AD873" s="266"/>
      <c r="AE873" s="235"/>
      <c r="AF873" s="266"/>
      <c r="AG873" s="235"/>
      <c r="AH873" s="266"/>
      <c r="AI873" s="235"/>
      <c r="AJ873" s="266"/>
      <c r="AK873" s="235"/>
      <c r="AL873" s="266"/>
      <c r="AM873" s="235"/>
      <c r="AN873" s="236" t="str">
        <f t="shared" si="29"/>
        <v/>
      </c>
      <c r="AO873" s="237" t="str">
        <f t="shared" si="28"/>
        <v/>
      </c>
      <c r="AP873" s="236" t="str">
        <f>IF(M873&gt;0,IF(ABS((VLOOKUP(aux!A864,aux!A:C,3,FALSE)-VLOOKUP(aux!A864,aux!E:F,2,FALSE))/VLOOKUP(aux!A864,aux!A:C,3,FALSE))&gt;'BG - Eckdaten'!#REF!,"N","J"),"")</f>
        <v/>
      </c>
      <c r="AR873" s="250"/>
    </row>
    <row r="874" spans="1:44" s="217" customFormat="1" ht="18.75" x14ac:dyDescent="0.3">
      <c r="A874" s="232"/>
      <c r="B874" s="232"/>
      <c r="C874" s="232"/>
      <c r="D874" s="232"/>
      <c r="E874" s="232"/>
      <c r="F874" s="232"/>
      <c r="G874" s="232"/>
      <c r="H874" s="232"/>
      <c r="I874" s="232"/>
      <c r="J874" s="232"/>
      <c r="K874" s="232"/>
      <c r="L874" s="232"/>
      <c r="M874" s="232"/>
      <c r="N874" s="232"/>
      <c r="O874" s="232"/>
      <c r="P874" s="232"/>
      <c r="Q874" s="232"/>
      <c r="R874" s="232"/>
      <c r="S874" s="232"/>
      <c r="T874" s="232"/>
      <c r="U874" s="232"/>
      <c r="V874" s="232"/>
      <c r="W874" s="232"/>
      <c r="X874" s="232"/>
      <c r="Y874" s="232"/>
      <c r="Z874" s="232"/>
      <c r="AA874" s="232"/>
      <c r="AB874" s="232"/>
      <c r="AC874" s="232"/>
      <c r="AD874" s="266"/>
      <c r="AE874" s="235"/>
      <c r="AF874" s="266"/>
      <c r="AG874" s="235"/>
      <c r="AH874" s="266"/>
      <c r="AI874" s="235"/>
      <c r="AJ874" s="266"/>
      <c r="AK874" s="235"/>
      <c r="AL874" s="266"/>
      <c r="AM874" s="235"/>
      <c r="AN874" s="236" t="str">
        <f t="shared" si="29"/>
        <v/>
      </c>
      <c r="AO874" s="237" t="str">
        <f t="shared" si="28"/>
        <v/>
      </c>
      <c r="AP874" s="236" t="str">
        <f>IF(M874&gt;0,IF(ABS((VLOOKUP(aux!A865,aux!A:C,3,FALSE)-VLOOKUP(aux!A865,aux!E:F,2,FALSE))/VLOOKUP(aux!A865,aux!A:C,3,FALSE))&gt;'BG - Eckdaten'!#REF!,"N","J"),"")</f>
        <v/>
      </c>
      <c r="AR874" s="250"/>
    </row>
    <row r="875" spans="1:44" s="217" customFormat="1" ht="18.75" x14ac:dyDescent="0.3">
      <c r="A875" s="232"/>
      <c r="B875" s="232"/>
      <c r="C875" s="232"/>
      <c r="D875" s="232"/>
      <c r="E875" s="232"/>
      <c r="F875" s="232"/>
      <c r="G875" s="232"/>
      <c r="H875" s="232"/>
      <c r="I875" s="232"/>
      <c r="J875" s="232"/>
      <c r="K875" s="232"/>
      <c r="L875" s="232"/>
      <c r="M875" s="232"/>
      <c r="N875" s="232"/>
      <c r="O875" s="232"/>
      <c r="P875" s="232"/>
      <c r="Q875" s="232"/>
      <c r="R875" s="232"/>
      <c r="S875" s="232"/>
      <c r="T875" s="232"/>
      <c r="U875" s="232"/>
      <c r="V875" s="232"/>
      <c r="W875" s="232"/>
      <c r="X875" s="232"/>
      <c r="Y875" s="232"/>
      <c r="Z875" s="232"/>
      <c r="AA875" s="232"/>
      <c r="AB875" s="232"/>
      <c r="AC875" s="232"/>
      <c r="AD875" s="266"/>
      <c r="AE875" s="235"/>
      <c r="AF875" s="266"/>
      <c r="AG875" s="235"/>
      <c r="AH875" s="266"/>
      <c r="AI875" s="235"/>
      <c r="AJ875" s="266"/>
      <c r="AK875" s="235"/>
      <c r="AL875" s="266"/>
      <c r="AM875" s="235"/>
      <c r="AN875" s="236" t="str">
        <f t="shared" si="29"/>
        <v/>
      </c>
      <c r="AO875" s="237" t="str">
        <f t="shared" si="28"/>
        <v/>
      </c>
      <c r="AP875" s="236" t="str">
        <f>IF(M875&gt;0,IF(ABS((VLOOKUP(aux!A866,aux!A:C,3,FALSE)-VLOOKUP(aux!A866,aux!E:F,2,FALSE))/VLOOKUP(aux!A866,aux!A:C,3,FALSE))&gt;'BG - Eckdaten'!#REF!,"N","J"),"")</f>
        <v/>
      </c>
      <c r="AR875" s="250"/>
    </row>
    <row r="876" spans="1:44" s="217" customFormat="1" ht="18.75" x14ac:dyDescent="0.3">
      <c r="A876" s="232"/>
      <c r="B876" s="232"/>
      <c r="C876" s="232"/>
      <c r="D876" s="232"/>
      <c r="E876" s="232"/>
      <c r="F876" s="232"/>
      <c r="G876" s="232"/>
      <c r="H876" s="232"/>
      <c r="I876" s="232"/>
      <c r="J876" s="232"/>
      <c r="K876" s="232"/>
      <c r="L876" s="232"/>
      <c r="M876" s="232"/>
      <c r="N876" s="232"/>
      <c r="O876" s="232"/>
      <c r="P876" s="232"/>
      <c r="Q876" s="232"/>
      <c r="R876" s="232"/>
      <c r="S876" s="232"/>
      <c r="T876" s="232"/>
      <c r="U876" s="232"/>
      <c r="V876" s="232"/>
      <c r="W876" s="232"/>
      <c r="X876" s="232"/>
      <c r="Y876" s="232"/>
      <c r="Z876" s="232"/>
      <c r="AA876" s="232"/>
      <c r="AB876" s="232"/>
      <c r="AC876" s="232"/>
      <c r="AD876" s="266"/>
      <c r="AE876" s="235"/>
      <c r="AF876" s="266"/>
      <c r="AG876" s="235"/>
      <c r="AH876" s="266"/>
      <c r="AI876" s="235"/>
      <c r="AJ876" s="266"/>
      <c r="AK876" s="235"/>
      <c r="AL876" s="266"/>
      <c r="AM876" s="235"/>
      <c r="AN876" s="236" t="str">
        <f t="shared" si="29"/>
        <v/>
      </c>
      <c r="AO876" s="237" t="str">
        <f t="shared" si="28"/>
        <v/>
      </c>
      <c r="AP876" s="236" t="str">
        <f>IF(M876&gt;0,IF(ABS((VLOOKUP(aux!A867,aux!A:C,3,FALSE)-VLOOKUP(aux!A867,aux!E:F,2,FALSE))/VLOOKUP(aux!A867,aux!A:C,3,FALSE))&gt;'BG - Eckdaten'!#REF!,"N","J"),"")</f>
        <v/>
      </c>
      <c r="AR876" s="250"/>
    </row>
    <row r="877" spans="1:44" s="217" customFormat="1" ht="18.75" x14ac:dyDescent="0.3">
      <c r="A877" s="232"/>
      <c r="B877" s="232"/>
      <c r="C877" s="232"/>
      <c r="D877" s="232"/>
      <c r="E877" s="232"/>
      <c r="F877" s="232"/>
      <c r="G877" s="232"/>
      <c r="H877" s="232"/>
      <c r="I877" s="232"/>
      <c r="J877" s="232"/>
      <c r="K877" s="232"/>
      <c r="L877" s="232"/>
      <c r="M877" s="232"/>
      <c r="N877" s="232"/>
      <c r="O877" s="232"/>
      <c r="P877" s="232"/>
      <c r="Q877" s="232"/>
      <c r="R877" s="232"/>
      <c r="S877" s="232"/>
      <c r="T877" s="232"/>
      <c r="U877" s="232"/>
      <c r="V877" s="232"/>
      <c r="W877" s="232"/>
      <c r="X877" s="232"/>
      <c r="Y877" s="232"/>
      <c r="Z877" s="232"/>
      <c r="AA877" s="232"/>
      <c r="AB877" s="232"/>
      <c r="AC877" s="232"/>
      <c r="AD877" s="266"/>
      <c r="AE877" s="235"/>
      <c r="AF877" s="266"/>
      <c r="AG877" s="235"/>
      <c r="AH877" s="266"/>
      <c r="AI877" s="235"/>
      <c r="AJ877" s="266"/>
      <c r="AK877" s="235"/>
      <c r="AL877" s="266"/>
      <c r="AM877" s="235"/>
      <c r="AN877" s="236" t="str">
        <f t="shared" si="29"/>
        <v/>
      </c>
      <c r="AO877" s="237" t="str">
        <f t="shared" si="28"/>
        <v/>
      </c>
      <c r="AP877" s="236" t="str">
        <f>IF(M877&gt;0,IF(ABS((VLOOKUP(aux!A868,aux!A:C,3,FALSE)-VLOOKUP(aux!A868,aux!E:F,2,FALSE))/VLOOKUP(aux!A868,aux!A:C,3,FALSE))&gt;'BG - Eckdaten'!#REF!,"N","J"),"")</f>
        <v/>
      </c>
      <c r="AR877" s="250"/>
    </row>
    <row r="878" spans="1:44" s="217" customFormat="1" ht="18.75" x14ac:dyDescent="0.3">
      <c r="A878" s="232"/>
      <c r="B878" s="232"/>
      <c r="C878" s="232"/>
      <c r="D878" s="232"/>
      <c r="E878" s="232"/>
      <c r="F878" s="232"/>
      <c r="G878" s="232"/>
      <c r="H878" s="232"/>
      <c r="I878" s="232"/>
      <c r="J878" s="232"/>
      <c r="K878" s="232"/>
      <c r="L878" s="232"/>
      <c r="M878" s="232"/>
      <c r="N878" s="232"/>
      <c r="O878" s="232"/>
      <c r="P878" s="232"/>
      <c r="Q878" s="232"/>
      <c r="R878" s="232"/>
      <c r="S878" s="232"/>
      <c r="T878" s="232"/>
      <c r="U878" s="232"/>
      <c r="V878" s="232"/>
      <c r="W878" s="232"/>
      <c r="X878" s="232"/>
      <c r="Y878" s="232"/>
      <c r="Z878" s="232"/>
      <c r="AA878" s="232"/>
      <c r="AB878" s="232"/>
      <c r="AC878" s="232"/>
      <c r="AD878" s="266"/>
      <c r="AE878" s="235"/>
      <c r="AF878" s="266"/>
      <c r="AG878" s="235"/>
      <c r="AH878" s="266"/>
      <c r="AI878" s="235"/>
      <c r="AJ878" s="266"/>
      <c r="AK878" s="235"/>
      <c r="AL878" s="266"/>
      <c r="AM878" s="235"/>
      <c r="AN878" s="236" t="str">
        <f t="shared" si="29"/>
        <v/>
      </c>
      <c r="AO878" s="237" t="str">
        <f t="shared" si="28"/>
        <v/>
      </c>
      <c r="AP878" s="236" t="str">
        <f>IF(M878&gt;0,IF(ABS((VLOOKUP(aux!A869,aux!A:C,3,FALSE)-VLOOKUP(aux!A869,aux!E:F,2,FALSE))/VLOOKUP(aux!A869,aux!A:C,3,FALSE))&gt;'BG - Eckdaten'!#REF!,"N","J"),"")</f>
        <v/>
      </c>
      <c r="AR878" s="250"/>
    </row>
    <row r="879" spans="1:44" s="217" customFormat="1" ht="18.75" x14ac:dyDescent="0.3">
      <c r="A879" s="232"/>
      <c r="B879" s="232"/>
      <c r="C879" s="232"/>
      <c r="D879" s="232"/>
      <c r="E879" s="232"/>
      <c r="F879" s="232"/>
      <c r="G879" s="232"/>
      <c r="H879" s="232"/>
      <c r="I879" s="232"/>
      <c r="J879" s="232"/>
      <c r="K879" s="232"/>
      <c r="L879" s="232"/>
      <c r="M879" s="232"/>
      <c r="N879" s="232"/>
      <c r="O879" s="232"/>
      <c r="P879" s="232"/>
      <c r="Q879" s="232"/>
      <c r="R879" s="232"/>
      <c r="S879" s="232"/>
      <c r="T879" s="232"/>
      <c r="U879" s="232"/>
      <c r="V879" s="232"/>
      <c r="W879" s="232"/>
      <c r="X879" s="232"/>
      <c r="Y879" s="232"/>
      <c r="Z879" s="232"/>
      <c r="AA879" s="232"/>
      <c r="AB879" s="232"/>
      <c r="AC879" s="232"/>
      <c r="AD879" s="266"/>
      <c r="AE879" s="235"/>
      <c r="AF879" s="266"/>
      <c r="AG879" s="235"/>
      <c r="AH879" s="266"/>
      <c r="AI879" s="235"/>
      <c r="AJ879" s="266"/>
      <c r="AK879" s="235"/>
      <c r="AL879" s="266"/>
      <c r="AM879" s="235"/>
      <c r="AN879" s="236" t="str">
        <f t="shared" si="29"/>
        <v/>
      </c>
      <c r="AO879" s="237" t="str">
        <f t="shared" si="28"/>
        <v/>
      </c>
      <c r="AP879" s="236" t="str">
        <f>IF(M879&gt;0,IF(ABS((VLOOKUP(aux!A870,aux!A:C,3,FALSE)-VLOOKUP(aux!A870,aux!E:F,2,FALSE))/VLOOKUP(aux!A870,aux!A:C,3,FALSE))&gt;'BG - Eckdaten'!#REF!,"N","J"),"")</f>
        <v/>
      </c>
      <c r="AR879" s="250"/>
    </row>
    <row r="880" spans="1:44" s="217" customFormat="1" ht="18.75" x14ac:dyDescent="0.3">
      <c r="A880" s="232"/>
      <c r="B880" s="232"/>
      <c r="C880" s="232"/>
      <c r="D880" s="232"/>
      <c r="E880" s="232"/>
      <c r="F880" s="232"/>
      <c r="G880" s="232"/>
      <c r="H880" s="232"/>
      <c r="I880" s="232"/>
      <c r="J880" s="232"/>
      <c r="K880" s="232"/>
      <c r="L880" s="232"/>
      <c r="M880" s="232"/>
      <c r="N880" s="232"/>
      <c r="O880" s="232"/>
      <c r="P880" s="232"/>
      <c r="Q880" s="232"/>
      <c r="R880" s="232"/>
      <c r="S880" s="232"/>
      <c r="T880" s="232"/>
      <c r="U880" s="232"/>
      <c r="V880" s="232"/>
      <c r="W880" s="232"/>
      <c r="X880" s="232"/>
      <c r="Y880" s="232"/>
      <c r="Z880" s="232"/>
      <c r="AA880" s="232"/>
      <c r="AB880" s="232"/>
      <c r="AC880" s="232"/>
      <c r="AD880" s="266"/>
      <c r="AE880" s="235"/>
      <c r="AF880" s="266"/>
      <c r="AG880" s="235"/>
      <c r="AH880" s="266"/>
      <c r="AI880" s="235"/>
      <c r="AJ880" s="266"/>
      <c r="AK880" s="235"/>
      <c r="AL880" s="266"/>
      <c r="AM880" s="235"/>
      <c r="AN880" s="236" t="str">
        <f t="shared" si="29"/>
        <v/>
      </c>
      <c r="AO880" s="237" t="str">
        <f t="shared" si="28"/>
        <v/>
      </c>
      <c r="AP880" s="236" t="str">
        <f>IF(M880&gt;0,IF(ABS((VLOOKUP(aux!A871,aux!A:C,3,FALSE)-VLOOKUP(aux!A871,aux!E:F,2,FALSE))/VLOOKUP(aux!A871,aux!A:C,3,FALSE))&gt;'BG - Eckdaten'!#REF!,"N","J"),"")</f>
        <v/>
      </c>
      <c r="AR880" s="250"/>
    </row>
    <row r="881" spans="1:44" s="217" customFormat="1" ht="18.75" x14ac:dyDescent="0.3">
      <c r="A881" s="232"/>
      <c r="B881" s="232"/>
      <c r="C881" s="232"/>
      <c r="D881" s="232"/>
      <c r="E881" s="232"/>
      <c r="F881" s="232"/>
      <c r="G881" s="232"/>
      <c r="H881" s="232"/>
      <c r="I881" s="232"/>
      <c r="J881" s="232"/>
      <c r="K881" s="232"/>
      <c r="L881" s="232"/>
      <c r="M881" s="232"/>
      <c r="N881" s="232"/>
      <c r="O881" s="232"/>
      <c r="P881" s="232"/>
      <c r="Q881" s="232"/>
      <c r="R881" s="232"/>
      <c r="S881" s="232"/>
      <c r="T881" s="232"/>
      <c r="U881" s="232"/>
      <c r="V881" s="232"/>
      <c r="W881" s="232"/>
      <c r="X881" s="232"/>
      <c r="Y881" s="232"/>
      <c r="Z881" s="232"/>
      <c r="AA881" s="232"/>
      <c r="AB881" s="232"/>
      <c r="AC881" s="232"/>
      <c r="AD881" s="266"/>
      <c r="AE881" s="235"/>
      <c r="AF881" s="266"/>
      <c r="AG881" s="235"/>
      <c r="AH881" s="266"/>
      <c r="AI881" s="235"/>
      <c r="AJ881" s="266"/>
      <c r="AK881" s="235"/>
      <c r="AL881" s="266"/>
      <c r="AM881" s="235"/>
      <c r="AN881" s="236" t="str">
        <f t="shared" si="29"/>
        <v/>
      </c>
      <c r="AO881" s="237" t="str">
        <f t="shared" si="28"/>
        <v/>
      </c>
      <c r="AP881" s="236" t="str">
        <f>IF(M881&gt;0,IF(ABS((VLOOKUP(aux!A872,aux!A:C,3,FALSE)-VLOOKUP(aux!A872,aux!E:F,2,FALSE))/VLOOKUP(aux!A872,aux!A:C,3,FALSE))&gt;'BG - Eckdaten'!#REF!,"N","J"),"")</f>
        <v/>
      </c>
      <c r="AR881" s="250"/>
    </row>
    <row r="882" spans="1:44" s="217" customFormat="1" ht="18.75" x14ac:dyDescent="0.3">
      <c r="A882" s="232"/>
      <c r="B882" s="232"/>
      <c r="C882" s="232"/>
      <c r="D882" s="232"/>
      <c r="E882" s="232"/>
      <c r="F882" s="232"/>
      <c r="G882" s="232"/>
      <c r="H882" s="232"/>
      <c r="I882" s="232"/>
      <c r="J882" s="232"/>
      <c r="K882" s="232"/>
      <c r="L882" s="232"/>
      <c r="M882" s="232"/>
      <c r="N882" s="232"/>
      <c r="O882" s="232"/>
      <c r="P882" s="232"/>
      <c r="Q882" s="232"/>
      <c r="R882" s="232"/>
      <c r="S882" s="232"/>
      <c r="T882" s="232"/>
      <c r="U882" s="232"/>
      <c r="V882" s="232"/>
      <c r="W882" s="232"/>
      <c r="X882" s="232"/>
      <c r="Y882" s="232"/>
      <c r="Z882" s="232"/>
      <c r="AA882" s="232"/>
      <c r="AB882" s="232"/>
      <c r="AC882" s="232"/>
      <c r="AD882" s="266"/>
      <c r="AE882" s="235"/>
      <c r="AF882" s="266"/>
      <c r="AG882" s="235"/>
      <c r="AH882" s="266"/>
      <c r="AI882" s="235"/>
      <c r="AJ882" s="266"/>
      <c r="AK882" s="235"/>
      <c r="AL882" s="266"/>
      <c r="AM882" s="235"/>
      <c r="AN882" s="236" t="str">
        <f t="shared" si="29"/>
        <v/>
      </c>
      <c r="AO882" s="237" t="str">
        <f t="shared" si="28"/>
        <v/>
      </c>
      <c r="AP882" s="236" t="str">
        <f>IF(M882&gt;0,IF(ABS((VLOOKUP(aux!A873,aux!A:C,3,FALSE)-VLOOKUP(aux!A873,aux!E:F,2,FALSE))/VLOOKUP(aux!A873,aux!A:C,3,FALSE))&gt;'BG - Eckdaten'!#REF!,"N","J"),"")</f>
        <v/>
      </c>
      <c r="AR882" s="250"/>
    </row>
    <row r="883" spans="1:44" s="217" customFormat="1" ht="18.75" x14ac:dyDescent="0.3">
      <c r="A883" s="232"/>
      <c r="B883" s="232"/>
      <c r="C883" s="232"/>
      <c r="D883" s="232"/>
      <c r="E883" s="232"/>
      <c r="F883" s="232"/>
      <c r="G883" s="232"/>
      <c r="H883" s="232"/>
      <c r="I883" s="232"/>
      <c r="J883" s="232"/>
      <c r="K883" s="232"/>
      <c r="L883" s="232"/>
      <c r="M883" s="232"/>
      <c r="N883" s="232"/>
      <c r="O883" s="232"/>
      <c r="P883" s="232"/>
      <c r="Q883" s="232"/>
      <c r="R883" s="232"/>
      <c r="S883" s="232"/>
      <c r="T883" s="232"/>
      <c r="U883" s="232"/>
      <c r="V883" s="232"/>
      <c r="W883" s="232"/>
      <c r="X883" s="232"/>
      <c r="Y883" s="232"/>
      <c r="Z883" s="232"/>
      <c r="AA883" s="232"/>
      <c r="AB883" s="232"/>
      <c r="AC883" s="232"/>
      <c r="AD883" s="266"/>
      <c r="AE883" s="235"/>
      <c r="AF883" s="266"/>
      <c r="AG883" s="235"/>
      <c r="AH883" s="266"/>
      <c r="AI883" s="235"/>
      <c r="AJ883" s="266"/>
      <c r="AK883" s="235"/>
      <c r="AL883" s="266"/>
      <c r="AM883" s="235"/>
      <c r="AN883" s="236" t="str">
        <f t="shared" si="29"/>
        <v/>
      </c>
      <c r="AO883" s="237" t="str">
        <f t="shared" si="28"/>
        <v/>
      </c>
      <c r="AP883" s="236" t="str">
        <f>IF(M883&gt;0,IF(ABS((VLOOKUP(aux!A874,aux!A:C,3,FALSE)-VLOOKUP(aux!A874,aux!E:F,2,FALSE))/VLOOKUP(aux!A874,aux!A:C,3,FALSE))&gt;'BG - Eckdaten'!#REF!,"N","J"),"")</f>
        <v/>
      </c>
      <c r="AR883" s="250"/>
    </row>
    <row r="884" spans="1:44" s="217" customFormat="1" ht="18.75" x14ac:dyDescent="0.3">
      <c r="A884" s="232"/>
      <c r="B884" s="232"/>
      <c r="C884" s="232"/>
      <c r="D884" s="232"/>
      <c r="E884" s="232"/>
      <c r="F884" s="232"/>
      <c r="G884" s="232"/>
      <c r="H884" s="232"/>
      <c r="I884" s="232"/>
      <c r="J884" s="232"/>
      <c r="K884" s="232"/>
      <c r="L884" s="232"/>
      <c r="M884" s="232"/>
      <c r="N884" s="232"/>
      <c r="O884" s="232"/>
      <c r="P884" s="232"/>
      <c r="Q884" s="232"/>
      <c r="R884" s="232"/>
      <c r="S884" s="232"/>
      <c r="T884" s="232"/>
      <c r="U884" s="232"/>
      <c r="V884" s="232"/>
      <c r="W884" s="232"/>
      <c r="X884" s="232"/>
      <c r="Y884" s="232"/>
      <c r="Z884" s="232"/>
      <c r="AA884" s="232"/>
      <c r="AB884" s="232"/>
      <c r="AC884" s="232"/>
      <c r="AD884" s="266"/>
      <c r="AE884" s="235"/>
      <c r="AF884" s="266"/>
      <c r="AG884" s="235"/>
      <c r="AH884" s="266"/>
      <c r="AI884" s="235"/>
      <c r="AJ884" s="266"/>
      <c r="AK884" s="235"/>
      <c r="AL884" s="266"/>
      <c r="AM884" s="235"/>
      <c r="AN884" s="236" t="str">
        <f t="shared" si="29"/>
        <v/>
      </c>
      <c r="AO884" s="237" t="str">
        <f t="shared" si="28"/>
        <v/>
      </c>
      <c r="AP884" s="236" t="str">
        <f>IF(M884&gt;0,IF(ABS((VLOOKUP(aux!A875,aux!A:C,3,FALSE)-VLOOKUP(aux!A875,aux!E:F,2,FALSE))/VLOOKUP(aux!A875,aux!A:C,3,FALSE))&gt;'BG - Eckdaten'!#REF!,"N","J"),"")</f>
        <v/>
      </c>
      <c r="AR884" s="250"/>
    </row>
    <row r="885" spans="1:44" s="217" customFormat="1" ht="18.75" x14ac:dyDescent="0.3">
      <c r="A885" s="232"/>
      <c r="B885" s="232"/>
      <c r="C885" s="232"/>
      <c r="D885" s="232"/>
      <c r="E885" s="232"/>
      <c r="F885" s="232"/>
      <c r="G885" s="232"/>
      <c r="H885" s="232"/>
      <c r="I885" s="232"/>
      <c r="J885" s="232"/>
      <c r="K885" s="232"/>
      <c r="L885" s="232"/>
      <c r="M885" s="232"/>
      <c r="N885" s="232"/>
      <c r="O885" s="232"/>
      <c r="P885" s="232"/>
      <c r="Q885" s="232"/>
      <c r="R885" s="232"/>
      <c r="S885" s="232"/>
      <c r="T885" s="232"/>
      <c r="U885" s="232"/>
      <c r="V885" s="232"/>
      <c r="W885" s="232"/>
      <c r="X885" s="232"/>
      <c r="Y885" s="232"/>
      <c r="Z885" s="232"/>
      <c r="AA885" s="232"/>
      <c r="AB885" s="232"/>
      <c r="AC885" s="232"/>
      <c r="AD885" s="266"/>
      <c r="AE885" s="235"/>
      <c r="AF885" s="266"/>
      <c r="AG885" s="235"/>
      <c r="AH885" s="266"/>
      <c r="AI885" s="235"/>
      <c r="AJ885" s="266"/>
      <c r="AK885" s="235"/>
      <c r="AL885" s="266"/>
      <c r="AM885" s="235"/>
      <c r="AN885" s="236" t="str">
        <f t="shared" si="29"/>
        <v/>
      </c>
      <c r="AO885" s="237" t="str">
        <f t="shared" si="28"/>
        <v/>
      </c>
      <c r="AP885" s="236" t="str">
        <f>IF(M885&gt;0,IF(ABS((VLOOKUP(aux!A876,aux!A:C,3,FALSE)-VLOOKUP(aux!A876,aux!E:F,2,FALSE))/VLOOKUP(aux!A876,aux!A:C,3,FALSE))&gt;'BG - Eckdaten'!#REF!,"N","J"),"")</f>
        <v/>
      </c>
      <c r="AR885" s="250"/>
    </row>
    <row r="886" spans="1:44" s="217" customFormat="1" ht="18.75" x14ac:dyDescent="0.3">
      <c r="A886" s="232"/>
      <c r="B886" s="232"/>
      <c r="C886" s="232"/>
      <c r="D886" s="232"/>
      <c r="E886" s="232"/>
      <c r="F886" s="232"/>
      <c r="G886" s="232"/>
      <c r="H886" s="232"/>
      <c r="I886" s="232"/>
      <c r="J886" s="232"/>
      <c r="K886" s="232"/>
      <c r="L886" s="232"/>
      <c r="M886" s="232"/>
      <c r="N886" s="232"/>
      <c r="O886" s="232"/>
      <c r="P886" s="232"/>
      <c r="Q886" s="232"/>
      <c r="R886" s="232"/>
      <c r="S886" s="232"/>
      <c r="T886" s="232"/>
      <c r="U886" s="232"/>
      <c r="V886" s="232"/>
      <c r="W886" s="232"/>
      <c r="X886" s="232"/>
      <c r="Y886" s="232"/>
      <c r="Z886" s="232"/>
      <c r="AA886" s="232"/>
      <c r="AB886" s="232"/>
      <c r="AC886" s="232"/>
      <c r="AD886" s="266"/>
      <c r="AE886" s="235"/>
      <c r="AF886" s="266"/>
      <c r="AG886" s="235"/>
      <c r="AH886" s="266"/>
      <c r="AI886" s="235"/>
      <c r="AJ886" s="266"/>
      <c r="AK886" s="235"/>
      <c r="AL886" s="266"/>
      <c r="AM886" s="235"/>
      <c r="AN886" s="236" t="str">
        <f t="shared" si="29"/>
        <v/>
      </c>
      <c r="AO886" s="237" t="str">
        <f t="shared" si="28"/>
        <v/>
      </c>
      <c r="AP886" s="236" t="str">
        <f>IF(M886&gt;0,IF(ABS((VLOOKUP(aux!A877,aux!A:C,3,FALSE)-VLOOKUP(aux!A877,aux!E:F,2,FALSE))/VLOOKUP(aux!A877,aux!A:C,3,FALSE))&gt;'BG - Eckdaten'!#REF!,"N","J"),"")</f>
        <v/>
      </c>
      <c r="AR886" s="250"/>
    </row>
    <row r="887" spans="1:44" s="217" customFormat="1" ht="18.75" x14ac:dyDescent="0.3">
      <c r="A887" s="232"/>
      <c r="B887" s="232"/>
      <c r="C887" s="232"/>
      <c r="D887" s="232"/>
      <c r="E887" s="232"/>
      <c r="F887" s="232"/>
      <c r="G887" s="232"/>
      <c r="H887" s="232"/>
      <c r="I887" s="232"/>
      <c r="J887" s="232"/>
      <c r="K887" s="232"/>
      <c r="L887" s="232"/>
      <c r="M887" s="232"/>
      <c r="N887" s="232"/>
      <c r="O887" s="232"/>
      <c r="P887" s="232"/>
      <c r="Q887" s="232"/>
      <c r="R887" s="232"/>
      <c r="S887" s="232"/>
      <c r="T887" s="232"/>
      <c r="U887" s="232"/>
      <c r="V887" s="232"/>
      <c r="W887" s="232"/>
      <c r="X887" s="232"/>
      <c r="Y887" s="232"/>
      <c r="Z887" s="232"/>
      <c r="AA887" s="232"/>
      <c r="AB887" s="232"/>
      <c r="AC887" s="232"/>
      <c r="AD887" s="266"/>
      <c r="AE887" s="235"/>
      <c r="AF887" s="266"/>
      <c r="AG887" s="235"/>
      <c r="AH887" s="266"/>
      <c r="AI887" s="235"/>
      <c r="AJ887" s="266"/>
      <c r="AK887" s="235"/>
      <c r="AL887" s="266"/>
      <c r="AM887" s="235"/>
      <c r="AN887" s="236" t="str">
        <f t="shared" si="29"/>
        <v/>
      </c>
      <c r="AO887" s="237" t="str">
        <f t="shared" si="28"/>
        <v/>
      </c>
      <c r="AP887" s="236" t="str">
        <f>IF(M887&gt;0,IF(ABS((VLOOKUP(aux!A878,aux!A:C,3,FALSE)-VLOOKUP(aux!A878,aux!E:F,2,FALSE))/VLOOKUP(aux!A878,aux!A:C,3,FALSE))&gt;'BG - Eckdaten'!#REF!,"N","J"),"")</f>
        <v/>
      </c>
      <c r="AR887" s="250"/>
    </row>
    <row r="888" spans="1:44" s="217" customFormat="1" ht="18.75" x14ac:dyDescent="0.3">
      <c r="A888" s="232"/>
      <c r="B888" s="232"/>
      <c r="C888" s="232"/>
      <c r="D888" s="232"/>
      <c r="E888" s="232"/>
      <c r="F888" s="232"/>
      <c r="G888" s="232"/>
      <c r="H888" s="232"/>
      <c r="I888" s="232"/>
      <c r="J888" s="232"/>
      <c r="K888" s="232"/>
      <c r="L888" s="232"/>
      <c r="M888" s="232"/>
      <c r="N888" s="232"/>
      <c r="O888" s="232"/>
      <c r="P888" s="232"/>
      <c r="Q888" s="232"/>
      <c r="R888" s="232"/>
      <c r="S888" s="232"/>
      <c r="T888" s="232"/>
      <c r="U888" s="232"/>
      <c r="V888" s="232"/>
      <c r="W888" s="232"/>
      <c r="X888" s="232"/>
      <c r="Y888" s="232"/>
      <c r="Z888" s="232"/>
      <c r="AA888" s="232"/>
      <c r="AB888" s="232"/>
      <c r="AC888" s="232"/>
      <c r="AD888" s="266"/>
      <c r="AE888" s="235"/>
      <c r="AF888" s="266"/>
      <c r="AG888" s="235"/>
      <c r="AH888" s="266"/>
      <c r="AI888" s="235"/>
      <c r="AJ888" s="266"/>
      <c r="AK888" s="235"/>
      <c r="AL888" s="266"/>
      <c r="AM888" s="235"/>
      <c r="AN888" s="236" t="str">
        <f t="shared" si="29"/>
        <v/>
      </c>
      <c r="AO888" s="237" t="str">
        <f t="shared" si="28"/>
        <v/>
      </c>
      <c r="AP888" s="236" t="str">
        <f>IF(M888&gt;0,IF(ABS((VLOOKUP(aux!A879,aux!A:C,3,FALSE)-VLOOKUP(aux!A879,aux!E:F,2,FALSE))/VLOOKUP(aux!A879,aux!A:C,3,FALSE))&gt;'BG - Eckdaten'!#REF!,"N","J"),"")</f>
        <v/>
      </c>
      <c r="AR888" s="250"/>
    </row>
    <row r="889" spans="1:44" s="217" customFormat="1" ht="18.75" x14ac:dyDescent="0.3">
      <c r="A889" s="232"/>
      <c r="B889" s="232"/>
      <c r="C889" s="232"/>
      <c r="D889" s="232"/>
      <c r="E889" s="232"/>
      <c r="F889" s="232"/>
      <c r="G889" s="232"/>
      <c r="H889" s="232"/>
      <c r="I889" s="232"/>
      <c r="J889" s="232"/>
      <c r="K889" s="232"/>
      <c r="L889" s="232"/>
      <c r="M889" s="232"/>
      <c r="N889" s="232"/>
      <c r="O889" s="232"/>
      <c r="P889" s="232"/>
      <c r="Q889" s="232"/>
      <c r="R889" s="232"/>
      <c r="S889" s="232"/>
      <c r="T889" s="232"/>
      <c r="U889" s="232"/>
      <c r="V889" s="232"/>
      <c r="W889" s="232"/>
      <c r="X889" s="232"/>
      <c r="Y889" s="232"/>
      <c r="Z889" s="232"/>
      <c r="AA889" s="232"/>
      <c r="AB889" s="232"/>
      <c r="AC889" s="232"/>
      <c r="AD889" s="266"/>
      <c r="AE889" s="235"/>
      <c r="AF889" s="266"/>
      <c r="AG889" s="235"/>
      <c r="AH889" s="266"/>
      <c r="AI889" s="235"/>
      <c r="AJ889" s="266"/>
      <c r="AK889" s="235"/>
      <c r="AL889" s="266"/>
      <c r="AM889" s="235"/>
      <c r="AN889" s="236" t="str">
        <f t="shared" si="29"/>
        <v/>
      </c>
      <c r="AO889" s="237" t="str">
        <f t="shared" si="28"/>
        <v/>
      </c>
      <c r="AP889" s="236" t="str">
        <f>IF(M889&gt;0,IF(ABS((VLOOKUP(aux!A880,aux!A:C,3,FALSE)-VLOOKUP(aux!A880,aux!E:F,2,FALSE))/VLOOKUP(aux!A880,aux!A:C,3,FALSE))&gt;'BG - Eckdaten'!#REF!,"N","J"),"")</f>
        <v/>
      </c>
      <c r="AR889" s="250"/>
    </row>
    <row r="890" spans="1:44" s="217" customFormat="1" ht="18.75" x14ac:dyDescent="0.3">
      <c r="A890" s="232"/>
      <c r="B890" s="232"/>
      <c r="C890" s="232"/>
      <c r="D890" s="232"/>
      <c r="E890" s="232"/>
      <c r="F890" s="232"/>
      <c r="G890" s="232"/>
      <c r="H890" s="232"/>
      <c r="I890" s="232"/>
      <c r="J890" s="232"/>
      <c r="K890" s="232"/>
      <c r="L890" s="232"/>
      <c r="M890" s="232"/>
      <c r="N890" s="232"/>
      <c r="O890" s="232"/>
      <c r="P890" s="232"/>
      <c r="Q890" s="232"/>
      <c r="R890" s="232"/>
      <c r="S890" s="232"/>
      <c r="T890" s="232"/>
      <c r="U890" s="232"/>
      <c r="V890" s="232"/>
      <c r="W890" s="232"/>
      <c r="X890" s="232"/>
      <c r="Y890" s="232"/>
      <c r="Z890" s="232"/>
      <c r="AA890" s="232"/>
      <c r="AB890" s="232"/>
      <c r="AC890" s="232"/>
      <c r="AD890" s="266"/>
      <c r="AE890" s="235"/>
      <c r="AF890" s="266"/>
      <c r="AG890" s="235"/>
      <c r="AH890" s="266"/>
      <c r="AI890" s="235"/>
      <c r="AJ890" s="266"/>
      <c r="AK890" s="235"/>
      <c r="AL890" s="266"/>
      <c r="AM890" s="235"/>
      <c r="AN890" s="236" t="str">
        <f t="shared" si="29"/>
        <v/>
      </c>
      <c r="AO890" s="237" t="str">
        <f t="shared" si="28"/>
        <v/>
      </c>
      <c r="AP890" s="236" t="str">
        <f>IF(M890&gt;0,IF(ABS((VLOOKUP(aux!A881,aux!A:C,3,FALSE)-VLOOKUP(aux!A881,aux!E:F,2,FALSE))/VLOOKUP(aux!A881,aux!A:C,3,FALSE))&gt;'BG - Eckdaten'!#REF!,"N","J"),"")</f>
        <v/>
      </c>
      <c r="AR890" s="250"/>
    </row>
    <row r="891" spans="1:44" s="217" customFormat="1" ht="18.75" x14ac:dyDescent="0.3">
      <c r="A891" s="232"/>
      <c r="B891" s="232"/>
      <c r="C891" s="232"/>
      <c r="D891" s="232"/>
      <c r="E891" s="232"/>
      <c r="F891" s="232"/>
      <c r="G891" s="232"/>
      <c r="H891" s="232"/>
      <c r="I891" s="232"/>
      <c r="J891" s="232"/>
      <c r="K891" s="232"/>
      <c r="L891" s="232"/>
      <c r="M891" s="232"/>
      <c r="N891" s="232"/>
      <c r="O891" s="232"/>
      <c r="P891" s="232"/>
      <c r="Q891" s="232"/>
      <c r="R891" s="232"/>
      <c r="S891" s="232"/>
      <c r="T891" s="232"/>
      <c r="U891" s="232"/>
      <c r="V891" s="232"/>
      <c r="W891" s="232"/>
      <c r="X891" s="232"/>
      <c r="Y891" s="232"/>
      <c r="Z891" s="232"/>
      <c r="AA891" s="232"/>
      <c r="AB891" s="232"/>
      <c r="AC891" s="232"/>
      <c r="AD891" s="266"/>
      <c r="AE891" s="235"/>
      <c r="AF891" s="266"/>
      <c r="AG891" s="235"/>
      <c r="AH891" s="266"/>
      <c r="AI891" s="235"/>
      <c r="AJ891" s="266"/>
      <c r="AK891" s="235"/>
      <c r="AL891" s="266"/>
      <c r="AM891" s="235"/>
      <c r="AN891" s="236" t="str">
        <f t="shared" si="29"/>
        <v/>
      </c>
      <c r="AO891" s="237" t="str">
        <f t="shared" si="28"/>
        <v/>
      </c>
      <c r="AP891" s="236" t="str">
        <f>IF(M891&gt;0,IF(ABS((VLOOKUP(aux!A882,aux!A:C,3,FALSE)-VLOOKUP(aux!A882,aux!E:F,2,FALSE))/VLOOKUP(aux!A882,aux!A:C,3,FALSE))&gt;'BG - Eckdaten'!#REF!,"N","J"),"")</f>
        <v/>
      </c>
      <c r="AR891" s="250"/>
    </row>
    <row r="892" spans="1:44" s="217" customFormat="1" ht="18.75" x14ac:dyDescent="0.3">
      <c r="A892" s="232"/>
      <c r="B892" s="232"/>
      <c r="C892" s="232"/>
      <c r="D892" s="232"/>
      <c r="E892" s="232"/>
      <c r="F892" s="232"/>
      <c r="G892" s="232"/>
      <c r="H892" s="232"/>
      <c r="I892" s="232"/>
      <c r="J892" s="232"/>
      <c r="K892" s="232"/>
      <c r="L892" s="232"/>
      <c r="M892" s="232"/>
      <c r="N892" s="232"/>
      <c r="O892" s="232"/>
      <c r="P892" s="232"/>
      <c r="Q892" s="232"/>
      <c r="R892" s="232"/>
      <c r="S892" s="232"/>
      <c r="T892" s="232"/>
      <c r="U892" s="232"/>
      <c r="V892" s="232"/>
      <c r="W892" s="232"/>
      <c r="X892" s="232"/>
      <c r="Y892" s="232"/>
      <c r="Z892" s="232"/>
      <c r="AA892" s="232"/>
      <c r="AB892" s="232"/>
      <c r="AC892" s="232"/>
      <c r="AD892" s="266"/>
      <c r="AE892" s="235"/>
      <c r="AF892" s="266"/>
      <c r="AG892" s="235"/>
      <c r="AH892" s="266"/>
      <c r="AI892" s="235"/>
      <c r="AJ892" s="266"/>
      <c r="AK892" s="235"/>
      <c r="AL892" s="266"/>
      <c r="AM892" s="235"/>
      <c r="AN892" s="236" t="str">
        <f t="shared" si="29"/>
        <v/>
      </c>
      <c r="AO892" s="237" t="str">
        <f t="shared" si="28"/>
        <v/>
      </c>
      <c r="AP892" s="236" t="str">
        <f>IF(M892&gt;0,IF(ABS((VLOOKUP(aux!A883,aux!A:C,3,FALSE)-VLOOKUP(aux!A883,aux!E:F,2,FALSE))/VLOOKUP(aux!A883,aux!A:C,3,FALSE))&gt;'BG - Eckdaten'!#REF!,"N","J"),"")</f>
        <v/>
      </c>
      <c r="AR892" s="250"/>
    </row>
    <row r="893" spans="1:44" s="217" customFormat="1" ht="18.75" x14ac:dyDescent="0.3">
      <c r="A893" s="232"/>
      <c r="B893" s="232"/>
      <c r="C893" s="232"/>
      <c r="D893" s="232"/>
      <c r="E893" s="232"/>
      <c r="F893" s="232"/>
      <c r="G893" s="232"/>
      <c r="H893" s="232"/>
      <c r="I893" s="232"/>
      <c r="J893" s="232"/>
      <c r="K893" s="232"/>
      <c r="L893" s="232"/>
      <c r="M893" s="232"/>
      <c r="N893" s="232"/>
      <c r="O893" s="232"/>
      <c r="P893" s="232"/>
      <c r="Q893" s="232"/>
      <c r="R893" s="232"/>
      <c r="S893" s="232"/>
      <c r="T893" s="232"/>
      <c r="U893" s="232"/>
      <c r="V893" s="232"/>
      <c r="W893" s="232"/>
      <c r="X893" s="232"/>
      <c r="Y893" s="232"/>
      <c r="Z893" s="232"/>
      <c r="AA893" s="232"/>
      <c r="AB893" s="232"/>
      <c r="AC893" s="232"/>
      <c r="AD893" s="266"/>
      <c r="AE893" s="235"/>
      <c r="AF893" s="266"/>
      <c r="AG893" s="235"/>
      <c r="AH893" s="266"/>
      <c r="AI893" s="235"/>
      <c r="AJ893" s="266"/>
      <c r="AK893" s="235"/>
      <c r="AL893" s="266"/>
      <c r="AM893" s="235"/>
      <c r="AN893" s="236" t="str">
        <f t="shared" si="29"/>
        <v/>
      </c>
      <c r="AO893" s="237" t="str">
        <f t="shared" si="28"/>
        <v/>
      </c>
      <c r="AP893" s="236" t="str">
        <f>IF(M893&gt;0,IF(ABS((VLOOKUP(aux!A884,aux!A:C,3,FALSE)-VLOOKUP(aux!A884,aux!E:F,2,FALSE))/VLOOKUP(aux!A884,aux!A:C,3,FALSE))&gt;'BG - Eckdaten'!#REF!,"N","J"),"")</f>
        <v/>
      </c>
      <c r="AR893" s="250"/>
    </row>
    <row r="894" spans="1:44" s="217" customFormat="1" ht="18.75" x14ac:dyDescent="0.3">
      <c r="A894" s="232"/>
      <c r="B894" s="232"/>
      <c r="C894" s="232"/>
      <c r="D894" s="232"/>
      <c r="E894" s="232"/>
      <c r="F894" s="232"/>
      <c r="G894" s="232"/>
      <c r="H894" s="232"/>
      <c r="I894" s="232"/>
      <c r="J894" s="232"/>
      <c r="K894" s="232"/>
      <c r="L894" s="232"/>
      <c r="M894" s="232"/>
      <c r="N894" s="232"/>
      <c r="O894" s="232"/>
      <c r="P894" s="232"/>
      <c r="Q894" s="232"/>
      <c r="R894" s="232"/>
      <c r="S894" s="232"/>
      <c r="T894" s="232"/>
      <c r="U894" s="232"/>
      <c r="V894" s="232"/>
      <c r="W894" s="232"/>
      <c r="X894" s="232"/>
      <c r="Y894" s="232"/>
      <c r="Z894" s="232"/>
      <c r="AA894" s="232"/>
      <c r="AB894" s="232"/>
      <c r="AC894" s="232"/>
      <c r="AD894" s="266"/>
      <c r="AE894" s="235"/>
      <c r="AF894" s="266"/>
      <c r="AG894" s="235"/>
      <c r="AH894" s="266"/>
      <c r="AI894" s="235"/>
      <c r="AJ894" s="266"/>
      <c r="AK894" s="235"/>
      <c r="AL894" s="266"/>
      <c r="AM894" s="235"/>
      <c r="AN894" s="236" t="str">
        <f t="shared" si="29"/>
        <v/>
      </c>
      <c r="AO894" s="237" t="str">
        <f t="shared" si="28"/>
        <v/>
      </c>
      <c r="AP894" s="236" t="str">
        <f>IF(M894&gt;0,IF(ABS((VLOOKUP(aux!A885,aux!A:C,3,FALSE)-VLOOKUP(aux!A885,aux!E:F,2,FALSE))/VLOOKUP(aux!A885,aux!A:C,3,FALSE))&gt;'BG - Eckdaten'!#REF!,"N","J"),"")</f>
        <v/>
      </c>
      <c r="AR894" s="250"/>
    </row>
    <row r="895" spans="1:44" s="217" customFormat="1" ht="18.75" x14ac:dyDescent="0.3">
      <c r="A895" s="232"/>
      <c r="B895" s="232"/>
      <c r="C895" s="232"/>
      <c r="D895" s="232"/>
      <c r="E895" s="232"/>
      <c r="F895" s="232"/>
      <c r="G895" s="232"/>
      <c r="H895" s="232"/>
      <c r="I895" s="232"/>
      <c r="J895" s="232"/>
      <c r="K895" s="232"/>
      <c r="L895" s="232"/>
      <c r="M895" s="232"/>
      <c r="N895" s="232"/>
      <c r="O895" s="232"/>
      <c r="P895" s="232"/>
      <c r="Q895" s="232"/>
      <c r="R895" s="232"/>
      <c r="S895" s="232"/>
      <c r="T895" s="232"/>
      <c r="U895" s="232"/>
      <c r="V895" s="232"/>
      <c r="W895" s="232"/>
      <c r="X895" s="232"/>
      <c r="Y895" s="232"/>
      <c r="Z895" s="232"/>
      <c r="AA895" s="232"/>
      <c r="AB895" s="232"/>
      <c r="AC895" s="232"/>
      <c r="AD895" s="266"/>
      <c r="AE895" s="235"/>
      <c r="AF895" s="266"/>
      <c r="AG895" s="235"/>
      <c r="AH895" s="266"/>
      <c r="AI895" s="235"/>
      <c r="AJ895" s="266"/>
      <c r="AK895" s="235"/>
      <c r="AL895" s="266"/>
      <c r="AM895" s="235"/>
      <c r="AN895" s="236" t="str">
        <f t="shared" si="29"/>
        <v/>
      </c>
      <c r="AO895" s="237" t="str">
        <f t="shared" si="28"/>
        <v/>
      </c>
      <c r="AP895" s="236" t="str">
        <f>IF(M895&gt;0,IF(ABS((VLOOKUP(aux!A886,aux!A:C,3,FALSE)-VLOOKUP(aux!A886,aux!E:F,2,FALSE))/VLOOKUP(aux!A886,aux!A:C,3,FALSE))&gt;'BG - Eckdaten'!#REF!,"N","J"),"")</f>
        <v/>
      </c>
      <c r="AR895" s="250"/>
    </row>
    <row r="896" spans="1:44" s="217" customFormat="1" ht="18.75" x14ac:dyDescent="0.3">
      <c r="A896" s="232"/>
      <c r="B896" s="232"/>
      <c r="C896" s="232"/>
      <c r="D896" s="232"/>
      <c r="E896" s="232"/>
      <c r="F896" s="232"/>
      <c r="G896" s="232"/>
      <c r="H896" s="232"/>
      <c r="I896" s="232"/>
      <c r="J896" s="232"/>
      <c r="K896" s="232"/>
      <c r="L896" s="232"/>
      <c r="M896" s="232"/>
      <c r="N896" s="232"/>
      <c r="O896" s="232"/>
      <c r="P896" s="232"/>
      <c r="Q896" s="232"/>
      <c r="R896" s="232"/>
      <c r="S896" s="232"/>
      <c r="T896" s="232"/>
      <c r="U896" s="232"/>
      <c r="V896" s="232"/>
      <c r="W896" s="232"/>
      <c r="X896" s="232"/>
      <c r="Y896" s="232"/>
      <c r="Z896" s="232"/>
      <c r="AA896" s="232"/>
      <c r="AB896" s="232"/>
      <c r="AC896" s="232"/>
      <c r="AD896" s="266"/>
      <c r="AE896" s="235"/>
      <c r="AF896" s="266"/>
      <c r="AG896" s="235"/>
      <c r="AH896" s="266"/>
      <c r="AI896" s="235"/>
      <c r="AJ896" s="266"/>
      <c r="AK896" s="235"/>
      <c r="AL896" s="266"/>
      <c r="AM896" s="235"/>
      <c r="AN896" s="236" t="str">
        <f t="shared" si="29"/>
        <v/>
      </c>
      <c r="AO896" s="237" t="str">
        <f t="shared" si="28"/>
        <v/>
      </c>
      <c r="AP896" s="236" t="str">
        <f>IF(M896&gt;0,IF(ABS((VLOOKUP(aux!A887,aux!A:C,3,FALSE)-VLOOKUP(aux!A887,aux!E:F,2,FALSE))/VLOOKUP(aux!A887,aux!A:C,3,FALSE))&gt;'BG - Eckdaten'!#REF!,"N","J"),"")</f>
        <v/>
      </c>
      <c r="AR896" s="250"/>
    </row>
    <row r="897" spans="1:44" s="217" customFormat="1" ht="18.75" x14ac:dyDescent="0.3">
      <c r="A897" s="232"/>
      <c r="B897" s="232"/>
      <c r="C897" s="232"/>
      <c r="D897" s="232"/>
      <c r="E897" s="232"/>
      <c r="F897" s="232"/>
      <c r="G897" s="232"/>
      <c r="H897" s="232"/>
      <c r="I897" s="232"/>
      <c r="J897" s="232"/>
      <c r="K897" s="232"/>
      <c r="L897" s="232"/>
      <c r="M897" s="232"/>
      <c r="N897" s="232"/>
      <c r="O897" s="232"/>
      <c r="P897" s="232"/>
      <c r="Q897" s="232"/>
      <c r="R897" s="232"/>
      <c r="S897" s="232"/>
      <c r="T897" s="232"/>
      <c r="U897" s="232"/>
      <c r="V897" s="232"/>
      <c r="W897" s="232"/>
      <c r="X897" s="232"/>
      <c r="Y897" s="232"/>
      <c r="Z897" s="232"/>
      <c r="AA897" s="232"/>
      <c r="AB897" s="232"/>
      <c r="AC897" s="232"/>
      <c r="AD897" s="266"/>
      <c r="AE897" s="235"/>
      <c r="AF897" s="266"/>
      <c r="AG897" s="235"/>
      <c r="AH897" s="266"/>
      <c r="AI897" s="235"/>
      <c r="AJ897" s="266"/>
      <c r="AK897" s="235"/>
      <c r="AL897" s="266"/>
      <c r="AM897" s="235"/>
      <c r="AN897" s="236" t="str">
        <f t="shared" si="29"/>
        <v/>
      </c>
      <c r="AO897" s="237" t="str">
        <f t="shared" si="28"/>
        <v/>
      </c>
      <c r="AP897" s="236" t="str">
        <f>IF(M897&gt;0,IF(ABS((VLOOKUP(aux!A888,aux!A:C,3,FALSE)-VLOOKUP(aux!A888,aux!E:F,2,FALSE))/VLOOKUP(aux!A888,aux!A:C,3,FALSE))&gt;'BG - Eckdaten'!#REF!,"N","J"),"")</f>
        <v/>
      </c>
      <c r="AR897" s="250"/>
    </row>
    <row r="898" spans="1:44" s="217" customFormat="1" ht="18.75" x14ac:dyDescent="0.3">
      <c r="A898" s="232"/>
      <c r="B898" s="232"/>
      <c r="C898" s="232"/>
      <c r="D898" s="232"/>
      <c r="E898" s="232"/>
      <c r="F898" s="232"/>
      <c r="G898" s="232"/>
      <c r="H898" s="232"/>
      <c r="I898" s="232"/>
      <c r="J898" s="232"/>
      <c r="K898" s="232"/>
      <c r="L898" s="232"/>
      <c r="M898" s="232"/>
      <c r="N898" s="232"/>
      <c r="O898" s="232"/>
      <c r="P898" s="232"/>
      <c r="Q898" s="232"/>
      <c r="R898" s="232"/>
      <c r="S898" s="232"/>
      <c r="T898" s="232"/>
      <c r="U898" s="232"/>
      <c r="V898" s="232"/>
      <c r="W898" s="232"/>
      <c r="X898" s="232"/>
      <c r="Y898" s="232"/>
      <c r="Z898" s="232"/>
      <c r="AA898" s="232"/>
      <c r="AB898" s="232"/>
      <c r="AC898" s="232"/>
      <c r="AD898" s="266"/>
      <c r="AE898" s="235"/>
      <c r="AF898" s="266"/>
      <c r="AG898" s="235"/>
      <c r="AH898" s="266"/>
      <c r="AI898" s="235"/>
      <c r="AJ898" s="266"/>
      <c r="AK898" s="235"/>
      <c r="AL898" s="266"/>
      <c r="AM898" s="235"/>
      <c r="AN898" s="236" t="str">
        <f t="shared" si="29"/>
        <v/>
      </c>
      <c r="AO898" s="237" t="str">
        <f t="shared" si="28"/>
        <v/>
      </c>
      <c r="AP898" s="236" t="str">
        <f>IF(M898&gt;0,IF(ABS((VLOOKUP(aux!A889,aux!A:C,3,FALSE)-VLOOKUP(aux!A889,aux!E:F,2,FALSE))/VLOOKUP(aux!A889,aux!A:C,3,FALSE))&gt;'BG - Eckdaten'!#REF!,"N","J"),"")</f>
        <v/>
      </c>
      <c r="AR898" s="250"/>
    </row>
    <row r="899" spans="1:44" s="217" customFormat="1" ht="18.75" x14ac:dyDescent="0.3">
      <c r="A899" s="232"/>
      <c r="B899" s="232"/>
      <c r="C899" s="232"/>
      <c r="D899" s="232"/>
      <c r="E899" s="232"/>
      <c r="F899" s="232"/>
      <c r="G899" s="232"/>
      <c r="H899" s="232"/>
      <c r="I899" s="232"/>
      <c r="J899" s="232"/>
      <c r="K899" s="232"/>
      <c r="L899" s="232"/>
      <c r="M899" s="232"/>
      <c r="N899" s="232"/>
      <c r="O899" s="232"/>
      <c r="P899" s="232"/>
      <c r="Q899" s="232"/>
      <c r="R899" s="232"/>
      <c r="S899" s="232"/>
      <c r="T899" s="232"/>
      <c r="U899" s="232"/>
      <c r="V899" s="232"/>
      <c r="W899" s="232"/>
      <c r="X899" s="232"/>
      <c r="Y899" s="232"/>
      <c r="Z899" s="232"/>
      <c r="AA899" s="232"/>
      <c r="AB899" s="232"/>
      <c r="AC899" s="232"/>
      <c r="AD899" s="266"/>
      <c r="AE899" s="235"/>
      <c r="AF899" s="266"/>
      <c r="AG899" s="235"/>
      <c r="AH899" s="266"/>
      <c r="AI899" s="235"/>
      <c r="AJ899" s="266"/>
      <c r="AK899" s="235"/>
      <c r="AL899" s="266"/>
      <c r="AM899" s="235"/>
      <c r="AN899" s="236" t="str">
        <f t="shared" si="29"/>
        <v/>
      </c>
      <c r="AO899" s="237" t="str">
        <f t="shared" si="28"/>
        <v/>
      </c>
      <c r="AP899" s="236" t="str">
        <f>IF(M899&gt;0,IF(ABS((VLOOKUP(aux!A890,aux!A:C,3,FALSE)-VLOOKUP(aux!A890,aux!E:F,2,FALSE))/VLOOKUP(aux!A890,aux!A:C,3,FALSE))&gt;'BG - Eckdaten'!#REF!,"N","J"),"")</f>
        <v/>
      </c>
      <c r="AR899" s="250"/>
    </row>
    <row r="900" spans="1:44" s="217" customFormat="1" ht="18.75" x14ac:dyDescent="0.3">
      <c r="A900" s="232"/>
      <c r="B900" s="232"/>
      <c r="C900" s="232"/>
      <c r="D900" s="232"/>
      <c r="E900" s="232"/>
      <c r="F900" s="232"/>
      <c r="G900" s="232"/>
      <c r="H900" s="232"/>
      <c r="I900" s="232"/>
      <c r="J900" s="232"/>
      <c r="K900" s="232"/>
      <c r="L900" s="232"/>
      <c r="M900" s="232"/>
      <c r="N900" s="232"/>
      <c r="O900" s="232"/>
      <c r="P900" s="232"/>
      <c r="Q900" s="232"/>
      <c r="R900" s="232"/>
      <c r="S900" s="232"/>
      <c r="T900" s="232"/>
      <c r="U900" s="232"/>
      <c r="V900" s="232"/>
      <c r="W900" s="232"/>
      <c r="X900" s="232"/>
      <c r="Y900" s="232"/>
      <c r="Z900" s="232"/>
      <c r="AA900" s="232"/>
      <c r="AB900" s="232"/>
      <c r="AC900" s="232"/>
      <c r="AD900" s="266"/>
      <c r="AE900" s="235"/>
      <c r="AF900" s="266"/>
      <c r="AG900" s="235"/>
      <c r="AH900" s="266"/>
      <c r="AI900" s="235"/>
      <c r="AJ900" s="266"/>
      <c r="AK900" s="235"/>
      <c r="AL900" s="266"/>
      <c r="AM900" s="235"/>
      <c r="AN900" s="236" t="str">
        <f t="shared" si="29"/>
        <v/>
      </c>
      <c r="AO900" s="237" t="str">
        <f t="shared" si="28"/>
        <v/>
      </c>
      <c r="AP900" s="236" t="str">
        <f>IF(M900&gt;0,IF(ABS((VLOOKUP(aux!A891,aux!A:C,3,FALSE)-VLOOKUP(aux!A891,aux!E:F,2,FALSE))/VLOOKUP(aux!A891,aux!A:C,3,FALSE))&gt;'BG - Eckdaten'!#REF!,"N","J"),"")</f>
        <v/>
      </c>
      <c r="AR900" s="250"/>
    </row>
    <row r="901" spans="1:44" s="217" customFormat="1" ht="18.75" x14ac:dyDescent="0.3">
      <c r="A901" s="232"/>
      <c r="B901" s="232"/>
      <c r="C901" s="232"/>
      <c r="D901" s="232"/>
      <c r="E901" s="232"/>
      <c r="F901" s="232"/>
      <c r="G901" s="232"/>
      <c r="H901" s="232"/>
      <c r="I901" s="232"/>
      <c r="J901" s="232"/>
      <c r="K901" s="232"/>
      <c r="L901" s="232"/>
      <c r="M901" s="232"/>
      <c r="N901" s="232"/>
      <c r="O901" s="232"/>
      <c r="P901" s="232"/>
      <c r="Q901" s="232"/>
      <c r="R901" s="232"/>
      <c r="S901" s="232"/>
      <c r="T901" s="232"/>
      <c r="U901" s="232"/>
      <c r="V901" s="232"/>
      <c r="W901" s="232"/>
      <c r="X901" s="232"/>
      <c r="Y901" s="232"/>
      <c r="Z901" s="232"/>
      <c r="AA901" s="232"/>
      <c r="AB901" s="232"/>
      <c r="AC901" s="232"/>
      <c r="AD901" s="266"/>
      <c r="AE901" s="235"/>
      <c r="AF901" s="266"/>
      <c r="AG901" s="235"/>
      <c r="AH901" s="266"/>
      <c r="AI901" s="235"/>
      <c r="AJ901" s="266"/>
      <c r="AK901" s="235"/>
      <c r="AL901" s="266"/>
      <c r="AM901" s="235"/>
      <c r="AN901" s="236" t="str">
        <f t="shared" si="29"/>
        <v/>
      </c>
      <c r="AO901" s="237" t="str">
        <f t="shared" si="28"/>
        <v/>
      </c>
      <c r="AP901" s="236" t="str">
        <f>IF(M901&gt;0,IF(ABS((VLOOKUP(aux!A892,aux!A:C,3,FALSE)-VLOOKUP(aux!A892,aux!E:F,2,FALSE))/VLOOKUP(aux!A892,aux!A:C,3,FALSE))&gt;'BG - Eckdaten'!#REF!,"N","J"),"")</f>
        <v/>
      </c>
      <c r="AR901" s="250"/>
    </row>
    <row r="902" spans="1:44" s="217" customFormat="1" ht="18.75" x14ac:dyDescent="0.3">
      <c r="A902" s="232"/>
      <c r="B902" s="232"/>
      <c r="C902" s="232"/>
      <c r="D902" s="232"/>
      <c r="E902" s="232"/>
      <c r="F902" s="232"/>
      <c r="G902" s="232"/>
      <c r="H902" s="232"/>
      <c r="I902" s="232"/>
      <c r="J902" s="232"/>
      <c r="K902" s="232"/>
      <c r="L902" s="232"/>
      <c r="M902" s="232"/>
      <c r="N902" s="232"/>
      <c r="O902" s="232"/>
      <c r="P902" s="232"/>
      <c r="Q902" s="232"/>
      <c r="R902" s="232"/>
      <c r="S902" s="232"/>
      <c r="T902" s="232"/>
      <c r="U902" s="232"/>
      <c r="V902" s="232"/>
      <c r="W902" s="232"/>
      <c r="X902" s="232"/>
      <c r="Y902" s="232"/>
      <c r="Z902" s="232"/>
      <c r="AA902" s="232"/>
      <c r="AB902" s="232"/>
      <c r="AC902" s="232"/>
      <c r="AD902" s="266"/>
      <c r="AE902" s="235"/>
      <c r="AF902" s="266"/>
      <c r="AG902" s="235"/>
      <c r="AH902" s="266"/>
      <c r="AI902" s="235"/>
      <c r="AJ902" s="266"/>
      <c r="AK902" s="235"/>
      <c r="AL902" s="266"/>
      <c r="AM902" s="235"/>
      <c r="AN902" s="236" t="str">
        <f t="shared" si="29"/>
        <v/>
      </c>
      <c r="AO902" s="237" t="str">
        <f t="shared" si="28"/>
        <v/>
      </c>
      <c r="AP902" s="236" t="str">
        <f>IF(M902&gt;0,IF(ABS((VLOOKUP(aux!A893,aux!A:C,3,FALSE)-VLOOKUP(aux!A893,aux!E:F,2,FALSE))/VLOOKUP(aux!A893,aux!A:C,3,FALSE))&gt;'BG - Eckdaten'!#REF!,"N","J"),"")</f>
        <v/>
      </c>
      <c r="AR902" s="250"/>
    </row>
    <row r="903" spans="1:44" s="217" customFormat="1" ht="18.75" x14ac:dyDescent="0.3">
      <c r="A903" s="232"/>
      <c r="B903" s="232"/>
      <c r="C903" s="232"/>
      <c r="D903" s="232"/>
      <c r="E903" s="232"/>
      <c r="F903" s="232"/>
      <c r="G903" s="232"/>
      <c r="H903" s="232"/>
      <c r="I903" s="232"/>
      <c r="J903" s="232"/>
      <c r="K903" s="232"/>
      <c r="L903" s="232"/>
      <c r="M903" s="232"/>
      <c r="N903" s="232"/>
      <c r="O903" s="232"/>
      <c r="P903" s="232"/>
      <c r="Q903" s="232"/>
      <c r="R903" s="232"/>
      <c r="S903" s="232"/>
      <c r="T903" s="232"/>
      <c r="U903" s="232"/>
      <c r="V903" s="232"/>
      <c r="W903" s="232"/>
      <c r="X903" s="232"/>
      <c r="Y903" s="232"/>
      <c r="Z903" s="232"/>
      <c r="AA903" s="232"/>
      <c r="AB903" s="232"/>
      <c r="AC903" s="232"/>
      <c r="AD903" s="266"/>
      <c r="AE903" s="235"/>
      <c r="AF903" s="266"/>
      <c r="AG903" s="235"/>
      <c r="AH903" s="266"/>
      <c r="AI903" s="235"/>
      <c r="AJ903" s="266"/>
      <c r="AK903" s="235"/>
      <c r="AL903" s="266"/>
      <c r="AM903" s="235"/>
      <c r="AN903" s="236" t="str">
        <f t="shared" si="29"/>
        <v/>
      </c>
      <c r="AO903" s="237" t="str">
        <f t="shared" ref="AO903:AO966" si="30">IF(AE903=0,"",IF(AE903+AG903+AI903+AK903+AM903=1,"J","N"))</f>
        <v/>
      </c>
      <c r="AP903" s="236" t="str">
        <f>IF(M903&gt;0,IF(ABS((VLOOKUP(aux!A894,aux!A:C,3,FALSE)-VLOOKUP(aux!A894,aux!E:F,2,FALSE))/VLOOKUP(aux!A894,aux!A:C,3,FALSE))&gt;'BG - Eckdaten'!#REF!,"N","J"),"")</f>
        <v/>
      </c>
      <c r="AR903" s="250"/>
    </row>
    <row r="904" spans="1:44" s="217" customFormat="1" ht="18.75" x14ac:dyDescent="0.3">
      <c r="A904" s="232"/>
      <c r="B904" s="232"/>
      <c r="C904" s="232"/>
      <c r="D904" s="232"/>
      <c r="E904" s="232"/>
      <c r="F904" s="232"/>
      <c r="G904" s="232"/>
      <c r="H904" s="232"/>
      <c r="I904" s="232"/>
      <c r="J904" s="232"/>
      <c r="K904" s="232"/>
      <c r="L904" s="232"/>
      <c r="M904" s="232"/>
      <c r="N904" s="232"/>
      <c r="O904" s="232"/>
      <c r="P904" s="232"/>
      <c r="Q904" s="232"/>
      <c r="R904" s="232"/>
      <c r="S904" s="232"/>
      <c r="T904" s="232"/>
      <c r="U904" s="232"/>
      <c r="V904" s="232"/>
      <c r="W904" s="232"/>
      <c r="X904" s="232"/>
      <c r="Y904" s="232"/>
      <c r="Z904" s="232"/>
      <c r="AA904" s="232"/>
      <c r="AB904" s="232"/>
      <c r="AC904" s="232"/>
      <c r="AD904" s="266"/>
      <c r="AE904" s="235"/>
      <c r="AF904" s="266"/>
      <c r="AG904" s="235"/>
      <c r="AH904" s="266"/>
      <c r="AI904" s="235"/>
      <c r="AJ904" s="266"/>
      <c r="AK904" s="235"/>
      <c r="AL904" s="266"/>
      <c r="AM904" s="235"/>
      <c r="AN904" s="236" t="str">
        <f t="shared" ref="AN904:AN967" si="31">IF(AD904=0,"",IF(AND(AD904&gt;0,AD904+AF904+AH904+AJ904+AL904=P904),"J","N"))</f>
        <v/>
      </c>
      <c r="AO904" s="237" t="str">
        <f t="shared" si="30"/>
        <v/>
      </c>
      <c r="AP904" s="236" t="str">
        <f>IF(M904&gt;0,IF(ABS((VLOOKUP(aux!A895,aux!A:C,3,FALSE)-VLOOKUP(aux!A895,aux!E:F,2,FALSE))/VLOOKUP(aux!A895,aux!A:C,3,FALSE))&gt;'BG - Eckdaten'!#REF!,"N","J"),"")</f>
        <v/>
      </c>
      <c r="AR904" s="250"/>
    </row>
    <row r="905" spans="1:44" s="217" customFormat="1" ht="18.75" x14ac:dyDescent="0.3">
      <c r="A905" s="232"/>
      <c r="B905" s="232"/>
      <c r="C905" s="232"/>
      <c r="D905" s="232"/>
      <c r="E905" s="232"/>
      <c r="F905" s="232"/>
      <c r="G905" s="232"/>
      <c r="H905" s="232"/>
      <c r="I905" s="232"/>
      <c r="J905" s="232"/>
      <c r="K905" s="232"/>
      <c r="L905" s="232"/>
      <c r="M905" s="232"/>
      <c r="N905" s="232"/>
      <c r="O905" s="232"/>
      <c r="P905" s="232"/>
      <c r="Q905" s="232"/>
      <c r="R905" s="232"/>
      <c r="S905" s="232"/>
      <c r="T905" s="232"/>
      <c r="U905" s="232"/>
      <c r="V905" s="232"/>
      <c r="W905" s="232"/>
      <c r="X905" s="232"/>
      <c r="Y905" s="232"/>
      <c r="Z905" s="232"/>
      <c r="AA905" s="232"/>
      <c r="AB905" s="232"/>
      <c r="AC905" s="232"/>
      <c r="AD905" s="266"/>
      <c r="AE905" s="235"/>
      <c r="AF905" s="266"/>
      <c r="AG905" s="235"/>
      <c r="AH905" s="266"/>
      <c r="AI905" s="235"/>
      <c r="AJ905" s="266"/>
      <c r="AK905" s="235"/>
      <c r="AL905" s="266"/>
      <c r="AM905" s="235"/>
      <c r="AN905" s="236" t="str">
        <f t="shared" si="31"/>
        <v/>
      </c>
      <c r="AO905" s="237" t="str">
        <f t="shared" si="30"/>
        <v/>
      </c>
      <c r="AP905" s="236" t="str">
        <f>IF(M905&gt;0,IF(ABS((VLOOKUP(aux!A896,aux!A:C,3,FALSE)-VLOOKUP(aux!A896,aux!E:F,2,FALSE))/VLOOKUP(aux!A896,aux!A:C,3,FALSE))&gt;'BG - Eckdaten'!#REF!,"N","J"),"")</f>
        <v/>
      </c>
      <c r="AR905" s="250"/>
    </row>
    <row r="906" spans="1:44" s="217" customFormat="1" ht="18.75" x14ac:dyDescent="0.3">
      <c r="A906" s="232"/>
      <c r="B906" s="232"/>
      <c r="C906" s="232"/>
      <c r="D906" s="232"/>
      <c r="E906" s="232"/>
      <c r="F906" s="232"/>
      <c r="G906" s="232"/>
      <c r="H906" s="232"/>
      <c r="I906" s="232"/>
      <c r="J906" s="232"/>
      <c r="K906" s="232"/>
      <c r="L906" s="232"/>
      <c r="M906" s="232"/>
      <c r="N906" s="232"/>
      <c r="O906" s="232"/>
      <c r="P906" s="232"/>
      <c r="Q906" s="232"/>
      <c r="R906" s="232"/>
      <c r="S906" s="232"/>
      <c r="T906" s="232"/>
      <c r="U906" s="232"/>
      <c r="V906" s="232"/>
      <c r="W906" s="232"/>
      <c r="X906" s="232"/>
      <c r="Y906" s="232"/>
      <c r="Z906" s="232"/>
      <c r="AA906" s="232"/>
      <c r="AB906" s="232"/>
      <c r="AC906" s="232"/>
      <c r="AD906" s="266"/>
      <c r="AE906" s="235"/>
      <c r="AF906" s="266"/>
      <c r="AG906" s="235"/>
      <c r="AH906" s="266"/>
      <c r="AI906" s="235"/>
      <c r="AJ906" s="266"/>
      <c r="AK906" s="235"/>
      <c r="AL906" s="266"/>
      <c r="AM906" s="235"/>
      <c r="AN906" s="236" t="str">
        <f t="shared" si="31"/>
        <v/>
      </c>
      <c r="AO906" s="237" t="str">
        <f t="shared" si="30"/>
        <v/>
      </c>
      <c r="AP906" s="236" t="str">
        <f>IF(M906&gt;0,IF(ABS((VLOOKUP(aux!A897,aux!A:C,3,FALSE)-VLOOKUP(aux!A897,aux!E:F,2,FALSE))/VLOOKUP(aux!A897,aux!A:C,3,FALSE))&gt;'BG - Eckdaten'!#REF!,"N","J"),"")</f>
        <v/>
      </c>
      <c r="AR906" s="250"/>
    </row>
    <row r="907" spans="1:44" s="217" customFormat="1" ht="18.75" x14ac:dyDescent="0.3">
      <c r="A907" s="232"/>
      <c r="B907" s="232"/>
      <c r="C907" s="232"/>
      <c r="D907" s="232"/>
      <c r="E907" s="232"/>
      <c r="F907" s="232"/>
      <c r="G907" s="232"/>
      <c r="H907" s="232"/>
      <c r="I907" s="232"/>
      <c r="J907" s="232"/>
      <c r="K907" s="232"/>
      <c r="L907" s="232"/>
      <c r="M907" s="232"/>
      <c r="N907" s="232"/>
      <c r="O907" s="232"/>
      <c r="P907" s="232"/>
      <c r="Q907" s="232"/>
      <c r="R907" s="232"/>
      <c r="S907" s="232"/>
      <c r="T907" s="232"/>
      <c r="U907" s="232"/>
      <c r="V907" s="232"/>
      <c r="W907" s="232"/>
      <c r="X907" s="232"/>
      <c r="Y907" s="232"/>
      <c r="Z907" s="232"/>
      <c r="AA907" s="232"/>
      <c r="AB907" s="232"/>
      <c r="AC907" s="232"/>
      <c r="AD907" s="266"/>
      <c r="AE907" s="235"/>
      <c r="AF907" s="266"/>
      <c r="AG907" s="235"/>
      <c r="AH907" s="266"/>
      <c r="AI907" s="235"/>
      <c r="AJ907" s="266"/>
      <c r="AK907" s="235"/>
      <c r="AL907" s="266"/>
      <c r="AM907" s="235"/>
      <c r="AN907" s="236" t="str">
        <f t="shared" si="31"/>
        <v/>
      </c>
      <c r="AO907" s="237" t="str">
        <f t="shared" si="30"/>
        <v/>
      </c>
      <c r="AP907" s="236" t="str">
        <f>IF(M907&gt;0,IF(ABS((VLOOKUP(aux!A898,aux!A:C,3,FALSE)-VLOOKUP(aux!A898,aux!E:F,2,FALSE))/VLOOKUP(aux!A898,aux!A:C,3,FALSE))&gt;'BG - Eckdaten'!#REF!,"N","J"),"")</f>
        <v/>
      </c>
      <c r="AR907" s="250"/>
    </row>
    <row r="908" spans="1:44" s="217" customFormat="1" ht="18.75" x14ac:dyDescent="0.3">
      <c r="A908" s="232"/>
      <c r="B908" s="232"/>
      <c r="C908" s="232"/>
      <c r="D908" s="232"/>
      <c r="E908" s="232"/>
      <c r="F908" s="232"/>
      <c r="G908" s="232"/>
      <c r="H908" s="232"/>
      <c r="I908" s="232"/>
      <c r="J908" s="232"/>
      <c r="K908" s="232"/>
      <c r="L908" s="232"/>
      <c r="M908" s="232"/>
      <c r="N908" s="232"/>
      <c r="O908" s="232"/>
      <c r="P908" s="232"/>
      <c r="Q908" s="232"/>
      <c r="R908" s="232"/>
      <c r="S908" s="232"/>
      <c r="T908" s="232"/>
      <c r="U908" s="232"/>
      <c r="V908" s="232"/>
      <c r="W908" s="232"/>
      <c r="X908" s="232"/>
      <c r="Y908" s="232"/>
      <c r="Z908" s="232"/>
      <c r="AA908" s="232"/>
      <c r="AB908" s="232"/>
      <c r="AC908" s="232"/>
      <c r="AD908" s="266"/>
      <c r="AE908" s="235"/>
      <c r="AF908" s="266"/>
      <c r="AG908" s="235"/>
      <c r="AH908" s="266"/>
      <c r="AI908" s="235"/>
      <c r="AJ908" s="266"/>
      <c r="AK908" s="235"/>
      <c r="AL908" s="266"/>
      <c r="AM908" s="235"/>
      <c r="AN908" s="236" t="str">
        <f t="shared" si="31"/>
        <v/>
      </c>
      <c r="AO908" s="237" t="str">
        <f t="shared" si="30"/>
        <v/>
      </c>
      <c r="AP908" s="236" t="str">
        <f>IF(M908&gt;0,IF(ABS((VLOOKUP(aux!A899,aux!A:C,3,FALSE)-VLOOKUP(aux!A899,aux!E:F,2,FALSE))/VLOOKUP(aux!A899,aux!A:C,3,FALSE))&gt;'BG - Eckdaten'!#REF!,"N","J"),"")</f>
        <v/>
      </c>
      <c r="AR908" s="250"/>
    </row>
    <row r="909" spans="1:44" s="217" customFormat="1" ht="18.75" x14ac:dyDescent="0.3">
      <c r="A909" s="232"/>
      <c r="B909" s="232"/>
      <c r="C909" s="232"/>
      <c r="D909" s="232"/>
      <c r="E909" s="232"/>
      <c r="F909" s="232"/>
      <c r="G909" s="232"/>
      <c r="H909" s="232"/>
      <c r="I909" s="232"/>
      <c r="J909" s="232"/>
      <c r="K909" s="232"/>
      <c r="L909" s="232"/>
      <c r="M909" s="232"/>
      <c r="N909" s="232"/>
      <c r="O909" s="232"/>
      <c r="P909" s="232"/>
      <c r="Q909" s="232"/>
      <c r="R909" s="232"/>
      <c r="S909" s="232"/>
      <c r="T909" s="232"/>
      <c r="U909" s="232"/>
      <c r="V909" s="232"/>
      <c r="W909" s="232"/>
      <c r="X909" s="232"/>
      <c r="Y909" s="232"/>
      <c r="Z909" s="232"/>
      <c r="AA909" s="232"/>
      <c r="AB909" s="232"/>
      <c r="AC909" s="232"/>
      <c r="AD909" s="266"/>
      <c r="AE909" s="235"/>
      <c r="AF909" s="266"/>
      <c r="AG909" s="235"/>
      <c r="AH909" s="266"/>
      <c r="AI909" s="235"/>
      <c r="AJ909" s="266"/>
      <c r="AK909" s="235"/>
      <c r="AL909" s="266"/>
      <c r="AM909" s="235"/>
      <c r="AN909" s="236" t="str">
        <f t="shared" si="31"/>
        <v/>
      </c>
      <c r="AO909" s="237" t="str">
        <f t="shared" si="30"/>
        <v/>
      </c>
      <c r="AP909" s="236" t="str">
        <f>IF(M909&gt;0,IF(ABS((VLOOKUP(aux!A900,aux!A:C,3,FALSE)-VLOOKUP(aux!A900,aux!E:F,2,FALSE))/VLOOKUP(aux!A900,aux!A:C,3,FALSE))&gt;'BG - Eckdaten'!#REF!,"N","J"),"")</f>
        <v/>
      </c>
      <c r="AR909" s="250"/>
    </row>
    <row r="910" spans="1:44" s="217" customFormat="1" ht="18.75" x14ac:dyDescent="0.3">
      <c r="A910" s="232"/>
      <c r="B910" s="232"/>
      <c r="C910" s="232"/>
      <c r="D910" s="232"/>
      <c r="E910" s="232"/>
      <c r="F910" s="232"/>
      <c r="G910" s="232"/>
      <c r="H910" s="232"/>
      <c r="I910" s="232"/>
      <c r="J910" s="232"/>
      <c r="K910" s="232"/>
      <c r="L910" s="232"/>
      <c r="M910" s="232"/>
      <c r="N910" s="232"/>
      <c r="O910" s="232"/>
      <c r="P910" s="232"/>
      <c r="Q910" s="232"/>
      <c r="R910" s="232"/>
      <c r="S910" s="232"/>
      <c r="T910" s="232"/>
      <c r="U910" s="232"/>
      <c r="V910" s="232"/>
      <c r="W910" s="232"/>
      <c r="X910" s="232"/>
      <c r="Y910" s="232"/>
      <c r="Z910" s="232"/>
      <c r="AA910" s="232"/>
      <c r="AB910" s="232"/>
      <c r="AC910" s="232"/>
      <c r="AD910" s="266"/>
      <c r="AE910" s="235"/>
      <c r="AF910" s="266"/>
      <c r="AG910" s="235"/>
      <c r="AH910" s="266"/>
      <c r="AI910" s="235"/>
      <c r="AJ910" s="266"/>
      <c r="AK910" s="235"/>
      <c r="AL910" s="266"/>
      <c r="AM910" s="235"/>
      <c r="AN910" s="236" t="str">
        <f t="shared" si="31"/>
        <v/>
      </c>
      <c r="AO910" s="237" t="str">
        <f t="shared" si="30"/>
        <v/>
      </c>
      <c r="AP910" s="236" t="str">
        <f>IF(M910&gt;0,IF(ABS((VLOOKUP(aux!A901,aux!A:C,3,FALSE)-VLOOKUP(aux!A901,aux!E:F,2,FALSE))/VLOOKUP(aux!A901,aux!A:C,3,FALSE))&gt;'BG - Eckdaten'!#REF!,"N","J"),"")</f>
        <v/>
      </c>
      <c r="AR910" s="250"/>
    </row>
    <row r="911" spans="1:44" s="217" customFormat="1" ht="18.75" x14ac:dyDescent="0.3">
      <c r="A911" s="232"/>
      <c r="B911" s="232"/>
      <c r="C911" s="232"/>
      <c r="D911" s="232"/>
      <c r="E911" s="232"/>
      <c r="F911" s="232"/>
      <c r="G911" s="232"/>
      <c r="H911" s="232"/>
      <c r="I911" s="232"/>
      <c r="J911" s="232"/>
      <c r="K911" s="232"/>
      <c r="L911" s="232"/>
      <c r="M911" s="232"/>
      <c r="N911" s="232"/>
      <c r="O911" s="232"/>
      <c r="P911" s="232"/>
      <c r="Q911" s="232"/>
      <c r="R911" s="232"/>
      <c r="S911" s="232"/>
      <c r="T911" s="232"/>
      <c r="U911" s="232"/>
      <c r="V911" s="232"/>
      <c r="W911" s="232"/>
      <c r="X911" s="232"/>
      <c r="Y911" s="232"/>
      <c r="Z911" s="232"/>
      <c r="AA911" s="232"/>
      <c r="AB911" s="232"/>
      <c r="AC911" s="232"/>
      <c r="AD911" s="266"/>
      <c r="AE911" s="235"/>
      <c r="AF911" s="266"/>
      <c r="AG911" s="235"/>
      <c r="AH911" s="266"/>
      <c r="AI911" s="235"/>
      <c r="AJ911" s="266"/>
      <c r="AK911" s="235"/>
      <c r="AL911" s="266"/>
      <c r="AM911" s="235"/>
      <c r="AN911" s="236" t="str">
        <f t="shared" si="31"/>
        <v/>
      </c>
      <c r="AO911" s="237" t="str">
        <f t="shared" si="30"/>
        <v/>
      </c>
      <c r="AP911" s="236" t="str">
        <f>IF(M911&gt;0,IF(ABS((VLOOKUP(aux!A902,aux!A:C,3,FALSE)-VLOOKUP(aux!A902,aux!E:F,2,FALSE))/VLOOKUP(aux!A902,aux!A:C,3,FALSE))&gt;'BG - Eckdaten'!#REF!,"N","J"),"")</f>
        <v/>
      </c>
      <c r="AR911" s="250"/>
    </row>
    <row r="912" spans="1:44" s="217" customFormat="1" ht="18.75" x14ac:dyDescent="0.3">
      <c r="A912" s="232"/>
      <c r="B912" s="232"/>
      <c r="C912" s="232"/>
      <c r="D912" s="232"/>
      <c r="E912" s="232"/>
      <c r="F912" s="232"/>
      <c r="G912" s="232"/>
      <c r="H912" s="232"/>
      <c r="I912" s="232"/>
      <c r="J912" s="232"/>
      <c r="K912" s="232"/>
      <c r="L912" s="232"/>
      <c r="M912" s="232"/>
      <c r="N912" s="232"/>
      <c r="O912" s="232"/>
      <c r="P912" s="232"/>
      <c r="Q912" s="232"/>
      <c r="R912" s="232"/>
      <c r="S912" s="232"/>
      <c r="T912" s="232"/>
      <c r="U912" s="232"/>
      <c r="V912" s="232"/>
      <c r="W912" s="232"/>
      <c r="X912" s="232"/>
      <c r="Y912" s="232"/>
      <c r="Z912" s="232"/>
      <c r="AA912" s="232"/>
      <c r="AB912" s="232"/>
      <c r="AC912" s="232"/>
      <c r="AD912" s="266"/>
      <c r="AE912" s="235"/>
      <c r="AF912" s="266"/>
      <c r="AG912" s="235"/>
      <c r="AH912" s="266"/>
      <c r="AI912" s="235"/>
      <c r="AJ912" s="266"/>
      <c r="AK912" s="235"/>
      <c r="AL912" s="266"/>
      <c r="AM912" s="235"/>
      <c r="AN912" s="236" t="str">
        <f t="shared" si="31"/>
        <v/>
      </c>
      <c r="AO912" s="237" t="str">
        <f t="shared" si="30"/>
        <v/>
      </c>
      <c r="AP912" s="236" t="str">
        <f>IF(M912&gt;0,IF(ABS((VLOOKUP(aux!A903,aux!A:C,3,FALSE)-VLOOKUP(aux!A903,aux!E:F,2,FALSE))/VLOOKUP(aux!A903,aux!A:C,3,FALSE))&gt;'BG - Eckdaten'!#REF!,"N","J"),"")</f>
        <v/>
      </c>
      <c r="AR912" s="250"/>
    </row>
    <row r="913" spans="1:44" s="217" customFormat="1" ht="18.75" x14ac:dyDescent="0.3">
      <c r="A913" s="232"/>
      <c r="B913" s="232"/>
      <c r="C913" s="232"/>
      <c r="D913" s="232"/>
      <c r="E913" s="232"/>
      <c r="F913" s="232"/>
      <c r="G913" s="232"/>
      <c r="H913" s="232"/>
      <c r="I913" s="232"/>
      <c r="J913" s="232"/>
      <c r="K913" s="232"/>
      <c r="L913" s="232"/>
      <c r="M913" s="232"/>
      <c r="N913" s="232"/>
      <c r="O913" s="232"/>
      <c r="P913" s="232"/>
      <c r="Q913" s="232"/>
      <c r="R913" s="232"/>
      <c r="S913" s="232"/>
      <c r="T913" s="232"/>
      <c r="U913" s="232"/>
      <c r="V913" s="232"/>
      <c r="W913" s="232"/>
      <c r="X913" s="232"/>
      <c r="Y913" s="232"/>
      <c r="Z913" s="232"/>
      <c r="AA913" s="232"/>
      <c r="AB913" s="232"/>
      <c r="AC913" s="232"/>
      <c r="AD913" s="266"/>
      <c r="AE913" s="235"/>
      <c r="AF913" s="266"/>
      <c r="AG913" s="235"/>
      <c r="AH913" s="266"/>
      <c r="AI913" s="235"/>
      <c r="AJ913" s="266"/>
      <c r="AK913" s="235"/>
      <c r="AL913" s="266"/>
      <c r="AM913" s="235"/>
      <c r="AN913" s="236" t="str">
        <f t="shared" si="31"/>
        <v/>
      </c>
      <c r="AO913" s="237" t="str">
        <f t="shared" si="30"/>
        <v/>
      </c>
      <c r="AP913" s="236" t="str">
        <f>IF(M913&gt;0,IF(ABS((VLOOKUP(aux!A904,aux!A:C,3,FALSE)-VLOOKUP(aux!A904,aux!E:F,2,FALSE))/VLOOKUP(aux!A904,aux!A:C,3,FALSE))&gt;'BG - Eckdaten'!#REF!,"N","J"),"")</f>
        <v/>
      </c>
      <c r="AR913" s="250"/>
    </row>
    <row r="914" spans="1:44" s="217" customFormat="1" ht="18.75" x14ac:dyDescent="0.3">
      <c r="A914" s="232"/>
      <c r="B914" s="232"/>
      <c r="C914" s="232"/>
      <c r="D914" s="232"/>
      <c r="E914" s="232"/>
      <c r="F914" s="232"/>
      <c r="G914" s="232"/>
      <c r="H914" s="232"/>
      <c r="I914" s="232"/>
      <c r="J914" s="232"/>
      <c r="K914" s="232"/>
      <c r="L914" s="232"/>
      <c r="M914" s="232"/>
      <c r="N914" s="232"/>
      <c r="O914" s="232"/>
      <c r="P914" s="232"/>
      <c r="Q914" s="232"/>
      <c r="R914" s="232"/>
      <c r="S914" s="232"/>
      <c r="T914" s="232"/>
      <c r="U914" s="232"/>
      <c r="V914" s="232"/>
      <c r="W914" s="232"/>
      <c r="X914" s="232"/>
      <c r="Y914" s="232"/>
      <c r="Z914" s="232"/>
      <c r="AA914" s="232"/>
      <c r="AB914" s="232"/>
      <c r="AC914" s="232"/>
      <c r="AD914" s="266"/>
      <c r="AE914" s="235"/>
      <c r="AF914" s="266"/>
      <c r="AG914" s="235"/>
      <c r="AH914" s="266"/>
      <c r="AI914" s="235"/>
      <c r="AJ914" s="266"/>
      <c r="AK914" s="235"/>
      <c r="AL914" s="266"/>
      <c r="AM914" s="235"/>
      <c r="AN914" s="236" t="str">
        <f t="shared" si="31"/>
        <v/>
      </c>
      <c r="AO914" s="237" t="str">
        <f t="shared" si="30"/>
        <v/>
      </c>
      <c r="AP914" s="236" t="str">
        <f>IF(M914&gt;0,IF(ABS((VLOOKUP(aux!A905,aux!A:C,3,FALSE)-VLOOKUP(aux!A905,aux!E:F,2,FALSE))/VLOOKUP(aux!A905,aux!A:C,3,FALSE))&gt;'BG - Eckdaten'!#REF!,"N","J"),"")</f>
        <v/>
      </c>
      <c r="AR914" s="250"/>
    </row>
    <row r="915" spans="1:44" s="217" customFormat="1" ht="18.75" x14ac:dyDescent="0.3">
      <c r="A915" s="232"/>
      <c r="B915" s="232"/>
      <c r="C915" s="232"/>
      <c r="D915" s="232"/>
      <c r="E915" s="232"/>
      <c r="F915" s="232"/>
      <c r="G915" s="232"/>
      <c r="H915" s="232"/>
      <c r="I915" s="232"/>
      <c r="J915" s="232"/>
      <c r="K915" s="232"/>
      <c r="L915" s="232"/>
      <c r="M915" s="232"/>
      <c r="N915" s="232"/>
      <c r="O915" s="232"/>
      <c r="P915" s="232"/>
      <c r="Q915" s="232"/>
      <c r="R915" s="232"/>
      <c r="S915" s="232"/>
      <c r="T915" s="232"/>
      <c r="U915" s="232"/>
      <c r="V915" s="232"/>
      <c r="W915" s="232"/>
      <c r="X915" s="232"/>
      <c r="Y915" s="232"/>
      <c r="Z915" s="232"/>
      <c r="AA915" s="232"/>
      <c r="AB915" s="232"/>
      <c r="AC915" s="232"/>
      <c r="AD915" s="266"/>
      <c r="AE915" s="235"/>
      <c r="AF915" s="266"/>
      <c r="AG915" s="235"/>
      <c r="AH915" s="266"/>
      <c r="AI915" s="235"/>
      <c r="AJ915" s="266"/>
      <c r="AK915" s="235"/>
      <c r="AL915" s="266"/>
      <c r="AM915" s="235"/>
      <c r="AN915" s="236" t="str">
        <f t="shared" si="31"/>
        <v/>
      </c>
      <c r="AO915" s="237" t="str">
        <f t="shared" si="30"/>
        <v/>
      </c>
      <c r="AP915" s="236" t="str">
        <f>IF(M915&gt;0,IF(ABS((VLOOKUP(aux!A906,aux!A:C,3,FALSE)-VLOOKUP(aux!A906,aux!E:F,2,FALSE))/VLOOKUP(aux!A906,aux!A:C,3,FALSE))&gt;'BG - Eckdaten'!#REF!,"N","J"),"")</f>
        <v/>
      </c>
      <c r="AR915" s="250"/>
    </row>
    <row r="916" spans="1:44" s="217" customFormat="1" ht="18.75" x14ac:dyDescent="0.3">
      <c r="A916" s="232"/>
      <c r="B916" s="232"/>
      <c r="C916" s="232"/>
      <c r="D916" s="232"/>
      <c r="E916" s="232"/>
      <c r="F916" s="232"/>
      <c r="G916" s="232"/>
      <c r="H916" s="232"/>
      <c r="I916" s="232"/>
      <c r="J916" s="232"/>
      <c r="K916" s="232"/>
      <c r="L916" s="232"/>
      <c r="M916" s="232"/>
      <c r="N916" s="232"/>
      <c r="O916" s="232"/>
      <c r="P916" s="232"/>
      <c r="Q916" s="232"/>
      <c r="R916" s="232"/>
      <c r="S916" s="232"/>
      <c r="T916" s="232"/>
      <c r="U916" s="232"/>
      <c r="V916" s="232"/>
      <c r="W916" s="232"/>
      <c r="X916" s="232"/>
      <c r="Y916" s="232"/>
      <c r="Z916" s="232"/>
      <c r="AA916" s="232"/>
      <c r="AB916" s="232"/>
      <c r="AC916" s="232"/>
      <c r="AD916" s="266"/>
      <c r="AE916" s="235"/>
      <c r="AF916" s="266"/>
      <c r="AG916" s="235"/>
      <c r="AH916" s="266"/>
      <c r="AI916" s="235"/>
      <c r="AJ916" s="266"/>
      <c r="AK916" s="235"/>
      <c r="AL916" s="266"/>
      <c r="AM916" s="235"/>
      <c r="AN916" s="236" t="str">
        <f t="shared" si="31"/>
        <v/>
      </c>
      <c r="AO916" s="237" t="str">
        <f t="shared" si="30"/>
        <v/>
      </c>
      <c r="AP916" s="236" t="str">
        <f>IF(M916&gt;0,IF(ABS((VLOOKUP(aux!A907,aux!A:C,3,FALSE)-VLOOKUP(aux!A907,aux!E:F,2,FALSE))/VLOOKUP(aux!A907,aux!A:C,3,FALSE))&gt;'BG - Eckdaten'!#REF!,"N","J"),"")</f>
        <v/>
      </c>
      <c r="AR916" s="250"/>
    </row>
    <row r="917" spans="1:44" s="217" customFormat="1" ht="18.75" x14ac:dyDescent="0.3">
      <c r="A917" s="232"/>
      <c r="B917" s="232"/>
      <c r="C917" s="232"/>
      <c r="D917" s="232"/>
      <c r="E917" s="232"/>
      <c r="F917" s="232"/>
      <c r="G917" s="232"/>
      <c r="H917" s="232"/>
      <c r="I917" s="232"/>
      <c r="J917" s="232"/>
      <c r="K917" s="232"/>
      <c r="L917" s="232"/>
      <c r="M917" s="232"/>
      <c r="N917" s="232"/>
      <c r="O917" s="232"/>
      <c r="P917" s="232"/>
      <c r="Q917" s="232"/>
      <c r="R917" s="232"/>
      <c r="S917" s="232"/>
      <c r="T917" s="232"/>
      <c r="U917" s="232"/>
      <c r="V917" s="232"/>
      <c r="W917" s="232"/>
      <c r="X917" s="232"/>
      <c r="Y917" s="232"/>
      <c r="Z917" s="232"/>
      <c r="AA917" s="232"/>
      <c r="AB917" s="232"/>
      <c r="AC917" s="232"/>
      <c r="AD917" s="266"/>
      <c r="AE917" s="235"/>
      <c r="AF917" s="266"/>
      <c r="AG917" s="235"/>
      <c r="AH917" s="266"/>
      <c r="AI917" s="235"/>
      <c r="AJ917" s="266"/>
      <c r="AK917" s="235"/>
      <c r="AL917" s="266"/>
      <c r="AM917" s="235"/>
      <c r="AN917" s="236" t="str">
        <f t="shared" si="31"/>
        <v/>
      </c>
      <c r="AO917" s="237" t="str">
        <f t="shared" si="30"/>
        <v/>
      </c>
      <c r="AP917" s="236" t="str">
        <f>IF(M917&gt;0,IF(ABS((VLOOKUP(aux!A908,aux!A:C,3,FALSE)-VLOOKUP(aux!A908,aux!E:F,2,FALSE))/VLOOKUP(aux!A908,aux!A:C,3,FALSE))&gt;'BG - Eckdaten'!#REF!,"N","J"),"")</f>
        <v/>
      </c>
      <c r="AR917" s="250"/>
    </row>
    <row r="918" spans="1:44" s="217" customFormat="1" ht="18.75" x14ac:dyDescent="0.3">
      <c r="A918" s="232"/>
      <c r="B918" s="232"/>
      <c r="C918" s="232"/>
      <c r="D918" s="232"/>
      <c r="E918" s="232"/>
      <c r="F918" s="232"/>
      <c r="G918" s="232"/>
      <c r="H918" s="232"/>
      <c r="I918" s="232"/>
      <c r="J918" s="232"/>
      <c r="K918" s="232"/>
      <c r="L918" s="232"/>
      <c r="M918" s="232"/>
      <c r="N918" s="232"/>
      <c r="O918" s="232"/>
      <c r="P918" s="232"/>
      <c r="Q918" s="232"/>
      <c r="R918" s="232"/>
      <c r="S918" s="232"/>
      <c r="T918" s="232"/>
      <c r="U918" s="232"/>
      <c r="V918" s="232"/>
      <c r="W918" s="232"/>
      <c r="X918" s="232"/>
      <c r="Y918" s="232"/>
      <c r="Z918" s="232"/>
      <c r="AA918" s="232"/>
      <c r="AB918" s="232"/>
      <c r="AC918" s="232"/>
      <c r="AD918" s="266"/>
      <c r="AE918" s="235"/>
      <c r="AF918" s="266"/>
      <c r="AG918" s="235"/>
      <c r="AH918" s="266"/>
      <c r="AI918" s="235"/>
      <c r="AJ918" s="266"/>
      <c r="AK918" s="235"/>
      <c r="AL918" s="266"/>
      <c r="AM918" s="235"/>
      <c r="AN918" s="236" t="str">
        <f t="shared" si="31"/>
        <v/>
      </c>
      <c r="AO918" s="237" t="str">
        <f t="shared" si="30"/>
        <v/>
      </c>
      <c r="AP918" s="236" t="str">
        <f>IF(M918&gt;0,IF(ABS((VLOOKUP(aux!A909,aux!A:C,3,FALSE)-VLOOKUP(aux!A909,aux!E:F,2,FALSE))/VLOOKUP(aux!A909,aux!A:C,3,FALSE))&gt;'BG - Eckdaten'!#REF!,"N","J"),"")</f>
        <v/>
      </c>
      <c r="AR918" s="250"/>
    </row>
    <row r="919" spans="1:44" s="217" customFormat="1" ht="18.75" x14ac:dyDescent="0.3">
      <c r="A919" s="232"/>
      <c r="B919" s="232"/>
      <c r="C919" s="232"/>
      <c r="D919" s="232"/>
      <c r="E919" s="232"/>
      <c r="F919" s="232"/>
      <c r="G919" s="232"/>
      <c r="H919" s="232"/>
      <c r="I919" s="232"/>
      <c r="J919" s="232"/>
      <c r="K919" s="232"/>
      <c r="L919" s="232"/>
      <c r="M919" s="232"/>
      <c r="N919" s="232"/>
      <c r="O919" s="232"/>
      <c r="P919" s="232"/>
      <c r="Q919" s="232"/>
      <c r="R919" s="232"/>
      <c r="S919" s="232"/>
      <c r="T919" s="232"/>
      <c r="U919" s="232"/>
      <c r="V919" s="232"/>
      <c r="W919" s="232"/>
      <c r="X919" s="232"/>
      <c r="Y919" s="232"/>
      <c r="Z919" s="232"/>
      <c r="AA919" s="232"/>
      <c r="AB919" s="232"/>
      <c r="AC919" s="232"/>
      <c r="AD919" s="266"/>
      <c r="AE919" s="235"/>
      <c r="AF919" s="266"/>
      <c r="AG919" s="235"/>
      <c r="AH919" s="266"/>
      <c r="AI919" s="235"/>
      <c r="AJ919" s="266"/>
      <c r="AK919" s="235"/>
      <c r="AL919" s="266"/>
      <c r="AM919" s="235"/>
      <c r="AN919" s="236" t="str">
        <f t="shared" si="31"/>
        <v/>
      </c>
      <c r="AO919" s="237" t="str">
        <f t="shared" si="30"/>
        <v/>
      </c>
      <c r="AP919" s="236" t="str">
        <f>IF(M919&gt;0,IF(ABS((VLOOKUP(aux!A910,aux!A:C,3,FALSE)-VLOOKUP(aux!A910,aux!E:F,2,FALSE))/VLOOKUP(aux!A910,aux!A:C,3,FALSE))&gt;'BG - Eckdaten'!#REF!,"N","J"),"")</f>
        <v/>
      </c>
      <c r="AR919" s="250"/>
    </row>
    <row r="920" spans="1:44" s="217" customFormat="1" ht="18.75" x14ac:dyDescent="0.3">
      <c r="A920" s="232"/>
      <c r="B920" s="232"/>
      <c r="C920" s="232"/>
      <c r="D920" s="232"/>
      <c r="E920" s="232"/>
      <c r="F920" s="232"/>
      <c r="G920" s="232"/>
      <c r="H920" s="232"/>
      <c r="I920" s="232"/>
      <c r="J920" s="232"/>
      <c r="K920" s="232"/>
      <c r="L920" s="232"/>
      <c r="M920" s="232"/>
      <c r="N920" s="232"/>
      <c r="O920" s="232"/>
      <c r="P920" s="232"/>
      <c r="Q920" s="232"/>
      <c r="R920" s="232"/>
      <c r="S920" s="232"/>
      <c r="T920" s="232"/>
      <c r="U920" s="232"/>
      <c r="V920" s="232"/>
      <c r="W920" s="232"/>
      <c r="X920" s="232"/>
      <c r="Y920" s="232"/>
      <c r="Z920" s="232"/>
      <c r="AA920" s="232"/>
      <c r="AB920" s="232"/>
      <c r="AC920" s="232"/>
      <c r="AD920" s="266"/>
      <c r="AE920" s="235"/>
      <c r="AF920" s="266"/>
      <c r="AG920" s="235"/>
      <c r="AH920" s="266"/>
      <c r="AI920" s="235"/>
      <c r="AJ920" s="266"/>
      <c r="AK920" s="235"/>
      <c r="AL920" s="266"/>
      <c r="AM920" s="235"/>
      <c r="AN920" s="236" t="str">
        <f t="shared" si="31"/>
        <v/>
      </c>
      <c r="AO920" s="237" t="str">
        <f t="shared" si="30"/>
        <v/>
      </c>
      <c r="AP920" s="236" t="str">
        <f>IF(M920&gt;0,IF(ABS((VLOOKUP(aux!A911,aux!A:C,3,FALSE)-VLOOKUP(aux!A911,aux!E:F,2,FALSE))/VLOOKUP(aux!A911,aux!A:C,3,FALSE))&gt;'BG - Eckdaten'!#REF!,"N","J"),"")</f>
        <v/>
      </c>
      <c r="AR920" s="250"/>
    </row>
    <row r="921" spans="1:44" s="217" customFormat="1" ht="18.75" x14ac:dyDescent="0.3">
      <c r="A921" s="232"/>
      <c r="B921" s="232"/>
      <c r="C921" s="232"/>
      <c r="D921" s="232"/>
      <c r="E921" s="232"/>
      <c r="F921" s="232"/>
      <c r="G921" s="232"/>
      <c r="H921" s="232"/>
      <c r="I921" s="232"/>
      <c r="J921" s="232"/>
      <c r="K921" s="232"/>
      <c r="L921" s="232"/>
      <c r="M921" s="232"/>
      <c r="N921" s="232"/>
      <c r="O921" s="232"/>
      <c r="P921" s="232"/>
      <c r="Q921" s="232"/>
      <c r="R921" s="232"/>
      <c r="S921" s="232"/>
      <c r="T921" s="232"/>
      <c r="U921" s="232"/>
      <c r="V921" s="232"/>
      <c r="W921" s="232"/>
      <c r="X921" s="232"/>
      <c r="Y921" s="232"/>
      <c r="Z921" s="232"/>
      <c r="AA921" s="232"/>
      <c r="AB921" s="232"/>
      <c r="AC921" s="232"/>
      <c r="AD921" s="266"/>
      <c r="AE921" s="235"/>
      <c r="AF921" s="266"/>
      <c r="AG921" s="235"/>
      <c r="AH921" s="266"/>
      <c r="AI921" s="235"/>
      <c r="AJ921" s="266"/>
      <c r="AK921" s="235"/>
      <c r="AL921" s="266"/>
      <c r="AM921" s="235"/>
      <c r="AN921" s="236" t="str">
        <f t="shared" si="31"/>
        <v/>
      </c>
      <c r="AO921" s="237" t="str">
        <f t="shared" si="30"/>
        <v/>
      </c>
      <c r="AP921" s="236" t="str">
        <f>IF(M921&gt;0,IF(ABS((VLOOKUP(aux!A912,aux!A:C,3,FALSE)-VLOOKUP(aux!A912,aux!E:F,2,FALSE))/VLOOKUP(aux!A912,aux!A:C,3,FALSE))&gt;'BG - Eckdaten'!#REF!,"N","J"),"")</f>
        <v/>
      </c>
      <c r="AR921" s="250"/>
    </row>
    <row r="922" spans="1:44" s="217" customFormat="1" ht="18.75" x14ac:dyDescent="0.3">
      <c r="A922" s="232"/>
      <c r="B922" s="232"/>
      <c r="C922" s="232"/>
      <c r="D922" s="232"/>
      <c r="E922" s="232"/>
      <c r="F922" s="232"/>
      <c r="G922" s="232"/>
      <c r="H922" s="232"/>
      <c r="I922" s="232"/>
      <c r="J922" s="232"/>
      <c r="K922" s="232"/>
      <c r="L922" s="232"/>
      <c r="M922" s="232"/>
      <c r="N922" s="232"/>
      <c r="O922" s="232"/>
      <c r="P922" s="232"/>
      <c r="Q922" s="232"/>
      <c r="R922" s="232"/>
      <c r="S922" s="232"/>
      <c r="T922" s="232"/>
      <c r="U922" s="232"/>
      <c r="V922" s="232"/>
      <c r="W922" s="232"/>
      <c r="X922" s="232"/>
      <c r="Y922" s="232"/>
      <c r="Z922" s="232"/>
      <c r="AA922" s="232"/>
      <c r="AB922" s="232"/>
      <c r="AC922" s="232"/>
      <c r="AD922" s="266"/>
      <c r="AE922" s="235"/>
      <c r="AF922" s="266"/>
      <c r="AG922" s="235"/>
      <c r="AH922" s="266"/>
      <c r="AI922" s="235"/>
      <c r="AJ922" s="266"/>
      <c r="AK922" s="235"/>
      <c r="AL922" s="266"/>
      <c r="AM922" s="235"/>
      <c r="AN922" s="236" t="str">
        <f t="shared" si="31"/>
        <v/>
      </c>
      <c r="AO922" s="237" t="str">
        <f t="shared" si="30"/>
        <v/>
      </c>
      <c r="AP922" s="236" t="str">
        <f>IF(M922&gt;0,IF(ABS((VLOOKUP(aux!A913,aux!A:C,3,FALSE)-VLOOKUP(aux!A913,aux!E:F,2,FALSE))/VLOOKUP(aux!A913,aux!A:C,3,FALSE))&gt;'BG - Eckdaten'!#REF!,"N","J"),"")</f>
        <v/>
      </c>
      <c r="AR922" s="250"/>
    </row>
    <row r="923" spans="1:44" s="217" customFormat="1" ht="18.75" x14ac:dyDescent="0.3">
      <c r="A923" s="232"/>
      <c r="B923" s="232"/>
      <c r="C923" s="232"/>
      <c r="D923" s="232"/>
      <c r="E923" s="232"/>
      <c r="F923" s="232"/>
      <c r="G923" s="232"/>
      <c r="H923" s="232"/>
      <c r="I923" s="232"/>
      <c r="J923" s="232"/>
      <c r="K923" s="232"/>
      <c r="L923" s="232"/>
      <c r="M923" s="232"/>
      <c r="N923" s="232"/>
      <c r="O923" s="232"/>
      <c r="P923" s="232"/>
      <c r="Q923" s="232"/>
      <c r="R923" s="232"/>
      <c r="S923" s="232"/>
      <c r="T923" s="232"/>
      <c r="U923" s="232"/>
      <c r="V923" s="232"/>
      <c r="W923" s="232"/>
      <c r="X923" s="232"/>
      <c r="Y923" s="232"/>
      <c r="Z923" s="232"/>
      <c r="AA923" s="232"/>
      <c r="AB923" s="232"/>
      <c r="AC923" s="232"/>
      <c r="AD923" s="266"/>
      <c r="AE923" s="235"/>
      <c r="AF923" s="266"/>
      <c r="AG923" s="235"/>
      <c r="AH923" s="266"/>
      <c r="AI923" s="235"/>
      <c r="AJ923" s="266"/>
      <c r="AK923" s="235"/>
      <c r="AL923" s="266"/>
      <c r="AM923" s="235"/>
      <c r="AN923" s="236" t="str">
        <f t="shared" si="31"/>
        <v/>
      </c>
      <c r="AO923" s="237" t="str">
        <f t="shared" si="30"/>
        <v/>
      </c>
      <c r="AP923" s="236" t="str">
        <f>IF(M923&gt;0,IF(ABS((VLOOKUP(aux!A914,aux!A:C,3,FALSE)-VLOOKUP(aux!A914,aux!E:F,2,FALSE))/VLOOKUP(aux!A914,aux!A:C,3,FALSE))&gt;'BG - Eckdaten'!#REF!,"N","J"),"")</f>
        <v/>
      </c>
      <c r="AR923" s="250"/>
    </row>
    <row r="924" spans="1:44" s="217" customFormat="1" ht="18.75" x14ac:dyDescent="0.3">
      <c r="A924" s="232"/>
      <c r="B924" s="232"/>
      <c r="C924" s="232"/>
      <c r="D924" s="232"/>
      <c r="E924" s="232"/>
      <c r="F924" s="232"/>
      <c r="G924" s="232"/>
      <c r="H924" s="232"/>
      <c r="I924" s="232"/>
      <c r="J924" s="232"/>
      <c r="K924" s="232"/>
      <c r="L924" s="232"/>
      <c r="M924" s="232"/>
      <c r="N924" s="232"/>
      <c r="O924" s="232"/>
      <c r="P924" s="232"/>
      <c r="Q924" s="232"/>
      <c r="R924" s="232"/>
      <c r="S924" s="232"/>
      <c r="T924" s="232"/>
      <c r="U924" s="232"/>
      <c r="V924" s="232"/>
      <c r="W924" s="232"/>
      <c r="X924" s="232"/>
      <c r="Y924" s="232"/>
      <c r="Z924" s="232"/>
      <c r="AA924" s="232"/>
      <c r="AB924" s="232"/>
      <c r="AC924" s="232"/>
      <c r="AD924" s="266"/>
      <c r="AE924" s="235"/>
      <c r="AF924" s="266"/>
      <c r="AG924" s="235"/>
      <c r="AH924" s="266"/>
      <c r="AI924" s="235"/>
      <c r="AJ924" s="266"/>
      <c r="AK924" s="235"/>
      <c r="AL924" s="266"/>
      <c r="AM924" s="235"/>
      <c r="AN924" s="236" t="str">
        <f t="shared" si="31"/>
        <v/>
      </c>
      <c r="AO924" s="237" t="str">
        <f t="shared" si="30"/>
        <v/>
      </c>
      <c r="AP924" s="236" t="str">
        <f>IF(M924&gt;0,IF(ABS((VLOOKUP(aux!A915,aux!A:C,3,FALSE)-VLOOKUP(aux!A915,aux!E:F,2,FALSE))/VLOOKUP(aux!A915,aux!A:C,3,FALSE))&gt;'BG - Eckdaten'!#REF!,"N","J"),"")</f>
        <v/>
      </c>
      <c r="AR924" s="250"/>
    </row>
    <row r="925" spans="1:44" s="217" customFormat="1" ht="18.75" x14ac:dyDescent="0.3">
      <c r="A925" s="232"/>
      <c r="B925" s="232"/>
      <c r="C925" s="232"/>
      <c r="D925" s="232"/>
      <c r="E925" s="232"/>
      <c r="F925" s="232"/>
      <c r="G925" s="232"/>
      <c r="H925" s="232"/>
      <c r="I925" s="232"/>
      <c r="J925" s="232"/>
      <c r="K925" s="232"/>
      <c r="L925" s="232"/>
      <c r="M925" s="232"/>
      <c r="N925" s="232"/>
      <c r="O925" s="232"/>
      <c r="P925" s="232"/>
      <c r="Q925" s="232"/>
      <c r="R925" s="232"/>
      <c r="S925" s="232"/>
      <c r="T925" s="232"/>
      <c r="U925" s="232"/>
      <c r="V925" s="232"/>
      <c r="W925" s="232"/>
      <c r="X925" s="232"/>
      <c r="Y925" s="232"/>
      <c r="Z925" s="232"/>
      <c r="AA925" s="232"/>
      <c r="AB925" s="232"/>
      <c r="AC925" s="232"/>
      <c r="AD925" s="266"/>
      <c r="AE925" s="235"/>
      <c r="AF925" s="266"/>
      <c r="AG925" s="235"/>
      <c r="AH925" s="266"/>
      <c r="AI925" s="235"/>
      <c r="AJ925" s="266"/>
      <c r="AK925" s="235"/>
      <c r="AL925" s="266"/>
      <c r="AM925" s="235"/>
      <c r="AN925" s="236" t="str">
        <f t="shared" si="31"/>
        <v/>
      </c>
      <c r="AO925" s="237" t="str">
        <f t="shared" si="30"/>
        <v/>
      </c>
      <c r="AP925" s="236" t="str">
        <f>IF(M925&gt;0,IF(ABS((VLOOKUP(aux!A916,aux!A:C,3,FALSE)-VLOOKUP(aux!A916,aux!E:F,2,FALSE))/VLOOKUP(aux!A916,aux!A:C,3,FALSE))&gt;'BG - Eckdaten'!#REF!,"N","J"),"")</f>
        <v/>
      </c>
      <c r="AR925" s="250"/>
    </row>
    <row r="926" spans="1:44" s="217" customFormat="1" ht="18.75" x14ac:dyDescent="0.3">
      <c r="A926" s="232"/>
      <c r="B926" s="232"/>
      <c r="C926" s="232"/>
      <c r="D926" s="232"/>
      <c r="E926" s="232"/>
      <c r="F926" s="232"/>
      <c r="G926" s="232"/>
      <c r="H926" s="232"/>
      <c r="I926" s="232"/>
      <c r="J926" s="232"/>
      <c r="K926" s="232"/>
      <c r="L926" s="232"/>
      <c r="M926" s="232"/>
      <c r="N926" s="232"/>
      <c r="O926" s="232"/>
      <c r="P926" s="232"/>
      <c r="Q926" s="232"/>
      <c r="R926" s="232"/>
      <c r="S926" s="232"/>
      <c r="T926" s="232"/>
      <c r="U926" s="232"/>
      <c r="V926" s="232"/>
      <c r="W926" s="232"/>
      <c r="X926" s="232"/>
      <c r="Y926" s="232"/>
      <c r="Z926" s="232"/>
      <c r="AA926" s="232"/>
      <c r="AB926" s="232"/>
      <c r="AC926" s="232"/>
      <c r="AD926" s="266"/>
      <c r="AE926" s="235"/>
      <c r="AF926" s="266"/>
      <c r="AG926" s="235"/>
      <c r="AH926" s="266"/>
      <c r="AI926" s="235"/>
      <c r="AJ926" s="266"/>
      <c r="AK926" s="235"/>
      <c r="AL926" s="266"/>
      <c r="AM926" s="235"/>
      <c r="AN926" s="236" t="str">
        <f t="shared" si="31"/>
        <v/>
      </c>
      <c r="AO926" s="237" t="str">
        <f t="shared" si="30"/>
        <v/>
      </c>
      <c r="AP926" s="236" t="str">
        <f>IF(M926&gt;0,IF(ABS((VLOOKUP(aux!A917,aux!A:C,3,FALSE)-VLOOKUP(aux!A917,aux!E:F,2,FALSE))/VLOOKUP(aux!A917,aux!A:C,3,FALSE))&gt;'BG - Eckdaten'!#REF!,"N","J"),"")</f>
        <v/>
      </c>
      <c r="AR926" s="250"/>
    </row>
    <row r="927" spans="1:44" s="217" customFormat="1" ht="18.75" x14ac:dyDescent="0.3">
      <c r="A927" s="232"/>
      <c r="B927" s="232"/>
      <c r="C927" s="232"/>
      <c r="D927" s="232"/>
      <c r="E927" s="232"/>
      <c r="F927" s="232"/>
      <c r="G927" s="232"/>
      <c r="H927" s="232"/>
      <c r="I927" s="232"/>
      <c r="J927" s="232"/>
      <c r="K927" s="232"/>
      <c r="L927" s="232"/>
      <c r="M927" s="232"/>
      <c r="N927" s="232"/>
      <c r="O927" s="232"/>
      <c r="P927" s="232"/>
      <c r="Q927" s="232"/>
      <c r="R927" s="232"/>
      <c r="S927" s="232"/>
      <c r="T927" s="232"/>
      <c r="U927" s="232"/>
      <c r="V927" s="232"/>
      <c r="W927" s="232"/>
      <c r="X927" s="232"/>
      <c r="Y927" s="232"/>
      <c r="Z927" s="232"/>
      <c r="AA927" s="232"/>
      <c r="AB927" s="232"/>
      <c r="AC927" s="232"/>
      <c r="AD927" s="266"/>
      <c r="AE927" s="235"/>
      <c r="AF927" s="266"/>
      <c r="AG927" s="235"/>
      <c r="AH927" s="266"/>
      <c r="AI927" s="235"/>
      <c r="AJ927" s="266"/>
      <c r="AK927" s="235"/>
      <c r="AL927" s="266"/>
      <c r="AM927" s="235"/>
      <c r="AN927" s="236" t="str">
        <f t="shared" si="31"/>
        <v/>
      </c>
      <c r="AO927" s="237" t="str">
        <f t="shared" si="30"/>
        <v/>
      </c>
      <c r="AP927" s="236" t="str">
        <f>IF(M927&gt;0,IF(ABS((VLOOKUP(aux!A918,aux!A:C,3,FALSE)-VLOOKUP(aux!A918,aux!E:F,2,FALSE))/VLOOKUP(aux!A918,aux!A:C,3,FALSE))&gt;'BG - Eckdaten'!#REF!,"N","J"),"")</f>
        <v/>
      </c>
      <c r="AR927" s="250"/>
    </row>
    <row r="928" spans="1:44" s="217" customFormat="1" ht="18.75" x14ac:dyDescent="0.3">
      <c r="A928" s="232"/>
      <c r="B928" s="232"/>
      <c r="C928" s="232"/>
      <c r="D928" s="232"/>
      <c r="E928" s="232"/>
      <c r="F928" s="232"/>
      <c r="G928" s="232"/>
      <c r="H928" s="232"/>
      <c r="I928" s="232"/>
      <c r="J928" s="232"/>
      <c r="K928" s="232"/>
      <c r="L928" s="232"/>
      <c r="M928" s="232"/>
      <c r="N928" s="232"/>
      <c r="O928" s="232"/>
      <c r="P928" s="232"/>
      <c r="Q928" s="232"/>
      <c r="R928" s="232"/>
      <c r="S928" s="232"/>
      <c r="T928" s="232"/>
      <c r="U928" s="232"/>
      <c r="V928" s="232"/>
      <c r="W928" s="232"/>
      <c r="X928" s="232"/>
      <c r="Y928" s="232"/>
      <c r="Z928" s="232"/>
      <c r="AA928" s="232"/>
      <c r="AB928" s="232"/>
      <c r="AC928" s="232"/>
      <c r="AD928" s="266"/>
      <c r="AE928" s="235"/>
      <c r="AF928" s="266"/>
      <c r="AG928" s="235"/>
      <c r="AH928" s="266"/>
      <c r="AI928" s="235"/>
      <c r="AJ928" s="266"/>
      <c r="AK928" s="235"/>
      <c r="AL928" s="266"/>
      <c r="AM928" s="235"/>
      <c r="AN928" s="236" t="str">
        <f t="shared" si="31"/>
        <v/>
      </c>
      <c r="AO928" s="237" t="str">
        <f t="shared" si="30"/>
        <v/>
      </c>
      <c r="AP928" s="236" t="str">
        <f>IF(M928&gt;0,IF(ABS((VLOOKUP(aux!A919,aux!A:C,3,FALSE)-VLOOKUP(aux!A919,aux!E:F,2,FALSE))/VLOOKUP(aux!A919,aux!A:C,3,FALSE))&gt;'BG - Eckdaten'!#REF!,"N","J"),"")</f>
        <v/>
      </c>
      <c r="AR928" s="250"/>
    </row>
    <row r="929" spans="1:44" s="217" customFormat="1" ht="18.75" x14ac:dyDescent="0.3">
      <c r="A929" s="232"/>
      <c r="B929" s="232"/>
      <c r="C929" s="232"/>
      <c r="D929" s="232"/>
      <c r="E929" s="232"/>
      <c r="F929" s="232"/>
      <c r="G929" s="232"/>
      <c r="H929" s="232"/>
      <c r="I929" s="232"/>
      <c r="J929" s="232"/>
      <c r="K929" s="232"/>
      <c r="L929" s="232"/>
      <c r="M929" s="232"/>
      <c r="N929" s="232"/>
      <c r="O929" s="232"/>
      <c r="P929" s="232"/>
      <c r="Q929" s="232"/>
      <c r="R929" s="232"/>
      <c r="S929" s="232"/>
      <c r="T929" s="232"/>
      <c r="U929" s="232"/>
      <c r="V929" s="232"/>
      <c r="W929" s="232"/>
      <c r="X929" s="232"/>
      <c r="Y929" s="232"/>
      <c r="Z929" s="232"/>
      <c r="AA929" s="232"/>
      <c r="AB929" s="232"/>
      <c r="AC929" s="232"/>
      <c r="AD929" s="266"/>
      <c r="AE929" s="235"/>
      <c r="AF929" s="266"/>
      <c r="AG929" s="235"/>
      <c r="AH929" s="266"/>
      <c r="AI929" s="235"/>
      <c r="AJ929" s="266"/>
      <c r="AK929" s="235"/>
      <c r="AL929" s="266"/>
      <c r="AM929" s="235"/>
      <c r="AN929" s="236" t="str">
        <f t="shared" si="31"/>
        <v/>
      </c>
      <c r="AO929" s="237" t="str">
        <f t="shared" si="30"/>
        <v/>
      </c>
      <c r="AP929" s="236" t="str">
        <f>IF(M929&gt;0,IF(ABS((VLOOKUP(aux!A920,aux!A:C,3,FALSE)-VLOOKUP(aux!A920,aux!E:F,2,FALSE))/VLOOKUP(aux!A920,aux!A:C,3,FALSE))&gt;'BG - Eckdaten'!#REF!,"N","J"),"")</f>
        <v/>
      </c>
      <c r="AR929" s="250"/>
    </row>
    <row r="930" spans="1:44" s="217" customFormat="1" ht="18.75" x14ac:dyDescent="0.3">
      <c r="A930" s="232"/>
      <c r="B930" s="232"/>
      <c r="C930" s="232"/>
      <c r="D930" s="232"/>
      <c r="E930" s="232"/>
      <c r="F930" s="232"/>
      <c r="G930" s="232"/>
      <c r="H930" s="232"/>
      <c r="I930" s="232"/>
      <c r="J930" s="232"/>
      <c r="K930" s="232"/>
      <c r="L930" s="232"/>
      <c r="M930" s="232"/>
      <c r="N930" s="232"/>
      <c r="O930" s="232"/>
      <c r="P930" s="232"/>
      <c r="Q930" s="232"/>
      <c r="R930" s="232"/>
      <c r="S930" s="232"/>
      <c r="T930" s="232"/>
      <c r="U930" s="232"/>
      <c r="V930" s="232"/>
      <c r="W930" s="232"/>
      <c r="X930" s="232"/>
      <c r="Y930" s="232"/>
      <c r="Z930" s="232"/>
      <c r="AA930" s="232"/>
      <c r="AB930" s="232"/>
      <c r="AC930" s="232"/>
      <c r="AD930" s="266"/>
      <c r="AE930" s="235"/>
      <c r="AF930" s="266"/>
      <c r="AG930" s="235"/>
      <c r="AH930" s="266"/>
      <c r="AI930" s="235"/>
      <c r="AJ930" s="266"/>
      <c r="AK930" s="235"/>
      <c r="AL930" s="266"/>
      <c r="AM930" s="235"/>
      <c r="AN930" s="236" t="str">
        <f t="shared" si="31"/>
        <v/>
      </c>
      <c r="AO930" s="237" t="str">
        <f t="shared" si="30"/>
        <v/>
      </c>
      <c r="AP930" s="236" t="str">
        <f>IF(M930&gt;0,IF(ABS((VLOOKUP(aux!A921,aux!A:C,3,FALSE)-VLOOKUP(aux!A921,aux!E:F,2,FALSE))/VLOOKUP(aux!A921,aux!A:C,3,FALSE))&gt;'BG - Eckdaten'!#REF!,"N","J"),"")</f>
        <v/>
      </c>
      <c r="AR930" s="250"/>
    </row>
    <row r="931" spans="1:44" s="217" customFormat="1" ht="18.75" x14ac:dyDescent="0.3">
      <c r="A931" s="232"/>
      <c r="B931" s="232"/>
      <c r="C931" s="232"/>
      <c r="D931" s="232"/>
      <c r="E931" s="232"/>
      <c r="F931" s="232"/>
      <c r="G931" s="232"/>
      <c r="H931" s="232"/>
      <c r="I931" s="232"/>
      <c r="J931" s="232"/>
      <c r="K931" s="232"/>
      <c r="L931" s="232"/>
      <c r="M931" s="232"/>
      <c r="N931" s="232"/>
      <c r="O931" s="232"/>
      <c r="P931" s="232"/>
      <c r="Q931" s="232"/>
      <c r="R931" s="232"/>
      <c r="S931" s="232"/>
      <c r="T931" s="232"/>
      <c r="U931" s="232"/>
      <c r="V931" s="232"/>
      <c r="W931" s="232"/>
      <c r="X931" s="232"/>
      <c r="Y931" s="232"/>
      <c r="Z931" s="232"/>
      <c r="AA931" s="232"/>
      <c r="AB931" s="232"/>
      <c r="AC931" s="232"/>
      <c r="AD931" s="266"/>
      <c r="AE931" s="235"/>
      <c r="AF931" s="266"/>
      <c r="AG931" s="235"/>
      <c r="AH931" s="266"/>
      <c r="AI931" s="235"/>
      <c r="AJ931" s="266"/>
      <c r="AK931" s="235"/>
      <c r="AL931" s="266"/>
      <c r="AM931" s="235"/>
      <c r="AN931" s="236" t="str">
        <f t="shared" si="31"/>
        <v/>
      </c>
      <c r="AO931" s="237" t="str">
        <f t="shared" si="30"/>
        <v/>
      </c>
      <c r="AP931" s="236" t="str">
        <f>IF(M931&gt;0,IF(ABS((VLOOKUP(aux!A922,aux!A:C,3,FALSE)-VLOOKUP(aux!A922,aux!E:F,2,FALSE))/VLOOKUP(aux!A922,aux!A:C,3,FALSE))&gt;'BG - Eckdaten'!#REF!,"N","J"),"")</f>
        <v/>
      </c>
      <c r="AR931" s="250"/>
    </row>
    <row r="932" spans="1:44" s="217" customFormat="1" ht="18.75" x14ac:dyDescent="0.3">
      <c r="A932" s="232"/>
      <c r="B932" s="232"/>
      <c r="C932" s="232"/>
      <c r="D932" s="232"/>
      <c r="E932" s="232"/>
      <c r="F932" s="232"/>
      <c r="G932" s="232"/>
      <c r="H932" s="232"/>
      <c r="I932" s="232"/>
      <c r="J932" s="232"/>
      <c r="K932" s="232"/>
      <c r="L932" s="232"/>
      <c r="M932" s="232"/>
      <c r="N932" s="232"/>
      <c r="O932" s="232"/>
      <c r="P932" s="232"/>
      <c r="Q932" s="232"/>
      <c r="R932" s="232"/>
      <c r="S932" s="232"/>
      <c r="T932" s="232"/>
      <c r="U932" s="232"/>
      <c r="V932" s="232"/>
      <c r="W932" s="232"/>
      <c r="X932" s="232"/>
      <c r="Y932" s="232"/>
      <c r="Z932" s="232"/>
      <c r="AA932" s="232"/>
      <c r="AB932" s="232"/>
      <c r="AC932" s="232"/>
      <c r="AD932" s="266"/>
      <c r="AE932" s="235"/>
      <c r="AF932" s="266"/>
      <c r="AG932" s="235"/>
      <c r="AH932" s="266"/>
      <c r="AI932" s="235"/>
      <c r="AJ932" s="266"/>
      <c r="AK932" s="235"/>
      <c r="AL932" s="266"/>
      <c r="AM932" s="235"/>
      <c r="AN932" s="236" t="str">
        <f t="shared" si="31"/>
        <v/>
      </c>
      <c r="AO932" s="237" t="str">
        <f t="shared" si="30"/>
        <v/>
      </c>
      <c r="AP932" s="236" t="str">
        <f>IF(M932&gt;0,IF(ABS((VLOOKUP(aux!A923,aux!A:C,3,FALSE)-VLOOKUP(aux!A923,aux!E:F,2,FALSE))/VLOOKUP(aux!A923,aux!A:C,3,FALSE))&gt;'BG - Eckdaten'!#REF!,"N","J"),"")</f>
        <v/>
      </c>
      <c r="AR932" s="250"/>
    </row>
    <row r="933" spans="1:44" s="217" customFormat="1" ht="18.75" x14ac:dyDescent="0.3">
      <c r="A933" s="232"/>
      <c r="B933" s="232"/>
      <c r="C933" s="232"/>
      <c r="D933" s="232"/>
      <c r="E933" s="232"/>
      <c r="F933" s="232"/>
      <c r="G933" s="232"/>
      <c r="H933" s="232"/>
      <c r="I933" s="232"/>
      <c r="J933" s="232"/>
      <c r="K933" s="232"/>
      <c r="L933" s="232"/>
      <c r="M933" s="232"/>
      <c r="N933" s="232"/>
      <c r="O933" s="232"/>
      <c r="P933" s="232"/>
      <c r="Q933" s="232"/>
      <c r="R933" s="232"/>
      <c r="S933" s="232"/>
      <c r="T933" s="232"/>
      <c r="U933" s="232"/>
      <c r="V933" s="232"/>
      <c r="W933" s="232"/>
      <c r="X933" s="232"/>
      <c r="Y933" s="232"/>
      <c r="Z933" s="232"/>
      <c r="AA933" s="232"/>
      <c r="AB933" s="232"/>
      <c r="AC933" s="232"/>
      <c r="AD933" s="266"/>
      <c r="AE933" s="235"/>
      <c r="AF933" s="266"/>
      <c r="AG933" s="235"/>
      <c r="AH933" s="266"/>
      <c r="AI933" s="235"/>
      <c r="AJ933" s="266"/>
      <c r="AK933" s="235"/>
      <c r="AL933" s="266"/>
      <c r="AM933" s="235"/>
      <c r="AN933" s="236" t="str">
        <f t="shared" si="31"/>
        <v/>
      </c>
      <c r="AO933" s="237" t="str">
        <f t="shared" si="30"/>
        <v/>
      </c>
      <c r="AP933" s="236" t="str">
        <f>IF(M933&gt;0,IF(ABS((VLOOKUP(aux!A924,aux!A:C,3,FALSE)-VLOOKUP(aux!A924,aux!E:F,2,FALSE))/VLOOKUP(aux!A924,aux!A:C,3,FALSE))&gt;'BG - Eckdaten'!#REF!,"N","J"),"")</f>
        <v/>
      </c>
      <c r="AR933" s="250"/>
    </row>
    <row r="934" spans="1:44" s="217" customFormat="1" ht="18.75" x14ac:dyDescent="0.3">
      <c r="A934" s="232"/>
      <c r="B934" s="232"/>
      <c r="C934" s="232"/>
      <c r="D934" s="232"/>
      <c r="E934" s="232"/>
      <c r="F934" s="232"/>
      <c r="G934" s="232"/>
      <c r="H934" s="232"/>
      <c r="I934" s="232"/>
      <c r="J934" s="232"/>
      <c r="K934" s="232"/>
      <c r="L934" s="232"/>
      <c r="M934" s="232"/>
      <c r="N934" s="232"/>
      <c r="O934" s="232"/>
      <c r="P934" s="232"/>
      <c r="Q934" s="232"/>
      <c r="R934" s="232"/>
      <c r="S934" s="232"/>
      <c r="T934" s="232"/>
      <c r="U934" s="232"/>
      <c r="V934" s="232"/>
      <c r="W934" s="232"/>
      <c r="X934" s="232"/>
      <c r="Y934" s="232"/>
      <c r="Z934" s="232"/>
      <c r="AA934" s="232"/>
      <c r="AB934" s="232"/>
      <c r="AC934" s="232"/>
      <c r="AD934" s="266"/>
      <c r="AE934" s="235"/>
      <c r="AF934" s="266"/>
      <c r="AG934" s="235"/>
      <c r="AH934" s="266"/>
      <c r="AI934" s="235"/>
      <c r="AJ934" s="266"/>
      <c r="AK934" s="235"/>
      <c r="AL934" s="266"/>
      <c r="AM934" s="235"/>
      <c r="AN934" s="236" t="str">
        <f t="shared" si="31"/>
        <v/>
      </c>
      <c r="AO934" s="237" t="str">
        <f t="shared" si="30"/>
        <v/>
      </c>
      <c r="AP934" s="236" t="str">
        <f>IF(M934&gt;0,IF(ABS((VLOOKUP(aux!A925,aux!A:C,3,FALSE)-VLOOKUP(aux!A925,aux!E:F,2,FALSE))/VLOOKUP(aux!A925,aux!A:C,3,FALSE))&gt;'BG - Eckdaten'!#REF!,"N","J"),"")</f>
        <v/>
      </c>
      <c r="AR934" s="250"/>
    </row>
    <row r="935" spans="1:44" s="217" customFormat="1" ht="18.75" x14ac:dyDescent="0.3">
      <c r="A935" s="232"/>
      <c r="B935" s="232"/>
      <c r="C935" s="232"/>
      <c r="D935" s="232"/>
      <c r="E935" s="232"/>
      <c r="F935" s="232"/>
      <c r="G935" s="232"/>
      <c r="H935" s="232"/>
      <c r="I935" s="232"/>
      <c r="J935" s="232"/>
      <c r="K935" s="232"/>
      <c r="L935" s="232"/>
      <c r="M935" s="232"/>
      <c r="N935" s="232"/>
      <c r="O935" s="232"/>
      <c r="P935" s="232"/>
      <c r="Q935" s="232"/>
      <c r="R935" s="232"/>
      <c r="S935" s="232"/>
      <c r="T935" s="232"/>
      <c r="U935" s="232"/>
      <c r="V935" s="232"/>
      <c r="W935" s="232"/>
      <c r="X935" s="232"/>
      <c r="Y935" s="232"/>
      <c r="Z935" s="232"/>
      <c r="AA935" s="232"/>
      <c r="AB935" s="232"/>
      <c r="AC935" s="232"/>
      <c r="AD935" s="266"/>
      <c r="AE935" s="235"/>
      <c r="AF935" s="266"/>
      <c r="AG935" s="235"/>
      <c r="AH935" s="266"/>
      <c r="AI935" s="235"/>
      <c r="AJ935" s="266"/>
      <c r="AK935" s="235"/>
      <c r="AL935" s="266"/>
      <c r="AM935" s="235"/>
      <c r="AN935" s="236" t="str">
        <f t="shared" si="31"/>
        <v/>
      </c>
      <c r="AO935" s="237" t="str">
        <f t="shared" si="30"/>
        <v/>
      </c>
      <c r="AP935" s="236" t="str">
        <f>IF(M935&gt;0,IF(ABS((VLOOKUP(aux!A926,aux!A:C,3,FALSE)-VLOOKUP(aux!A926,aux!E:F,2,FALSE))/VLOOKUP(aux!A926,aux!A:C,3,FALSE))&gt;'BG - Eckdaten'!#REF!,"N","J"),"")</f>
        <v/>
      </c>
      <c r="AR935" s="250"/>
    </row>
    <row r="936" spans="1:44" s="217" customFormat="1" ht="18.75" x14ac:dyDescent="0.3">
      <c r="A936" s="232"/>
      <c r="B936" s="232"/>
      <c r="C936" s="232"/>
      <c r="D936" s="232"/>
      <c r="E936" s="232"/>
      <c r="F936" s="232"/>
      <c r="G936" s="232"/>
      <c r="H936" s="232"/>
      <c r="I936" s="232"/>
      <c r="J936" s="232"/>
      <c r="K936" s="232"/>
      <c r="L936" s="232"/>
      <c r="M936" s="232"/>
      <c r="N936" s="232"/>
      <c r="O936" s="232"/>
      <c r="P936" s="232"/>
      <c r="Q936" s="232"/>
      <c r="R936" s="232"/>
      <c r="S936" s="232"/>
      <c r="T936" s="232"/>
      <c r="U936" s="232"/>
      <c r="V936" s="232"/>
      <c r="W936" s="232"/>
      <c r="X936" s="232"/>
      <c r="Y936" s="232"/>
      <c r="Z936" s="232"/>
      <c r="AA936" s="232"/>
      <c r="AB936" s="232"/>
      <c r="AC936" s="232"/>
      <c r="AD936" s="266"/>
      <c r="AE936" s="235"/>
      <c r="AF936" s="266"/>
      <c r="AG936" s="235"/>
      <c r="AH936" s="266"/>
      <c r="AI936" s="235"/>
      <c r="AJ936" s="266"/>
      <c r="AK936" s="235"/>
      <c r="AL936" s="266"/>
      <c r="AM936" s="235"/>
      <c r="AN936" s="236" t="str">
        <f t="shared" si="31"/>
        <v/>
      </c>
      <c r="AO936" s="237" t="str">
        <f t="shared" si="30"/>
        <v/>
      </c>
      <c r="AP936" s="236" t="str">
        <f>IF(M936&gt;0,IF(ABS((VLOOKUP(aux!A927,aux!A:C,3,FALSE)-VLOOKUP(aux!A927,aux!E:F,2,FALSE))/VLOOKUP(aux!A927,aux!A:C,3,FALSE))&gt;'BG - Eckdaten'!#REF!,"N","J"),"")</f>
        <v/>
      </c>
      <c r="AR936" s="250"/>
    </row>
    <row r="937" spans="1:44" s="217" customFormat="1" ht="18.75" x14ac:dyDescent="0.3">
      <c r="A937" s="232"/>
      <c r="B937" s="232"/>
      <c r="C937" s="232"/>
      <c r="D937" s="232"/>
      <c r="E937" s="232"/>
      <c r="F937" s="232"/>
      <c r="G937" s="232"/>
      <c r="H937" s="232"/>
      <c r="I937" s="232"/>
      <c r="J937" s="232"/>
      <c r="K937" s="232"/>
      <c r="L937" s="232"/>
      <c r="M937" s="232"/>
      <c r="N937" s="232"/>
      <c r="O937" s="232"/>
      <c r="P937" s="232"/>
      <c r="Q937" s="232"/>
      <c r="R937" s="232"/>
      <c r="S937" s="232"/>
      <c r="T937" s="232"/>
      <c r="U937" s="232"/>
      <c r="V937" s="232"/>
      <c r="W937" s="232"/>
      <c r="X937" s="232"/>
      <c r="Y937" s="232"/>
      <c r="Z937" s="232"/>
      <c r="AA937" s="232"/>
      <c r="AB937" s="232"/>
      <c r="AC937" s="232"/>
      <c r="AD937" s="266"/>
      <c r="AE937" s="235"/>
      <c r="AF937" s="266"/>
      <c r="AG937" s="235"/>
      <c r="AH937" s="266"/>
      <c r="AI937" s="235"/>
      <c r="AJ937" s="266"/>
      <c r="AK937" s="235"/>
      <c r="AL937" s="266"/>
      <c r="AM937" s="235"/>
      <c r="AN937" s="236" t="str">
        <f t="shared" si="31"/>
        <v/>
      </c>
      <c r="AO937" s="237" t="str">
        <f t="shared" si="30"/>
        <v/>
      </c>
      <c r="AP937" s="236" t="str">
        <f>IF(M937&gt;0,IF(ABS((VLOOKUP(aux!A928,aux!A:C,3,FALSE)-VLOOKUP(aux!A928,aux!E:F,2,FALSE))/VLOOKUP(aux!A928,aux!A:C,3,FALSE))&gt;'BG - Eckdaten'!#REF!,"N","J"),"")</f>
        <v/>
      </c>
      <c r="AR937" s="250"/>
    </row>
    <row r="938" spans="1:44" s="217" customFormat="1" ht="18.75" x14ac:dyDescent="0.3">
      <c r="A938" s="232"/>
      <c r="B938" s="232"/>
      <c r="C938" s="232"/>
      <c r="D938" s="232"/>
      <c r="E938" s="232"/>
      <c r="F938" s="232"/>
      <c r="G938" s="232"/>
      <c r="H938" s="232"/>
      <c r="I938" s="232"/>
      <c r="J938" s="232"/>
      <c r="K938" s="232"/>
      <c r="L938" s="232"/>
      <c r="M938" s="232"/>
      <c r="N938" s="232"/>
      <c r="O938" s="232"/>
      <c r="P938" s="232"/>
      <c r="Q938" s="232"/>
      <c r="R938" s="232"/>
      <c r="S938" s="232"/>
      <c r="T938" s="232"/>
      <c r="U938" s="232"/>
      <c r="V938" s="232"/>
      <c r="W938" s="232"/>
      <c r="X938" s="232"/>
      <c r="Y938" s="232"/>
      <c r="Z938" s="232"/>
      <c r="AA938" s="232"/>
      <c r="AB938" s="232"/>
      <c r="AC938" s="232"/>
      <c r="AD938" s="266"/>
      <c r="AE938" s="235"/>
      <c r="AF938" s="266"/>
      <c r="AG938" s="235"/>
      <c r="AH938" s="266"/>
      <c r="AI938" s="235"/>
      <c r="AJ938" s="266"/>
      <c r="AK938" s="235"/>
      <c r="AL938" s="266"/>
      <c r="AM938" s="235"/>
      <c r="AN938" s="236" t="str">
        <f t="shared" si="31"/>
        <v/>
      </c>
      <c r="AO938" s="237" t="str">
        <f t="shared" si="30"/>
        <v/>
      </c>
      <c r="AP938" s="236" t="str">
        <f>IF(M938&gt;0,IF(ABS((VLOOKUP(aux!A929,aux!A:C,3,FALSE)-VLOOKUP(aux!A929,aux!E:F,2,FALSE))/VLOOKUP(aux!A929,aux!A:C,3,FALSE))&gt;'BG - Eckdaten'!#REF!,"N","J"),"")</f>
        <v/>
      </c>
      <c r="AR938" s="250"/>
    </row>
    <row r="939" spans="1:44" s="217" customFormat="1" ht="18.75" x14ac:dyDescent="0.3">
      <c r="A939" s="232"/>
      <c r="B939" s="232"/>
      <c r="C939" s="232"/>
      <c r="D939" s="232"/>
      <c r="E939" s="232"/>
      <c r="F939" s="232"/>
      <c r="G939" s="232"/>
      <c r="H939" s="232"/>
      <c r="I939" s="232"/>
      <c r="J939" s="232"/>
      <c r="K939" s="232"/>
      <c r="L939" s="232"/>
      <c r="M939" s="232"/>
      <c r="N939" s="232"/>
      <c r="O939" s="232"/>
      <c r="P939" s="232"/>
      <c r="Q939" s="232"/>
      <c r="R939" s="232"/>
      <c r="S939" s="232"/>
      <c r="T939" s="232"/>
      <c r="U939" s="232"/>
      <c r="V939" s="232"/>
      <c r="W939" s="232"/>
      <c r="X939" s="232"/>
      <c r="Y939" s="232"/>
      <c r="Z939" s="232"/>
      <c r="AA939" s="232"/>
      <c r="AB939" s="232"/>
      <c r="AC939" s="232"/>
      <c r="AD939" s="266"/>
      <c r="AE939" s="235"/>
      <c r="AF939" s="266"/>
      <c r="AG939" s="235"/>
      <c r="AH939" s="266"/>
      <c r="AI939" s="235"/>
      <c r="AJ939" s="266"/>
      <c r="AK939" s="235"/>
      <c r="AL939" s="266"/>
      <c r="AM939" s="235"/>
      <c r="AN939" s="236" t="str">
        <f t="shared" si="31"/>
        <v/>
      </c>
      <c r="AO939" s="237" t="str">
        <f t="shared" si="30"/>
        <v/>
      </c>
      <c r="AP939" s="236" t="str">
        <f>IF(M939&gt;0,IF(ABS((VLOOKUP(aux!A930,aux!A:C,3,FALSE)-VLOOKUP(aux!A930,aux!E:F,2,FALSE))/VLOOKUP(aux!A930,aux!A:C,3,FALSE))&gt;'BG - Eckdaten'!#REF!,"N","J"),"")</f>
        <v/>
      </c>
      <c r="AR939" s="250"/>
    </row>
    <row r="940" spans="1:44" s="217" customFormat="1" ht="18.75" x14ac:dyDescent="0.3">
      <c r="A940" s="232"/>
      <c r="B940" s="232"/>
      <c r="C940" s="232"/>
      <c r="D940" s="232"/>
      <c r="E940" s="232"/>
      <c r="F940" s="232"/>
      <c r="G940" s="232"/>
      <c r="H940" s="232"/>
      <c r="I940" s="232"/>
      <c r="J940" s="232"/>
      <c r="K940" s="232"/>
      <c r="L940" s="232"/>
      <c r="M940" s="232"/>
      <c r="N940" s="232"/>
      <c r="O940" s="232"/>
      <c r="P940" s="232"/>
      <c r="Q940" s="232"/>
      <c r="R940" s="232"/>
      <c r="S940" s="232"/>
      <c r="T940" s="232"/>
      <c r="U940" s="232"/>
      <c r="V940" s="232"/>
      <c r="W940" s="232"/>
      <c r="X940" s="232"/>
      <c r="Y940" s="232"/>
      <c r="Z940" s="232"/>
      <c r="AA940" s="232"/>
      <c r="AB940" s="232"/>
      <c r="AC940" s="232"/>
      <c r="AD940" s="266"/>
      <c r="AE940" s="235"/>
      <c r="AF940" s="266"/>
      <c r="AG940" s="235"/>
      <c r="AH940" s="266"/>
      <c r="AI940" s="235"/>
      <c r="AJ940" s="266"/>
      <c r="AK940" s="235"/>
      <c r="AL940" s="266"/>
      <c r="AM940" s="235"/>
      <c r="AN940" s="236" t="str">
        <f t="shared" si="31"/>
        <v/>
      </c>
      <c r="AO940" s="237" t="str">
        <f t="shared" si="30"/>
        <v/>
      </c>
      <c r="AP940" s="236" t="str">
        <f>IF(M940&gt;0,IF(ABS((VLOOKUP(aux!A931,aux!A:C,3,FALSE)-VLOOKUP(aux!A931,aux!E:F,2,FALSE))/VLOOKUP(aux!A931,aux!A:C,3,FALSE))&gt;'BG - Eckdaten'!#REF!,"N","J"),"")</f>
        <v/>
      </c>
      <c r="AR940" s="250"/>
    </row>
    <row r="941" spans="1:44" s="217" customFormat="1" ht="18.75" x14ac:dyDescent="0.3">
      <c r="A941" s="232"/>
      <c r="B941" s="232"/>
      <c r="C941" s="232"/>
      <c r="D941" s="232"/>
      <c r="E941" s="232"/>
      <c r="F941" s="232"/>
      <c r="G941" s="232"/>
      <c r="H941" s="232"/>
      <c r="I941" s="232"/>
      <c r="J941" s="232"/>
      <c r="K941" s="232"/>
      <c r="L941" s="232"/>
      <c r="M941" s="232"/>
      <c r="N941" s="232"/>
      <c r="O941" s="232"/>
      <c r="P941" s="232"/>
      <c r="Q941" s="232"/>
      <c r="R941" s="232"/>
      <c r="S941" s="232"/>
      <c r="T941" s="232"/>
      <c r="U941" s="232"/>
      <c r="V941" s="232"/>
      <c r="W941" s="232"/>
      <c r="X941" s="232"/>
      <c r="Y941" s="232"/>
      <c r="Z941" s="232"/>
      <c r="AA941" s="232"/>
      <c r="AB941" s="232"/>
      <c r="AC941" s="232"/>
      <c r="AD941" s="266"/>
      <c r="AE941" s="235"/>
      <c r="AF941" s="266"/>
      <c r="AG941" s="235"/>
      <c r="AH941" s="266"/>
      <c r="AI941" s="235"/>
      <c r="AJ941" s="266"/>
      <c r="AK941" s="235"/>
      <c r="AL941" s="266"/>
      <c r="AM941" s="235"/>
      <c r="AN941" s="236" t="str">
        <f t="shared" si="31"/>
        <v/>
      </c>
      <c r="AO941" s="237" t="str">
        <f t="shared" si="30"/>
        <v/>
      </c>
      <c r="AP941" s="236" t="str">
        <f>IF(M941&gt;0,IF(ABS((VLOOKUP(aux!A932,aux!A:C,3,FALSE)-VLOOKUP(aux!A932,aux!E:F,2,FALSE))/VLOOKUP(aux!A932,aux!A:C,3,FALSE))&gt;'BG - Eckdaten'!#REF!,"N","J"),"")</f>
        <v/>
      </c>
      <c r="AR941" s="250"/>
    </row>
    <row r="942" spans="1:44" s="217" customFormat="1" ht="18.75" x14ac:dyDescent="0.3">
      <c r="A942" s="232"/>
      <c r="B942" s="232"/>
      <c r="C942" s="232"/>
      <c r="D942" s="232"/>
      <c r="E942" s="232"/>
      <c r="F942" s="232"/>
      <c r="G942" s="232"/>
      <c r="H942" s="232"/>
      <c r="I942" s="232"/>
      <c r="J942" s="232"/>
      <c r="K942" s="232"/>
      <c r="L942" s="232"/>
      <c r="M942" s="232"/>
      <c r="N942" s="232"/>
      <c r="O942" s="232"/>
      <c r="P942" s="232"/>
      <c r="Q942" s="232"/>
      <c r="R942" s="232"/>
      <c r="S942" s="232"/>
      <c r="T942" s="232"/>
      <c r="U942" s="232"/>
      <c r="V942" s="232"/>
      <c r="W942" s="232"/>
      <c r="X942" s="232"/>
      <c r="Y942" s="232"/>
      <c r="Z942" s="232"/>
      <c r="AA942" s="232"/>
      <c r="AB942" s="232"/>
      <c r="AC942" s="232"/>
      <c r="AD942" s="266"/>
      <c r="AE942" s="235"/>
      <c r="AF942" s="266"/>
      <c r="AG942" s="235"/>
      <c r="AH942" s="266"/>
      <c r="AI942" s="235"/>
      <c r="AJ942" s="266"/>
      <c r="AK942" s="235"/>
      <c r="AL942" s="266"/>
      <c r="AM942" s="235"/>
      <c r="AN942" s="236" t="str">
        <f t="shared" si="31"/>
        <v/>
      </c>
      <c r="AO942" s="237" t="str">
        <f t="shared" si="30"/>
        <v/>
      </c>
      <c r="AP942" s="236" t="str">
        <f>IF(M942&gt;0,IF(ABS((VLOOKUP(aux!A933,aux!A:C,3,FALSE)-VLOOKUP(aux!A933,aux!E:F,2,FALSE))/VLOOKUP(aux!A933,aux!A:C,3,FALSE))&gt;'BG - Eckdaten'!#REF!,"N","J"),"")</f>
        <v/>
      </c>
      <c r="AR942" s="250"/>
    </row>
    <row r="943" spans="1:44" s="217" customFormat="1" ht="18.75" x14ac:dyDescent="0.3">
      <c r="A943" s="232"/>
      <c r="B943" s="232"/>
      <c r="C943" s="232"/>
      <c r="D943" s="232"/>
      <c r="E943" s="232"/>
      <c r="F943" s="232"/>
      <c r="G943" s="232"/>
      <c r="H943" s="232"/>
      <c r="I943" s="232"/>
      <c r="J943" s="232"/>
      <c r="K943" s="232"/>
      <c r="L943" s="232"/>
      <c r="M943" s="232"/>
      <c r="N943" s="232"/>
      <c r="O943" s="232"/>
      <c r="P943" s="232"/>
      <c r="Q943" s="232"/>
      <c r="R943" s="232"/>
      <c r="S943" s="232"/>
      <c r="T943" s="232"/>
      <c r="U943" s="232"/>
      <c r="V943" s="232"/>
      <c r="W943" s="232"/>
      <c r="X943" s="232"/>
      <c r="Y943" s="232"/>
      <c r="Z943" s="232"/>
      <c r="AA943" s="232"/>
      <c r="AB943" s="232"/>
      <c r="AC943" s="232"/>
      <c r="AD943" s="266"/>
      <c r="AE943" s="235"/>
      <c r="AF943" s="266"/>
      <c r="AG943" s="235"/>
      <c r="AH943" s="266"/>
      <c r="AI943" s="235"/>
      <c r="AJ943" s="266"/>
      <c r="AK943" s="235"/>
      <c r="AL943" s="266"/>
      <c r="AM943" s="235"/>
      <c r="AN943" s="236" t="str">
        <f t="shared" si="31"/>
        <v/>
      </c>
      <c r="AO943" s="237" t="str">
        <f t="shared" si="30"/>
        <v/>
      </c>
      <c r="AP943" s="236" t="str">
        <f>IF(M943&gt;0,IF(ABS((VLOOKUP(aux!A934,aux!A:C,3,FALSE)-VLOOKUP(aux!A934,aux!E:F,2,FALSE))/VLOOKUP(aux!A934,aux!A:C,3,FALSE))&gt;'BG - Eckdaten'!#REF!,"N","J"),"")</f>
        <v/>
      </c>
      <c r="AR943" s="250"/>
    </row>
    <row r="944" spans="1:44" s="217" customFormat="1" ht="18.75" x14ac:dyDescent="0.3">
      <c r="A944" s="232"/>
      <c r="B944" s="232"/>
      <c r="C944" s="232"/>
      <c r="D944" s="232"/>
      <c r="E944" s="232"/>
      <c r="F944" s="232"/>
      <c r="G944" s="232"/>
      <c r="H944" s="232"/>
      <c r="I944" s="232"/>
      <c r="J944" s="232"/>
      <c r="K944" s="232"/>
      <c r="L944" s="232"/>
      <c r="M944" s="232"/>
      <c r="N944" s="232"/>
      <c r="O944" s="232"/>
      <c r="P944" s="232"/>
      <c r="Q944" s="232"/>
      <c r="R944" s="232"/>
      <c r="S944" s="232"/>
      <c r="T944" s="232"/>
      <c r="U944" s="232"/>
      <c r="V944" s="232"/>
      <c r="W944" s="232"/>
      <c r="X944" s="232"/>
      <c r="Y944" s="232"/>
      <c r="Z944" s="232"/>
      <c r="AA944" s="232"/>
      <c r="AB944" s="232"/>
      <c r="AC944" s="232"/>
      <c r="AD944" s="266"/>
      <c r="AE944" s="235"/>
      <c r="AF944" s="266"/>
      <c r="AG944" s="235"/>
      <c r="AH944" s="266"/>
      <c r="AI944" s="235"/>
      <c r="AJ944" s="266"/>
      <c r="AK944" s="235"/>
      <c r="AL944" s="266"/>
      <c r="AM944" s="235"/>
      <c r="AN944" s="236" t="str">
        <f t="shared" si="31"/>
        <v/>
      </c>
      <c r="AO944" s="237" t="str">
        <f t="shared" si="30"/>
        <v/>
      </c>
      <c r="AP944" s="236" t="str">
        <f>IF(M944&gt;0,IF(ABS((VLOOKUP(aux!A935,aux!A:C,3,FALSE)-VLOOKUP(aux!A935,aux!E:F,2,FALSE))/VLOOKUP(aux!A935,aux!A:C,3,FALSE))&gt;'BG - Eckdaten'!#REF!,"N","J"),"")</f>
        <v/>
      </c>
      <c r="AR944" s="250"/>
    </row>
    <row r="945" spans="1:44" s="217" customFormat="1" ht="18.75" x14ac:dyDescent="0.3">
      <c r="A945" s="232"/>
      <c r="B945" s="232"/>
      <c r="C945" s="232"/>
      <c r="D945" s="232"/>
      <c r="E945" s="232"/>
      <c r="F945" s="232"/>
      <c r="G945" s="232"/>
      <c r="H945" s="232"/>
      <c r="I945" s="232"/>
      <c r="J945" s="232"/>
      <c r="K945" s="232"/>
      <c r="L945" s="232"/>
      <c r="M945" s="232"/>
      <c r="N945" s="232"/>
      <c r="O945" s="232"/>
      <c r="P945" s="232"/>
      <c r="Q945" s="232"/>
      <c r="R945" s="232"/>
      <c r="S945" s="232"/>
      <c r="T945" s="232"/>
      <c r="U945" s="232"/>
      <c r="V945" s="232"/>
      <c r="W945" s="232"/>
      <c r="X945" s="232"/>
      <c r="Y945" s="232"/>
      <c r="Z945" s="232"/>
      <c r="AA945" s="232"/>
      <c r="AB945" s="232"/>
      <c r="AC945" s="232"/>
      <c r="AD945" s="266"/>
      <c r="AE945" s="235"/>
      <c r="AF945" s="266"/>
      <c r="AG945" s="235"/>
      <c r="AH945" s="266"/>
      <c r="AI945" s="235"/>
      <c r="AJ945" s="266"/>
      <c r="AK945" s="235"/>
      <c r="AL945" s="266"/>
      <c r="AM945" s="235"/>
      <c r="AN945" s="236" t="str">
        <f t="shared" si="31"/>
        <v/>
      </c>
      <c r="AO945" s="237" t="str">
        <f t="shared" si="30"/>
        <v/>
      </c>
      <c r="AP945" s="236" t="str">
        <f>IF(M945&gt;0,IF(ABS((VLOOKUP(aux!A936,aux!A:C,3,FALSE)-VLOOKUP(aux!A936,aux!E:F,2,FALSE))/VLOOKUP(aux!A936,aux!A:C,3,FALSE))&gt;'BG - Eckdaten'!#REF!,"N","J"),"")</f>
        <v/>
      </c>
      <c r="AR945" s="250"/>
    </row>
    <row r="946" spans="1:44" s="217" customFormat="1" ht="18.75" x14ac:dyDescent="0.3">
      <c r="A946" s="232"/>
      <c r="B946" s="232"/>
      <c r="C946" s="232"/>
      <c r="D946" s="232"/>
      <c r="E946" s="232"/>
      <c r="F946" s="232"/>
      <c r="G946" s="232"/>
      <c r="H946" s="232"/>
      <c r="I946" s="232"/>
      <c r="J946" s="232"/>
      <c r="K946" s="232"/>
      <c r="L946" s="232"/>
      <c r="M946" s="232"/>
      <c r="N946" s="232"/>
      <c r="O946" s="232"/>
      <c r="P946" s="232"/>
      <c r="Q946" s="232"/>
      <c r="R946" s="232"/>
      <c r="S946" s="232"/>
      <c r="T946" s="232"/>
      <c r="U946" s="232"/>
      <c r="V946" s="232"/>
      <c r="W946" s="232"/>
      <c r="X946" s="232"/>
      <c r="Y946" s="232"/>
      <c r="Z946" s="232"/>
      <c r="AA946" s="232"/>
      <c r="AB946" s="232"/>
      <c r="AC946" s="232"/>
      <c r="AD946" s="266"/>
      <c r="AE946" s="235"/>
      <c r="AF946" s="266"/>
      <c r="AG946" s="235"/>
      <c r="AH946" s="266"/>
      <c r="AI946" s="235"/>
      <c r="AJ946" s="266"/>
      <c r="AK946" s="235"/>
      <c r="AL946" s="266"/>
      <c r="AM946" s="235"/>
      <c r="AN946" s="236" t="str">
        <f t="shared" si="31"/>
        <v/>
      </c>
      <c r="AO946" s="237" t="str">
        <f t="shared" si="30"/>
        <v/>
      </c>
      <c r="AP946" s="236" t="str">
        <f>IF(M946&gt;0,IF(ABS((VLOOKUP(aux!A937,aux!A:C,3,FALSE)-VLOOKUP(aux!A937,aux!E:F,2,FALSE))/VLOOKUP(aux!A937,aux!A:C,3,FALSE))&gt;'BG - Eckdaten'!#REF!,"N","J"),"")</f>
        <v/>
      </c>
      <c r="AR946" s="250"/>
    </row>
    <row r="947" spans="1:44" s="217" customFormat="1" ht="18.75" x14ac:dyDescent="0.3">
      <c r="A947" s="232"/>
      <c r="B947" s="232"/>
      <c r="C947" s="232"/>
      <c r="D947" s="232"/>
      <c r="E947" s="232"/>
      <c r="F947" s="232"/>
      <c r="G947" s="232"/>
      <c r="H947" s="232"/>
      <c r="I947" s="232"/>
      <c r="J947" s="232"/>
      <c r="K947" s="232"/>
      <c r="L947" s="232"/>
      <c r="M947" s="232"/>
      <c r="N947" s="232"/>
      <c r="O947" s="232"/>
      <c r="P947" s="232"/>
      <c r="Q947" s="232"/>
      <c r="R947" s="232"/>
      <c r="S947" s="232"/>
      <c r="T947" s="232"/>
      <c r="U947" s="232"/>
      <c r="V947" s="232"/>
      <c r="W947" s="232"/>
      <c r="X947" s="232"/>
      <c r="Y947" s="232"/>
      <c r="Z947" s="232"/>
      <c r="AA947" s="232"/>
      <c r="AB947" s="232"/>
      <c r="AC947" s="232"/>
      <c r="AD947" s="266"/>
      <c r="AE947" s="235"/>
      <c r="AF947" s="266"/>
      <c r="AG947" s="235"/>
      <c r="AH947" s="266"/>
      <c r="AI947" s="235"/>
      <c r="AJ947" s="266"/>
      <c r="AK947" s="235"/>
      <c r="AL947" s="266"/>
      <c r="AM947" s="235"/>
      <c r="AN947" s="236" t="str">
        <f t="shared" si="31"/>
        <v/>
      </c>
      <c r="AO947" s="237" t="str">
        <f t="shared" si="30"/>
        <v/>
      </c>
      <c r="AP947" s="236" t="str">
        <f>IF(M947&gt;0,IF(ABS((VLOOKUP(aux!A938,aux!A:C,3,FALSE)-VLOOKUP(aux!A938,aux!E:F,2,FALSE))/VLOOKUP(aux!A938,aux!A:C,3,FALSE))&gt;'BG - Eckdaten'!#REF!,"N","J"),"")</f>
        <v/>
      </c>
      <c r="AR947" s="250"/>
    </row>
    <row r="948" spans="1:44" s="217" customFormat="1" ht="18.75" x14ac:dyDescent="0.3">
      <c r="A948" s="232"/>
      <c r="B948" s="232"/>
      <c r="C948" s="232"/>
      <c r="D948" s="232"/>
      <c r="E948" s="232"/>
      <c r="F948" s="232"/>
      <c r="G948" s="232"/>
      <c r="H948" s="232"/>
      <c r="I948" s="232"/>
      <c r="J948" s="232"/>
      <c r="K948" s="232"/>
      <c r="L948" s="232"/>
      <c r="M948" s="232"/>
      <c r="N948" s="232"/>
      <c r="O948" s="232"/>
      <c r="P948" s="232"/>
      <c r="Q948" s="232"/>
      <c r="R948" s="232"/>
      <c r="S948" s="232"/>
      <c r="T948" s="232"/>
      <c r="U948" s="232"/>
      <c r="V948" s="232"/>
      <c r="W948" s="232"/>
      <c r="X948" s="232"/>
      <c r="Y948" s="232"/>
      <c r="Z948" s="232"/>
      <c r="AA948" s="232"/>
      <c r="AB948" s="232"/>
      <c r="AC948" s="232"/>
      <c r="AD948" s="266"/>
      <c r="AE948" s="235"/>
      <c r="AF948" s="266"/>
      <c r="AG948" s="235"/>
      <c r="AH948" s="266"/>
      <c r="AI948" s="235"/>
      <c r="AJ948" s="266"/>
      <c r="AK948" s="235"/>
      <c r="AL948" s="266"/>
      <c r="AM948" s="235"/>
      <c r="AN948" s="236" t="str">
        <f t="shared" si="31"/>
        <v/>
      </c>
      <c r="AO948" s="237" t="str">
        <f t="shared" si="30"/>
        <v/>
      </c>
      <c r="AP948" s="236" t="str">
        <f>IF(M948&gt;0,IF(ABS((VLOOKUP(aux!A939,aux!A:C,3,FALSE)-VLOOKUP(aux!A939,aux!E:F,2,FALSE))/VLOOKUP(aux!A939,aux!A:C,3,FALSE))&gt;'BG - Eckdaten'!#REF!,"N","J"),"")</f>
        <v/>
      </c>
      <c r="AR948" s="250"/>
    </row>
    <row r="949" spans="1:44" s="217" customFormat="1" ht="18.75" x14ac:dyDescent="0.3">
      <c r="A949" s="232"/>
      <c r="B949" s="232"/>
      <c r="C949" s="232"/>
      <c r="D949" s="232"/>
      <c r="E949" s="232"/>
      <c r="F949" s="232"/>
      <c r="G949" s="232"/>
      <c r="H949" s="232"/>
      <c r="I949" s="232"/>
      <c r="J949" s="232"/>
      <c r="K949" s="232"/>
      <c r="L949" s="232"/>
      <c r="M949" s="232"/>
      <c r="N949" s="232"/>
      <c r="O949" s="232"/>
      <c r="P949" s="232"/>
      <c r="Q949" s="232"/>
      <c r="R949" s="232"/>
      <c r="S949" s="232"/>
      <c r="T949" s="232"/>
      <c r="U949" s="232"/>
      <c r="V949" s="232"/>
      <c r="W949" s="232"/>
      <c r="X949" s="232"/>
      <c r="Y949" s="232"/>
      <c r="Z949" s="232"/>
      <c r="AA949" s="232"/>
      <c r="AB949" s="232"/>
      <c r="AC949" s="232"/>
      <c r="AD949" s="266"/>
      <c r="AE949" s="235"/>
      <c r="AF949" s="266"/>
      <c r="AG949" s="235"/>
      <c r="AH949" s="266"/>
      <c r="AI949" s="235"/>
      <c r="AJ949" s="266"/>
      <c r="AK949" s="235"/>
      <c r="AL949" s="266"/>
      <c r="AM949" s="235"/>
      <c r="AN949" s="236" t="str">
        <f t="shared" si="31"/>
        <v/>
      </c>
      <c r="AO949" s="237" t="str">
        <f t="shared" si="30"/>
        <v/>
      </c>
      <c r="AP949" s="236" t="str">
        <f>IF(M949&gt;0,IF(ABS((VLOOKUP(aux!A940,aux!A:C,3,FALSE)-VLOOKUP(aux!A940,aux!E:F,2,FALSE))/VLOOKUP(aux!A940,aux!A:C,3,FALSE))&gt;'BG - Eckdaten'!#REF!,"N","J"),"")</f>
        <v/>
      </c>
      <c r="AR949" s="250"/>
    </row>
    <row r="950" spans="1:44" s="217" customFormat="1" ht="18.75" x14ac:dyDescent="0.3">
      <c r="A950" s="232"/>
      <c r="B950" s="232"/>
      <c r="C950" s="232"/>
      <c r="D950" s="232"/>
      <c r="E950" s="232"/>
      <c r="F950" s="232"/>
      <c r="G950" s="232"/>
      <c r="H950" s="232"/>
      <c r="I950" s="232"/>
      <c r="J950" s="232"/>
      <c r="K950" s="232"/>
      <c r="L950" s="232"/>
      <c r="M950" s="232"/>
      <c r="N950" s="232"/>
      <c r="O950" s="232"/>
      <c r="P950" s="232"/>
      <c r="Q950" s="232"/>
      <c r="R950" s="232"/>
      <c r="S950" s="232"/>
      <c r="T950" s="232"/>
      <c r="U950" s="232"/>
      <c r="V950" s="232"/>
      <c r="W950" s="232"/>
      <c r="X950" s="232"/>
      <c r="Y950" s="232"/>
      <c r="Z950" s="232"/>
      <c r="AA950" s="232"/>
      <c r="AB950" s="232"/>
      <c r="AC950" s="232"/>
      <c r="AD950" s="266"/>
      <c r="AE950" s="235"/>
      <c r="AF950" s="266"/>
      <c r="AG950" s="235"/>
      <c r="AH950" s="266"/>
      <c r="AI950" s="235"/>
      <c r="AJ950" s="266"/>
      <c r="AK950" s="235"/>
      <c r="AL950" s="266"/>
      <c r="AM950" s="235"/>
      <c r="AN950" s="236" t="str">
        <f t="shared" si="31"/>
        <v/>
      </c>
      <c r="AO950" s="237" t="str">
        <f t="shared" si="30"/>
        <v/>
      </c>
      <c r="AP950" s="236" t="str">
        <f>IF(M950&gt;0,IF(ABS((VLOOKUP(aux!A941,aux!A:C,3,FALSE)-VLOOKUP(aux!A941,aux!E:F,2,FALSE))/VLOOKUP(aux!A941,aux!A:C,3,FALSE))&gt;'BG - Eckdaten'!#REF!,"N","J"),"")</f>
        <v/>
      </c>
      <c r="AR950" s="250"/>
    </row>
    <row r="951" spans="1:44" s="217" customFormat="1" ht="18.75" x14ac:dyDescent="0.3">
      <c r="A951" s="232"/>
      <c r="B951" s="232"/>
      <c r="C951" s="232"/>
      <c r="D951" s="232"/>
      <c r="E951" s="232"/>
      <c r="F951" s="232"/>
      <c r="G951" s="232"/>
      <c r="H951" s="232"/>
      <c r="I951" s="232"/>
      <c r="J951" s="232"/>
      <c r="K951" s="232"/>
      <c r="L951" s="232"/>
      <c r="M951" s="232"/>
      <c r="N951" s="232"/>
      <c r="O951" s="232"/>
      <c r="P951" s="232"/>
      <c r="Q951" s="232"/>
      <c r="R951" s="232"/>
      <c r="S951" s="232"/>
      <c r="T951" s="232"/>
      <c r="U951" s="232"/>
      <c r="V951" s="232"/>
      <c r="W951" s="232"/>
      <c r="X951" s="232"/>
      <c r="Y951" s="232"/>
      <c r="Z951" s="232"/>
      <c r="AA951" s="232"/>
      <c r="AB951" s="232"/>
      <c r="AC951" s="232"/>
      <c r="AD951" s="266"/>
      <c r="AE951" s="235"/>
      <c r="AF951" s="266"/>
      <c r="AG951" s="235"/>
      <c r="AH951" s="266"/>
      <c r="AI951" s="235"/>
      <c r="AJ951" s="266"/>
      <c r="AK951" s="235"/>
      <c r="AL951" s="266"/>
      <c r="AM951" s="235"/>
      <c r="AN951" s="236" t="str">
        <f t="shared" si="31"/>
        <v/>
      </c>
      <c r="AO951" s="237" t="str">
        <f t="shared" si="30"/>
        <v/>
      </c>
      <c r="AP951" s="236" t="str">
        <f>IF(M951&gt;0,IF(ABS((VLOOKUP(aux!A942,aux!A:C,3,FALSE)-VLOOKUP(aux!A942,aux!E:F,2,FALSE))/VLOOKUP(aux!A942,aux!A:C,3,FALSE))&gt;'BG - Eckdaten'!#REF!,"N","J"),"")</f>
        <v/>
      </c>
      <c r="AR951" s="250"/>
    </row>
    <row r="952" spans="1:44" s="217" customFormat="1" ht="18.75" x14ac:dyDescent="0.3">
      <c r="A952" s="232"/>
      <c r="B952" s="232"/>
      <c r="C952" s="232"/>
      <c r="D952" s="232"/>
      <c r="E952" s="232"/>
      <c r="F952" s="232"/>
      <c r="G952" s="232"/>
      <c r="H952" s="232"/>
      <c r="I952" s="232"/>
      <c r="J952" s="232"/>
      <c r="K952" s="232"/>
      <c r="L952" s="232"/>
      <c r="M952" s="232"/>
      <c r="N952" s="232"/>
      <c r="O952" s="232"/>
      <c r="P952" s="232"/>
      <c r="Q952" s="232"/>
      <c r="R952" s="232"/>
      <c r="S952" s="232"/>
      <c r="T952" s="232"/>
      <c r="U952" s="232"/>
      <c r="V952" s="232"/>
      <c r="W952" s="232"/>
      <c r="X952" s="232"/>
      <c r="Y952" s="232"/>
      <c r="Z952" s="232"/>
      <c r="AA952" s="232"/>
      <c r="AB952" s="232"/>
      <c r="AC952" s="232"/>
      <c r="AD952" s="266"/>
      <c r="AE952" s="235"/>
      <c r="AF952" s="266"/>
      <c r="AG952" s="235"/>
      <c r="AH952" s="266"/>
      <c r="AI952" s="235"/>
      <c r="AJ952" s="266"/>
      <c r="AK952" s="235"/>
      <c r="AL952" s="266"/>
      <c r="AM952" s="235"/>
      <c r="AN952" s="236" t="str">
        <f t="shared" si="31"/>
        <v/>
      </c>
      <c r="AO952" s="237" t="str">
        <f t="shared" si="30"/>
        <v/>
      </c>
      <c r="AP952" s="236" t="str">
        <f>IF(M952&gt;0,IF(ABS((VLOOKUP(aux!A943,aux!A:C,3,FALSE)-VLOOKUP(aux!A943,aux!E:F,2,FALSE))/VLOOKUP(aux!A943,aux!A:C,3,FALSE))&gt;'BG - Eckdaten'!#REF!,"N","J"),"")</f>
        <v/>
      </c>
      <c r="AR952" s="250"/>
    </row>
    <row r="953" spans="1:44" s="217" customFormat="1" ht="18.75" x14ac:dyDescent="0.3">
      <c r="A953" s="232"/>
      <c r="B953" s="232"/>
      <c r="C953" s="232"/>
      <c r="D953" s="232"/>
      <c r="E953" s="232"/>
      <c r="F953" s="232"/>
      <c r="G953" s="232"/>
      <c r="H953" s="232"/>
      <c r="I953" s="232"/>
      <c r="J953" s="232"/>
      <c r="K953" s="232"/>
      <c r="L953" s="232"/>
      <c r="M953" s="232"/>
      <c r="N953" s="232"/>
      <c r="O953" s="232"/>
      <c r="P953" s="232"/>
      <c r="Q953" s="232"/>
      <c r="R953" s="232"/>
      <c r="S953" s="232"/>
      <c r="T953" s="232"/>
      <c r="U953" s="232"/>
      <c r="V953" s="232"/>
      <c r="W953" s="232"/>
      <c r="X953" s="232"/>
      <c r="Y953" s="232"/>
      <c r="Z953" s="232"/>
      <c r="AA953" s="232"/>
      <c r="AB953" s="232"/>
      <c r="AC953" s="232"/>
      <c r="AD953" s="266"/>
      <c r="AE953" s="235"/>
      <c r="AF953" s="266"/>
      <c r="AG953" s="235"/>
      <c r="AH953" s="266"/>
      <c r="AI953" s="235"/>
      <c r="AJ953" s="266"/>
      <c r="AK953" s="235"/>
      <c r="AL953" s="266"/>
      <c r="AM953" s="235"/>
      <c r="AN953" s="236" t="str">
        <f t="shared" si="31"/>
        <v/>
      </c>
      <c r="AO953" s="237" t="str">
        <f t="shared" si="30"/>
        <v/>
      </c>
      <c r="AP953" s="236" t="str">
        <f>IF(M953&gt;0,IF(ABS((VLOOKUP(aux!A944,aux!A:C,3,FALSE)-VLOOKUP(aux!A944,aux!E:F,2,FALSE))/VLOOKUP(aux!A944,aux!A:C,3,FALSE))&gt;'BG - Eckdaten'!#REF!,"N","J"),"")</f>
        <v/>
      </c>
      <c r="AR953" s="250"/>
    </row>
    <row r="954" spans="1:44" s="217" customFormat="1" ht="18.75" x14ac:dyDescent="0.3">
      <c r="A954" s="232"/>
      <c r="B954" s="232"/>
      <c r="C954" s="232"/>
      <c r="D954" s="232"/>
      <c r="E954" s="232"/>
      <c r="F954" s="232"/>
      <c r="G954" s="232"/>
      <c r="H954" s="232"/>
      <c r="I954" s="232"/>
      <c r="J954" s="232"/>
      <c r="K954" s="232"/>
      <c r="L954" s="232"/>
      <c r="M954" s="232"/>
      <c r="N954" s="232"/>
      <c r="O954" s="232"/>
      <c r="P954" s="232"/>
      <c r="Q954" s="232"/>
      <c r="R954" s="232"/>
      <c r="S954" s="232"/>
      <c r="T954" s="232"/>
      <c r="U954" s="232"/>
      <c r="V954" s="232"/>
      <c r="W954" s="232"/>
      <c r="X954" s="232"/>
      <c r="Y954" s="232"/>
      <c r="Z954" s="232"/>
      <c r="AA954" s="232"/>
      <c r="AB954" s="232"/>
      <c r="AC954" s="232"/>
      <c r="AD954" s="266"/>
      <c r="AE954" s="235"/>
      <c r="AF954" s="266"/>
      <c r="AG954" s="235"/>
      <c r="AH954" s="266"/>
      <c r="AI954" s="235"/>
      <c r="AJ954" s="266"/>
      <c r="AK954" s="235"/>
      <c r="AL954" s="266"/>
      <c r="AM954" s="235"/>
      <c r="AN954" s="236" t="str">
        <f t="shared" si="31"/>
        <v/>
      </c>
      <c r="AO954" s="237" t="str">
        <f t="shared" si="30"/>
        <v/>
      </c>
      <c r="AP954" s="236" t="str">
        <f>IF(M954&gt;0,IF(ABS((VLOOKUP(aux!A945,aux!A:C,3,FALSE)-VLOOKUP(aux!A945,aux!E:F,2,FALSE))/VLOOKUP(aux!A945,aux!A:C,3,FALSE))&gt;'BG - Eckdaten'!#REF!,"N","J"),"")</f>
        <v/>
      </c>
      <c r="AR954" s="250"/>
    </row>
    <row r="955" spans="1:44" s="217" customFormat="1" ht="18.75" x14ac:dyDescent="0.3">
      <c r="A955" s="232"/>
      <c r="B955" s="232"/>
      <c r="C955" s="232"/>
      <c r="D955" s="232"/>
      <c r="E955" s="232"/>
      <c r="F955" s="232"/>
      <c r="G955" s="232"/>
      <c r="H955" s="232"/>
      <c r="I955" s="232"/>
      <c r="J955" s="232"/>
      <c r="K955" s="232"/>
      <c r="L955" s="232"/>
      <c r="M955" s="232"/>
      <c r="N955" s="232"/>
      <c r="O955" s="232"/>
      <c r="P955" s="232"/>
      <c r="Q955" s="232"/>
      <c r="R955" s="232"/>
      <c r="S955" s="232"/>
      <c r="T955" s="232"/>
      <c r="U955" s="232"/>
      <c r="V955" s="232"/>
      <c r="W955" s="232"/>
      <c r="X955" s="232"/>
      <c r="Y955" s="232"/>
      <c r="Z955" s="232"/>
      <c r="AA955" s="232"/>
      <c r="AB955" s="232"/>
      <c r="AC955" s="232"/>
      <c r="AD955" s="266"/>
      <c r="AE955" s="235"/>
      <c r="AF955" s="266"/>
      <c r="AG955" s="235"/>
      <c r="AH955" s="266"/>
      <c r="AI955" s="235"/>
      <c r="AJ955" s="266"/>
      <c r="AK955" s="235"/>
      <c r="AL955" s="266"/>
      <c r="AM955" s="235"/>
      <c r="AN955" s="236" t="str">
        <f t="shared" si="31"/>
        <v/>
      </c>
      <c r="AO955" s="237" t="str">
        <f t="shared" si="30"/>
        <v/>
      </c>
      <c r="AP955" s="236" t="str">
        <f>IF(M955&gt;0,IF(ABS((VLOOKUP(aux!A946,aux!A:C,3,FALSE)-VLOOKUP(aux!A946,aux!E:F,2,FALSE))/VLOOKUP(aux!A946,aux!A:C,3,FALSE))&gt;'BG - Eckdaten'!#REF!,"N","J"),"")</f>
        <v/>
      </c>
      <c r="AR955" s="250"/>
    </row>
    <row r="956" spans="1:44" s="217" customFormat="1" ht="18.75" x14ac:dyDescent="0.3">
      <c r="A956" s="232"/>
      <c r="B956" s="232"/>
      <c r="C956" s="232"/>
      <c r="D956" s="232"/>
      <c r="E956" s="232"/>
      <c r="F956" s="232"/>
      <c r="G956" s="232"/>
      <c r="H956" s="232"/>
      <c r="I956" s="232"/>
      <c r="J956" s="232"/>
      <c r="K956" s="232"/>
      <c r="L956" s="232"/>
      <c r="M956" s="232"/>
      <c r="N956" s="232"/>
      <c r="O956" s="232"/>
      <c r="P956" s="232"/>
      <c r="Q956" s="232"/>
      <c r="R956" s="232"/>
      <c r="S956" s="232"/>
      <c r="T956" s="232"/>
      <c r="U956" s="232"/>
      <c r="V956" s="232"/>
      <c r="W956" s="232"/>
      <c r="X956" s="232"/>
      <c r="Y956" s="232"/>
      <c r="Z956" s="232"/>
      <c r="AA956" s="232"/>
      <c r="AB956" s="232"/>
      <c r="AC956" s="232"/>
      <c r="AD956" s="266"/>
      <c r="AE956" s="235"/>
      <c r="AF956" s="266"/>
      <c r="AG956" s="235"/>
      <c r="AH956" s="266"/>
      <c r="AI956" s="235"/>
      <c r="AJ956" s="266"/>
      <c r="AK956" s="235"/>
      <c r="AL956" s="266"/>
      <c r="AM956" s="235"/>
      <c r="AN956" s="236" t="str">
        <f t="shared" si="31"/>
        <v/>
      </c>
      <c r="AO956" s="237" t="str">
        <f t="shared" si="30"/>
        <v/>
      </c>
      <c r="AP956" s="236" t="str">
        <f>IF(M956&gt;0,IF(ABS((VLOOKUP(aux!A947,aux!A:C,3,FALSE)-VLOOKUP(aux!A947,aux!E:F,2,FALSE))/VLOOKUP(aux!A947,aux!A:C,3,FALSE))&gt;'BG - Eckdaten'!#REF!,"N","J"),"")</f>
        <v/>
      </c>
      <c r="AR956" s="250"/>
    </row>
    <row r="957" spans="1:44" s="217" customFormat="1" ht="18.75" x14ac:dyDescent="0.3">
      <c r="A957" s="232"/>
      <c r="B957" s="232"/>
      <c r="C957" s="232"/>
      <c r="D957" s="232"/>
      <c r="E957" s="232"/>
      <c r="F957" s="232"/>
      <c r="G957" s="232"/>
      <c r="H957" s="232"/>
      <c r="I957" s="232"/>
      <c r="J957" s="232"/>
      <c r="K957" s="232"/>
      <c r="L957" s="232"/>
      <c r="M957" s="232"/>
      <c r="N957" s="232"/>
      <c r="O957" s="232"/>
      <c r="P957" s="232"/>
      <c r="Q957" s="232"/>
      <c r="R957" s="232"/>
      <c r="S957" s="232"/>
      <c r="T957" s="232"/>
      <c r="U957" s="232"/>
      <c r="V957" s="232"/>
      <c r="W957" s="232"/>
      <c r="X957" s="232"/>
      <c r="Y957" s="232"/>
      <c r="Z957" s="232"/>
      <c r="AA957" s="232"/>
      <c r="AB957" s="232"/>
      <c r="AC957" s="232"/>
      <c r="AD957" s="266"/>
      <c r="AE957" s="235"/>
      <c r="AF957" s="266"/>
      <c r="AG957" s="235"/>
      <c r="AH957" s="266"/>
      <c r="AI957" s="235"/>
      <c r="AJ957" s="266"/>
      <c r="AK957" s="235"/>
      <c r="AL957" s="266"/>
      <c r="AM957" s="235"/>
      <c r="AN957" s="236" t="str">
        <f t="shared" si="31"/>
        <v/>
      </c>
      <c r="AO957" s="237" t="str">
        <f t="shared" si="30"/>
        <v/>
      </c>
      <c r="AP957" s="236" t="str">
        <f>IF(M957&gt;0,IF(ABS((VLOOKUP(aux!A948,aux!A:C,3,FALSE)-VLOOKUP(aux!A948,aux!E:F,2,FALSE))/VLOOKUP(aux!A948,aux!A:C,3,FALSE))&gt;'BG - Eckdaten'!#REF!,"N","J"),"")</f>
        <v/>
      </c>
      <c r="AR957" s="250"/>
    </row>
    <row r="958" spans="1:44" s="217" customFormat="1" ht="18.75" x14ac:dyDescent="0.3">
      <c r="A958" s="232"/>
      <c r="B958" s="232"/>
      <c r="C958" s="232"/>
      <c r="D958" s="232"/>
      <c r="E958" s="232"/>
      <c r="F958" s="232"/>
      <c r="G958" s="232"/>
      <c r="H958" s="232"/>
      <c r="I958" s="232"/>
      <c r="J958" s="232"/>
      <c r="K958" s="232"/>
      <c r="L958" s="232"/>
      <c r="M958" s="232"/>
      <c r="N958" s="232"/>
      <c r="O958" s="232"/>
      <c r="P958" s="232"/>
      <c r="Q958" s="232"/>
      <c r="R958" s="232"/>
      <c r="S958" s="232"/>
      <c r="T958" s="232"/>
      <c r="U958" s="232"/>
      <c r="V958" s="232"/>
      <c r="W958" s="232"/>
      <c r="X958" s="232"/>
      <c r="Y958" s="232"/>
      <c r="Z958" s="232"/>
      <c r="AA958" s="232"/>
      <c r="AB958" s="232"/>
      <c r="AC958" s="232"/>
      <c r="AD958" s="266"/>
      <c r="AE958" s="235"/>
      <c r="AF958" s="266"/>
      <c r="AG958" s="235"/>
      <c r="AH958" s="266"/>
      <c r="AI958" s="235"/>
      <c r="AJ958" s="266"/>
      <c r="AK958" s="235"/>
      <c r="AL958" s="266"/>
      <c r="AM958" s="235"/>
      <c r="AN958" s="236" t="str">
        <f t="shared" si="31"/>
        <v/>
      </c>
      <c r="AO958" s="237" t="str">
        <f t="shared" si="30"/>
        <v/>
      </c>
      <c r="AP958" s="236" t="str">
        <f>IF(M958&gt;0,IF(ABS((VLOOKUP(aux!A949,aux!A:C,3,FALSE)-VLOOKUP(aux!A949,aux!E:F,2,FALSE))/VLOOKUP(aux!A949,aux!A:C,3,FALSE))&gt;'BG - Eckdaten'!#REF!,"N","J"),"")</f>
        <v/>
      </c>
      <c r="AR958" s="250"/>
    </row>
    <row r="959" spans="1:44" s="217" customFormat="1" ht="18.75" x14ac:dyDescent="0.3">
      <c r="A959" s="232"/>
      <c r="B959" s="232"/>
      <c r="C959" s="232"/>
      <c r="D959" s="232"/>
      <c r="E959" s="232"/>
      <c r="F959" s="232"/>
      <c r="G959" s="232"/>
      <c r="H959" s="232"/>
      <c r="I959" s="232"/>
      <c r="J959" s="232"/>
      <c r="K959" s="232"/>
      <c r="L959" s="232"/>
      <c r="M959" s="232"/>
      <c r="N959" s="232"/>
      <c r="O959" s="232"/>
      <c r="P959" s="232"/>
      <c r="Q959" s="232"/>
      <c r="R959" s="232"/>
      <c r="S959" s="232"/>
      <c r="T959" s="232"/>
      <c r="U959" s="232"/>
      <c r="V959" s="232"/>
      <c r="W959" s="232"/>
      <c r="X959" s="232"/>
      <c r="Y959" s="232"/>
      <c r="Z959" s="232"/>
      <c r="AA959" s="232"/>
      <c r="AB959" s="232"/>
      <c r="AC959" s="232"/>
      <c r="AD959" s="266"/>
      <c r="AE959" s="235"/>
      <c r="AF959" s="266"/>
      <c r="AG959" s="235"/>
      <c r="AH959" s="266"/>
      <c r="AI959" s="235"/>
      <c r="AJ959" s="266"/>
      <c r="AK959" s="235"/>
      <c r="AL959" s="266"/>
      <c r="AM959" s="235"/>
      <c r="AN959" s="236" t="str">
        <f t="shared" si="31"/>
        <v/>
      </c>
      <c r="AO959" s="237" t="str">
        <f t="shared" si="30"/>
        <v/>
      </c>
      <c r="AP959" s="236" t="str">
        <f>IF(M959&gt;0,IF(ABS((VLOOKUP(aux!A950,aux!A:C,3,FALSE)-VLOOKUP(aux!A950,aux!E:F,2,FALSE))/VLOOKUP(aux!A950,aux!A:C,3,FALSE))&gt;'BG - Eckdaten'!#REF!,"N","J"),"")</f>
        <v/>
      </c>
      <c r="AR959" s="250"/>
    </row>
    <row r="960" spans="1:44" s="217" customFormat="1" ht="18.75" x14ac:dyDescent="0.3">
      <c r="A960" s="232"/>
      <c r="B960" s="232"/>
      <c r="C960" s="232"/>
      <c r="D960" s="232"/>
      <c r="E960" s="232"/>
      <c r="F960" s="232"/>
      <c r="G960" s="232"/>
      <c r="H960" s="232"/>
      <c r="I960" s="232"/>
      <c r="J960" s="232"/>
      <c r="K960" s="232"/>
      <c r="L960" s="232"/>
      <c r="M960" s="232"/>
      <c r="N960" s="232"/>
      <c r="O960" s="232"/>
      <c r="P960" s="232"/>
      <c r="Q960" s="232"/>
      <c r="R960" s="232"/>
      <c r="S960" s="232"/>
      <c r="T960" s="232"/>
      <c r="U960" s="232"/>
      <c r="V960" s="232"/>
      <c r="W960" s="232"/>
      <c r="X960" s="232"/>
      <c r="Y960" s="232"/>
      <c r="Z960" s="232"/>
      <c r="AA960" s="232"/>
      <c r="AB960" s="232"/>
      <c r="AC960" s="232"/>
      <c r="AD960" s="266"/>
      <c r="AE960" s="235"/>
      <c r="AF960" s="266"/>
      <c r="AG960" s="235"/>
      <c r="AH960" s="266"/>
      <c r="AI960" s="235"/>
      <c r="AJ960" s="266"/>
      <c r="AK960" s="235"/>
      <c r="AL960" s="266"/>
      <c r="AM960" s="235"/>
      <c r="AN960" s="236" t="str">
        <f t="shared" si="31"/>
        <v/>
      </c>
      <c r="AO960" s="237" t="str">
        <f t="shared" si="30"/>
        <v/>
      </c>
      <c r="AP960" s="236" t="str">
        <f>IF(M960&gt;0,IF(ABS((VLOOKUP(aux!A951,aux!A:C,3,FALSE)-VLOOKUP(aux!A951,aux!E:F,2,FALSE))/VLOOKUP(aux!A951,aux!A:C,3,FALSE))&gt;'BG - Eckdaten'!#REF!,"N","J"),"")</f>
        <v/>
      </c>
      <c r="AR960" s="250"/>
    </row>
    <row r="961" spans="1:44" s="217" customFormat="1" ht="18.75" x14ac:dyDescent="0.3">
      <c r="A961" s="232"/>
      <c r="B961" s="232"/>
      <c r="C961" s="232"/>
      <c r="D961" s="232"/>
      <c r="E961" s="232"/>
      <c r="F961" s="232"/>
      <c r="G961" s="232"/>
      <c r="H961" s="232"/>
      <c r="I961" s="232"/>
      <c r="J961" s="232"/>
      <c r="K961" s="232"/>
      <c r="L961" s="232"/>
      <c r="M961" s="232"/>
      <c r="N961" s="232"/>
      <c r="O961" s="232"/>
      <c r="P961" s="232"/>
      <c r="Q961" s="232"/>
      <c r="R961" s="232"/>
      <c r="S961" s="232"/>
      <c r="T961" s="232"/>
      <c r="U961" s="232"/>
      <c r="V961" s="232"/>
      <c r="W961" s="232"/>
      <c r="X961" s="232"/>
      <c r="Y961" s="232"/>
      <c r="Z961" s="232"/>
      <c r="AA961" s="232"/>
      <c r="AB961" s="232"/>
      <c r="AC961" s="232"/>
      <c r="AD961" s="266"/>
      <c r="AE961" s="235"/>
      <c r="AF961" s="266"/>
      <c r="AG961" s="235"/>
      <c r="AH961" s="266"/>
      <c r="AI961" s="235"/>
      <c r="AJ961" s="266"/>
      <c r="AK961" s="235"/>
      <c r="AL961" s="266"/>
      <c r="AM961" s="235"/>
      <c r="AN961" s="236" t="str">
        <f t="shared" si="31"/>
        <v/>
      </c>
      <c r="AO961" s="237" t="str">
        <f t="shared" si="30"/>
        <v/>
      </c>
      <c r="AP961" s="236" t="str">
        <f>IF(M961&gt;0,IF(ABS((VLOOKUP(aux!A952,aux!A:C,3,FALSE)-VLOOKUP(aux!A952,aux!E:F,2,FALSE))/VLOOKUP(aux!A952,aux!A:C,3,FALSE))&gt;'BG - Eckdaten'!#REF!,"N","J"),"")</f>
        <v/>
      </c>
      <c r="AR961" s="250"/>
    </row>
    <row r="962" spans="1:44" s="217" customFormat="1" ht="18.75" x14ac:dyDescent="0.3">
      <c r="A962" s="232"/>
      <c r="B962" s="232"/>
      <c r="C962" s="232"/>
      <c r="D962" s="232"/>
      <c r="E962" s="232"/>
      <c r="F962" s="232"/>
      <c r="G962" s="232"/>
      <c r="H962" s="232"/>
      <c r="I962" s="232"/>
      <c r="J962" s="232"/>
      <c r="K962" s="232"/>
      <c r="L962" s="232"/>
      <c r="M962" s="232"/>
      <c r="N962" s="232"/>
      <c r="O962" s="232"/>
      <c r="P962" s="232"/>
      <c r="Q962" s="232"/>
      <c r="R962" s="232"/>
      <c r="S962" s="232"/>
      <c r="T962" s="232"/>
      <c r="U962" s="232"/>
      <c r="V962" s="232"/>
      <c r="W962" s="232"/>
      <c r="X962" s="232"/>
      <c r="Y962" s="232"/>
      <c r="Z962" s="232"/>
      <c r="AA962" s="232"/>
      <c r="AB962" s="232"/>
      <c r="AC962" s="232"/>
      <c r="AD962" s="266"/>
      <c r="AE962" s="235"/>
      <c r="AF962" s="266"/>
      <c r="AG962" s="235"/>
      <c r="AH962" s="266"/>
      <c r="AI962" s="235"/>
      <c r="AJ962" s="266"/>
      <c r="AK962" s="235"/>
      <c r="AL962" s="266"/>
      <c r="AM962" s="235"/>
      <c r="AN962" s="236" t="str">
        <f t="shared" si="31"/>
        <v/>
      </c>
      <c r="AO962" s="237" t="str">
        <f t="shared" si="30"/>
        <v/>
      </c>
      <c r="AP962" s="236" t="str">
        <f>IF(M962&gt;0,IF(ABS((VLOOKUP(aux!A953,aux!A:C,3,FALSE)-VLOOKUP(aux!A953,aux!E:F,2,FALSE))/VLOOKUP(aux!A953,aux!A:C,3,FALSE))&gt;'BG - Eckdaten'!#REF!,"N","J"),"")</f>
        <v/>
      </c>
      <c r="AR962" s="250"/>
    </row>
    <row r="963" spans="1:44" s="217" customFormat="1" ht="18.75" x14ac:dyDescent="0.3">
      <c r="A963" s="232"/>
      <c r="B963" s="232"/>
      <c r="C963" s="232"/>
      <c r="D963" s="232"/>
      <c r="E963" s="232"/>
      <c r="F963" s="232"/>
      <c r="G963" s="232"/>
      <c r="H963" s="232"/>
      <c r="I963" s="232"/>
      <c r="J963" s="232"/>
      <c r="K963" s="232"/>
      <c r="L963" s="232"/>
      <c r="M963" s="232"/>
      <c r="N963" s="232"/>
      <c r="O963" s="232"/>
      <c r="P963" s="232"/>
      <c r="Q963" s="232"/>
      <c r="R963" s="232"/>
      <c r="S963" s="232"/>
      <c r="T963" s="232"/>
      <c r="U963" s="232"/>
      <c r="V963" s="232"/>
      <c r="W963" s="232"/>
      <c r="X963" s="232"/>
      <c r="Y963" s="232"/>
      <c r="Z963" s="232"/>
      <c r="AA963" s="232"/>
      <c r="AB963" s="232"/>
      <c r="AC963" s="232"/>
      <c r="AD963" s="266"/>
      <c r="AE963" s="235"/>
      <c r="AF963" s="266"/>
      <c r="AG963" s="235"/>
      <c r="AH963" s="266"/>
      <c r="AI963" s="235"/>
      <c r="AJ963" s="266"/>
      <c r="AK963" s="235"/>
      <c r="AL963" s="266"/>
      <c r="AM963" s="235"/>
      <c r="AN963" s="236" t="str">
        <f t="shared" si="31"/>
        <v/>
      </c>
      <c r="AO963" s="237" t="str">
        <f t="shared" si="30"/>
        <v/>
      </c>
      <c r="AP963" s="236" t="str">
        <f>IF(M963&gt;0,IF(ABS((VLOOKUP(aux!A954,aux!A:C,3,FALSE)-VLOOKUP(aux!A954,aux!E:F,2,FALSE))/VLOOKUP(aux!A954,aux!A:C,3,FALSE))&gt;'BG - Eckdaten'!#REF!,"N","J"),"")</f>
        <v/>
      </c>
      <c r="AR963" s="250"/>
    </row>
    <row r="964" spans="1:44" s="217" customFormat="1" ht="18.75" x14ac:dyDescent="0.3">
      <c r="A964" s="232"/>
      <c r="B964" s="232"/>
      <c r="C964" s="232"/>
      <c r="D964" s="232"/>
      <c r="E964" s="232"/>
      <c r="F964" s="232"/>
      <c r="G964" s="232"/>
      <c r="H964" s="232"/>
      <c r="I964" s="232"/>
      <c r="J964" s="232"/>
      <c r="K964" s="232"/>
      <c r="L964" s="232"/>
      <c r="M964" s="232"/>
      <c r="N964" s="232"/>
      <c r="O964" s="232"/>
      <c r="P964" s="232"/>
      <c r="Q964" s="232"/>
      <c r="R964" s="232"/>
      <c r="S964" s="232"/>
      <c r="T964" s="232"/>
      <c r="U964" s="232"/>
      <c r="V964" s="232"/>
      <c r="W964" s="232"/>
      <c r="X964" s="232"/>
      <c r="Y964" s="232"/>
      <c r="Z964" s="232"/>
      <c r="AA964" s="232"/>
      <c r="AB964" s="232"/>
      <c r="AC964" s="232"/>
      <c r="AD964" s="266"/>
      <c r="AE964" s="235"/>
      <c r="AF964" s="266"/>
      <c r="AG964" s="235"/>
      <c r="AH964" s="266"/>
      <c r="AI964" s="235"/>
      <c r="AJ964" s="266"/>
      <c r="AK964" s="235"/>
      <c r="AL964" s="266"/>
      <c r="AM964" s="235"/>
      <c r="AN964" s="236" t="str">
        <f t="shared" si="31"/>
        <v/>
      </c>
      <c r="AO964" s="237" t="str">
        <f t="shared" si="30"/>
        <v/>
      </c>
      <c r="AP964" s="236" t="str">
        <f>IF(M964&gt;0,IF(ABS((VLOOKUP(aux!A955,aux!A:C,3,FALSE)-VLOOKUP(aux!A955,aux!E:F,2,FALSE))/VLOOKUP(aux!A955,aux!A:C,3,FALSE))&gt;'BG - Eckdaten'!#REF!,"N","J"),"")</f>
        <v/>
      </c>
      <c r="AR964" s="250"/>
    </row>
    <row r="965" spans="1:44" s="217" customFormat="1" ht="18.75" x14ac:dyDescent="0.3">
      <c r="A965" s="232"/>
      <c r="B965" s="232"/>
      <c r="C965" s="232"/>
      <c r="D965" s="232"/>
      <c r="E965" s="232"/>
      <c r="F965" s="232"/>
      <c r="G965" s="232"/>
      <c r="H965" s="232"/>
      <c r="I965" s="232"/>
      <c r="J965" s="232"/>
      <c r="K965" s="232"/>
      <c r="L965" s="232"/>
      <c r="M965" s="232"/>
      <c r="N965" s="232"/>
      <c r="O965" s="232"/>
      <c r="P965" s="232"/>
      <c r="Q965" s="232"/>
      <c r="R965" s="232"/>
      <c r="S965" s="232"/>
      <c r="T965" s="232"/>
      <c r="U965" s="232"/>
      <c r="V965" s="232"/>
      <c r="W965" s="232"/>
      <c r="X965" s="232"/>
      <c r="Y965" s="232"/>
      <c r="Z965" s="232"/>
      <c r="AA965" s="232"/>
      <c r="AB965" s="232"/>
      <c r="AC965" s="232"/>
      <c r="AD965" s="266"/>
      <c r="AE965" s="235"/>
      <c r="AF965" s="266"/>
      <c r="AG965" s="235"/>
      <c r="AH965" s="266"/>
      <c r="AI965" s="235"/>
      <c r="AJ965" s="266"/>
      <c r="AK965" s="235"/>
      <c r="AL965" s="266"/>
      <c r="AM965" s="235"/>
      <c r="AN965" s="236" t="str">
        <f t="shared" si="31"/>
        <v/>
      </c>
      <c r="AO965" s="237" t="str">
        <f t="shared" si="30"/>
        <v/>
      </c>
      <c r="AP965" s="236" t="str">
        <f>IF(M965&gt;0,IF(ABS((VLOOKUP(aux!A956,aux!A:C,3,FALSE)-VLOOKUP(aux!A956,aux!E:F,2,FALSE))/VLOOKUP(aux!A956,aux!A:C,3,FALSE))&gt;'BG - Eckdaten'!#REF!,"N","J"),"")</f>
        <v/>
      </c>
      <c r="AR965" s="250"/>
    </row>
    <row r="966" spans="1:44" s="217" customFormat="1" ht="18.75" x14ac:dyDescent="0.3">
      <c r="A966" s="232"/>
      <c r="B966" s="232"/>
      <c r="C966" s="232"/>
      <c r="D966" s="232"/>
      <c r="E966" s="232"/>
      <c r="F966" s="232"/>
      <c r="G966" s="232"/>
      <c r="H966" s="232"/>
      <c r="I966" s="232"/>
      <c r="J966" s="232"/>
      <c r="K966" s="232"/>
      <c r="L966" s="232"/>
      <c r="M966" s="232"/>
      <c r="N966" s="232"/>
      <c r="O966" s="232"/>
      <c r="P966" s="232"/>
      <c r="Q966" s="232"/>
      <c r="R966" s="232"/>
      <c r="S966" s="232"/>
      <c r="T966" s="232"/>
      <c r="U966" s="232"/>
      <c r="V966" s="232"/>
      <c r="W966" s="232"/>
      <c r="X966" s="232"/>
      <c r="Y966" s="232"/>
      <c r="Z966" s="232"/>
      <c r="AA966" s="232"/>
      <c r="AB966" s="232"/>
      <c r="AC966" s="232"/>
      <c r="AD966" s="266"/>
      <c r="AE966" s="235"/>
      <c r="AF966" s="266"/>
      <c r="AG966" s="235"/>
      <c r="AH966" s="266"/>
      <c r="AI966" s="235"/>
      <c r="AJ966" s="266"/>
      <c r="AK966" s="235"/>
      <c r="AL966" s="266"/>
      <c r="AM966" s="235"/>
      <c r="AN966" s="236" t="str">
        <f t="shared" si="31"/>
        <v/>
      </c>
      <c r="AO966" s="237" t="str">
        <f t="shared" si="30"/>
        <v/>
      </c>
      <c r="AP966" s="236" t="str">
        <f>IF(M966&gt;0,IF(ABS((VLOOKUP(aux!A957,aux!A:C,3,FALSE)-VLOOKUP(aux!A957,aux!E:F,2,FALSE))/VLOOKUP(aux!A957,aux!A:C,3,FALSE))&gt;'BG - Eckdaten'!#REF!,"N","J"),"")</f>
        <v/>
      </c>
      <c r="AR966" s="250"/>
    </row>
    <row r="967" spans="1:44" s="217" customFormat="1" ht="18.75" x14ac:dyDescent="0.3">
      <c r="A967" s="232"/>
      <c r="B967" s="232"/>
      <c r="C967" s="232"/>
      <c r="D967" s="232"/>
      <c r="E967" s="232"/>
      <c r="F967" s="232"/>
      <c r="G967" s="232"/>
      <c r="H967" s="232"/>
      <c r="I967" s="232"/>
      <c r="J967" s="232"/>
      <c r="K967" s="232"/>
      <c r="L967" s="232"/>
      <c r="M967" s="232"/>
      <c r="N967" s="232"/>
      <c r="O967" s="232"/>
      <c r="P967" s="232"/>
      <c r="Q967" s="232"/>
      <c r="R967" s="232"/>
      <c r="S967" s="232"/>
      <c r="T967" s="232"/>
      <c r="U967" s="232"/>
      <c r="V967" s="232"/>
      <c r="W967" s="232"/>
      <c r="X967" s="232"/>
      <c r="Y967" s="232"/>
      <c r="Z967" s="232"/>
      <c r="AA967" s="232"/>
      <c r="AB967" s="232"/>
      <c r="AC967" s="232"/>
      <c r="AD967" s="266"/>
      <c r="AE967" s="235"/>
      <c r="AF967" s="266"/>
      <c r="AG967" s="235"/>
      <c r="AH967" s="266"/>
      <c r="AI967" s="235"/>
      <c r="AJ967" s="266"/>
      <c r="AK967" s="235"/>
      <c r="AL967" s="266"/>
      <c r="AM967" s="235"/>
      <c r="AN967" s="236" t="str">
        <f t="shared" si="31"/>
        <v/>
      </c>
      <c r="AO967" s="237" t="str">
        <f t="shared" ref="AO967:AO1000" si="32">IF(AE967=0,"",IF(AE967+AG967+AI967+AK967+AM967=1,"J","N"))</f>
        <v/>
      </c>
      <c r="AP967" s="236" t="str">
        <f>IF(M967&gt;0,IF(ABS((VLOOKUP(aux!A958,aux!A:C,3,FALSE)-VLOOKUP(aux!A958,aux!E:F,2,FALSE))/VLOOKUP(aux!A958,aux!A:C,3,FALSE))&gt;'BG - Eckdaten'!#REF!,"N","J"),"")</f>
        <v/>
      </c>
      <c r="AR967" s="250"/>
    </row>
    <row r="968" spans="1:44" s="217" customFormat="1" ht="18.75" x14ac:dyDescent="0.3">
      <c r="A968" s="232"/>
      <c r="B968" s="232"/>
      <c r="C968" s="232"/>
      <c r="D968" s="232"/>
      <c r="E968" s="232"/>
      <c r="F968" s="232"/>
      <c r="G968" s="232"/>
      <c r="H968" s="232"/>
      <c r="I968" s="232"/>
      <c r="J968" s="232"/>
      <c r="K968" s="232"/>
      <c r="L968" s="232"/>
      <c r="M968" s="232"/>
      <c r="N968" s="232"/>
      <c r="O968" s="232"/>
      <c r="P968" s="232"/>
      <c r="Q968" s="232"/>
      <c r="R968" s="232"/>
      <c r="S968" s="232"/>
      <c r="T968" s="232"/>
      <c r="U968" s="232"/>
      <c r="V968" s="232"/>
      <c r="W968" s="232"/>
      <c r="X968" s="232"/>
      <c r="Y968" s="232"/>
      <c r="Z968" s="232"/>
      <c r="AA968" s="232"/>
      <c r="AB968" s="232"/>
      <c r="AC968" s="232"/>
      <c r="AD968" s="266"/>
      <c r="AE968" s="235"/>
      <c r="AF968" s="266"/>
      <c r="AG968" s="235"/>
      <c r="AH968" s="266"/>
      <c r="AI968" s="235"/>
      <c r="AJ968" s="266"/>
      <c r="AK968" s="235"/>
      <c r="AL968" s="266"/>
      <c r="AM968" s="235"/>
      <c r="AN968" s="236" t="str">
        <f t="shared" ref="AN968:AN1000" si="33">IF(AD968=0,"",IF(AND(AD968&gt;0,AD968+AF968+AH968+AJ968+AL968=P968),"J","N"))</f>
        <v/>
      </c>
      <c r="AO968" s="237" t="str">
        <f t="shared" si="32"/>
        <v/>
      </c>
      <c r="AP968" s="236" t="str">
        <f>IF(M968&gt;0,IF(ABS((VLOOKUP(aux!A959,aux!A:C,3,FALSE)-VLOOKUP(aux!A959,aux!E:F,2,FALSE))/VLOOKUP(aux!A959,aux!A:C,3,FALSE))&gt;'BG - Eckdaten'!#REF!,"N","J"),"")</f>
        <v/>
      </c>
      <c r="AR968" s="250"/>
    </row>
    <row r="969" spans="1:44" s="217" customFormat="1" ht="18.75" x14ac:dyDescent="0.3">
      <c r="A969" s="232"/>
      <c r="B969" s="232"/>
      <c r="C969" s="232"/>
      <c r="D969" s="232"/>
      <c r="E969" s="232"/>
      <c r="F969" s="232"/>
      <c r="G969" s="232"/>
      <c r="H969" s="232"/>
      <c r="I969" s="232"/>
      <c r="J969" s="232"/>
      <c r="K969" s="232"/>
      <c r="L969" s="232"/>
      <c r="M969" s="232"/>
      <c r="N969" s="232"/>
      <c r="O969" s="232"/>
      <c r="P969" s="232"/>
      <c r="Q969" s="232"/>
      <c r="R969" s="232"/>
      <c r="S969" s="232"/>
      <c r="T969" s="232"/>
      <c r="U969" s="232"/>
      <c r="V969" s="232"/>
      <c r="W969" s="232"/>
      <c r="X969" s="232"/>
      <c r="Y969" s="232"/>
      <c r="Z969" s="232"/>
      <c r="AA969" s="232"/>
      <c r="AB969" s="232"/>
      <c r="AC969" s="232"/>
      <c r="AD969" s="266"/>
      <c r="AE969" s="235"/>
      <c r="AF969" s="266"/>
      <c r="AG969" s="235"/>
      <c r="AH969" s="266"/>
      <c r="AI969" s="235"/>
      <c r="AJ969" s="266"/>
      <c r="AK969" s="235"/>
      <c r="AL969" s="266"/>
      <c r="AM969" s="235"/>
      <c r="AN969" s="236" t="str">
        <f t="shared" si="33"/>
        <v/>
      </c>
      <c r="AO969" s="237" t="str">
        <f t="shared" si="32"/>
        <v/>
      </c>
      <c r="AP969" s="236" t="str">
        <f>IF(M969&gt;0,IF(ABS((VLOOKUP(aux!A960,aux!A:C,3,FALSE)-VLOOKUP(aux!A960,aux!E:F,2,FALSE))/VLOOKUP(aux!A960,aux!A:C,3,FALSE))&gt;'BG - Eckdaten'!#REF!,"N","J"),"")</f>
        <v/>
      </c>
      <c r="AR969" s="250"/>
    </row>
    <row r="970" spans="1:44" s="217" customFormat="1" ht="18.75" x14ac:dyDescent="0.3">
      <c r="A970" s="232"/>
      <c r="B970" s="232"/>
      <c r="C970" s="232"/>
      <c r="D970" s="232"/>
      <c r="E970" s="232"/>
      <c r="F970" s="232"/>
      <c r="G970" s="232"/>
      <c r="H970" s="232"/>
      <c r="I970" s="232"/>
      <c r="J970" s="232"/>
      <c r="K970" s="232"/>
      <c r="L970" s="232"/>
      <c r="M970" s="232"/>
      <c r="N970" s="232"/>
      <c r="O970" s="232"/>
      <c r="P970" s="232"/>
      <c r="Q970" s="232"/>
      <c r="R970" s="232"/>
      <c r="S970" s="232"/>
      <c r="T970" s="232"/>
      <c r="U970" s="232"/>
      <c r="V970" s="232"/>
      <c r="W970" s="232"/>
      <c r="X970" s="232"/>
      <c r="Y970" s="232"/>
      <c r="Z970" s="232"/>
      <c r="AA970" s="232"/>
      <c r="AB970" s="232"/>
      <c r="AC970" s="232"/>
      <c r="AD970" s="266"/>
      <c r="AE970" s="235"/>
      <c r="AF970" s="266"/>
      <c r="AG970" s="235"/>
      <c r="AH970" s="266"/>
      <c r="AI970" s="235"/>
      <c r="AJ970" s="266"/>
      <c r="AK970" s="235"/>
      <c r="AL970" s="266"/>
      <c r="AM970" s="235"/>
      <c r="AN970" s="236" t="str">
        <f t="shared" si="33"/>
        <v/>
      </c>
      <c r="AO970" s="237" t="str">
        <f t="shared" si="32"/>
        <v/>
      </c>
      <c r="AP970" s="236" t="str">
        <f>IF(M970&gt;0,IF(ABS((VLOOKUP(aux!A961,aux!A:C,3,FALSE)-VLOOKUP(aux!A961,aux!E:F,2,FALSE))/VLOOKUP(aux!A961,aux!A:C,3,FALSE))&gt;'BG - Eckdaten'!#REF!,"N","J"),"")</f>
        <v/>
      </c>
      <c r="AR970" s="250"/>
    </row>
    <row r="971" spans="1:44" s="217" customFormat="1" ht="18.75" x14ac:dyDescent="0.3">
      <c r="A971" s="232"/>
      <c r="B971" s="232"/>
      <c r="C971" s="232"/>
      <c r="D971" s="232"/>
      <c r="E971" s="232"/>
      <c r="F971" s="232"/>
      <c r="G971" s="232"/>
      <c r="H971" s="232"/>
      <c r="I971" s="232"/>
      <c r="J971" s="232"/>
      <c r="K971" s="232"/>
      <c r="L971" s="232"/>
      <c r="M971" s="232"/>
      <c r="N971" s="232"/>
      <c r="O971" s="232"/>
      <c r="P971" s="232"/>
      <c r="Q971" s="232"/>
      <c r="R971" s="232"/>
      <c r="S971" s="232"/>
      <c r="T971" s="232"/>
      <c r="U971" s="232"/>
      <c r="V971" s="232"/>
      <c r="W971" s="232"/>
      <c r="X971" s="232"/>
      <c r="Y971" s="232"/>
      <c r="Z971" s="232"/>
      <c r="AA971" s="232"/>
      <c r="AB971" s="232"/>
      <c r="AC971" s="232"/>
      <c r="AD971" s="266"/>
      <c r="AE971" s="235"/>
      <c r="AF971" s="266"/>
      <c r="AG971" s="235"/>
      <c r="AH971" s="266"/>
      <c r="AI971" s="235"/>
      <c r="AJ971" s="266"/>
      <c r="AK971" s="235"/>
      <c r="AL971" s="266"/>
      <c r="AM971" s="235"/>
      <c r="AN971" s="236" t="str">
        <f t="shared" si="33"/>
        <v/>
      </c>
      <c r="AO971" s="237" t="str">
        <f t="shared" si="32"/>
        <v/>
      </c>
      <c r="AP971" s="236" t="str">
        <f>IF(M971&gt;0,IF(ABS((VLOOKUP(aux!A962,aux!A:C,3,FALSE)-VLOOKUP(aux!A962,aux!E:F,2,FALSE))/VLOOKUP(aux!A962,aux!A:C,3,FALSE))&gt;'BG - Eckdaten'!#REF!,"N","J"),"")</f>
        <v/>
      </c>
      <c r="AR971" s="250"/>
    </row>
    <row r="972" spans="1:44" s="217" customFormat="1" ht="18.75" x14ac:dyDescent="0.3">
      <c r="A972" s="232"/>
      <c r="B972" s="232"/>
      <c r="C972" s="232"/>
      <c r="D972" s="232"/>
      <c r="E972" s="232"/>
      <c r="F972" s="232"/>
      <c r="G972" s="232"/>
      <c r="H972" s="232"/>
      <c r="I972" s="232"/>
      <c r="J972" s="232"/>
      <c r="K972" s="232"/>
      <c r="L972" s="232"/>
      <c r="M972" s="232"/>
      <c r="N972" s="232"/>
      <c r="O972" s="232"/>
      <c r="P972" s="232"/>
      <c r="Q972" s="232"/>
      <c r="R972" s="232"/>
      <c r="S972" s="232"/>
      <c r="T972" s="232"/>
      <c r="U972" s="232"/>
      <c r="V972" s="232"/>
      <c r="W972" s="232"/>
      <c r="X972" s="232"/>
      <c r="Y972" s="232"/>
      <c r="Z972" s="232"/>
      <c r="AA972" s="232"/>
      <c r="AB972" s="232"/>
      <c r="AC972" s="232"/>
      <c r="AD972" s="266"/>
      <c r="AE972" s="235"/>
      <c r="AF972" s="266"/>
      <c r="AG972" s="235"/>
      <c r="AH972" s="266"/>
      <c r="AI972" s="235"/>
      <c r="AJ972" s="266"/>
      <c r="AK972" s="235"/>
      <c r="AL972" s="266"/>
      <c r="AM972" s="235"/>
      <c r="AN972" s="236" t="str">
        <f t="shared" si="33"/>
        <v/>
      </c>
      <c r="AO972" s="237" t="str">
        <f t="shared" si="32"/>
        <v/>
      </c>
      <c r="AP972" s="236" t="str">
        <f>IF(M972&gt;0,IF(ABS((VLOOKUP(aux!A963,aux!A:C,3,FALSE)-VLOOKUP(aux!A963,aux!E:F,2,FALSE))/VLOOKUP(aux!A963,aux!A:C,3,FALSE))&gt;'BG - Eckdaten'!#REF!,"N","J"),"")</f>
        <v/>
      </c>
      <c r="AR972" s="250"/>
    </row>
    <row r="973" spans="1:44" s="217" customFormat="1" ht="18.75" x14ac:dyDescent="0.3">
      <c r="A973" s="232"/>
      <c r="B973" s="232"/>
      <c r="C973" s="232"/>
      <c r="D973" s="232"/>
      <c r="E973" s="232"/>
      <c r="F973" s="232"/>
      <c r="G973" s="232"/>
      <c r="H973" s="232"/>
      <c r="I973" s="232"/>
      <c r="J973" s="232"/>
      <c r="K973" s="232"/>
      <c r="L973" s="232"/>
      <c r="M973" s="232"/>
      <c r="N973" s="232"/>
      <c r="O973" s="232"/>
      <c r="P973" s="232"/>
      <c r="Q973" s="232"/>
      <c r="R973" s="232"/>
      <c r="S973" s="232"/>
      <c r="T973" s="232"/>
      <c r="U973" s="232"/>
      <c r="V973" s="232"/>
      <c r="W973" s="232"/>
      <c r="X973" s="232"/>
      <c r="Y973" s="232"/>
      <c r="Z973" s="232"/>
      <c r="AA973" s="232"/>
      <c r="AB973" s="232"/>
      <c r="AC973" s="232"/>
      <c r="AD973" s="266"/>
      <c r="AE973" s="235"/>
      <c r="AF973" s="266"/>
      <c r="AG973" s="235"/>
      <c r="AH973" s="266"/>
      <c r="AI973" s="235"/>
      <c r="AJ973" s="266"/>
      <c r="AK973" s="235"/>
      <c r="AL973" s="266"/>
      <c r="AM973" s="235"/>
      <c r="AN973" s="236" t="str">
        <f t="shared" si="33"/>
        <v/>
      </c>
      <c r="AO973" s="237" t="str">
        <f t="shared" si="32"/>
        <v/>
      </c>
      <c r="AP973" s="236" t="str">
        <f>IF(M973&gt;0,IF(ABS((VLOOKUP(aux!A964,aux!A:C,3,FALSE)-VLOOKUP(aux!A964,aux!E:F,2,FALSE))/VLOOKUP(aux!A964,aux!A:C,3,FALSE))&gt;'BG - Eckdaten'!#REF!,"N","J"),"")</f>
        <v/>
      </c>
      <c r="AR973" s="250"/>
    </row>
    <row r="974" spans="1:44" s="217" customFormat="1" ht="18.75" x14ac:dyDescent="0.3">
      <c r="A974" s="232"/>
      <c r="B974" s="232"/>
      <c r="C974" s="232"/>
      <c r="D974" s="232"/>
      <c r="E974" s="232"/>
      <c r="F974" s="232"/>
      <c r="G974" s="232"/>
      <c r="H974" s="232"/>
      <c r="I974" s="232"/>
      <c r="J974" s="232"/>
      <c r="K974" s="232"/>
      <c r="L974" s="232"/>
      <c r="M974" s="232"/>
      <c r="N974" s="232"/>
      <c r="O974" s="232"/>
      <c r="P974" s="232"/>
      <c r="Q974" s="232"/>
      <c r="R974" s="232"/>
      <c r="S974" s="232"/>
      <c r="T974" s="232"/>
      <c r="U974" s="232"/>
      <c r="V974" s="232"/>
      <c r="W974" s="232"/>
      <c r="X974" s="232"/>
      <c r="Y974" s="232"/>
      <c r="Z974" s="232"/>
      <c r="AA974" s="232"/>
      <c r="AB974" s="232"/>
      <c r="AC974" s="232"/>
      <c r="AD974" s="266"/>
      <c r="AE974" s="235"/>
      <c r="AF974" s="266"/>
      <c r="AG974" s="235"/>
      <c r="AH974" s="266"/>
      <c r="AI974" s="235"/>
      <c r="AJ974" s="266"/>
      <c r="AK974" s="235"/>
      <c r="AL974" s="266"/>
      <c r="AM974" s="235"/>
      <c r="AN974" s="236" t="str">
        <f t="shared" si="33"/>
        <v/>
      </c>
      <c r="AO974" s="237" t="str">
        <f t="shared" si="32"/>
        <v/>
      </c>
      <c r="AP974" s="236" t="str">
        <f>IF(M974&gt;0,IF(ABS((VLOOKUP(aux!A965,aux!A:C,3,FALSE)-VLOOKUP(aux!A965,aux!E:F,2,FALSE))/VLOOKUP(aux!A965,aux!A:C,3,FALSE))&gt;'BG - Eckdaten'!#REF!,"N","J"),"")</f>
        <v/>
      </c>
      <c r="AR974" s="250"/>
    </row>
    <row r="975" spans="1:44" s="217" customFormat="1" ht="18.75" x14ac:dyDescent="0.3">
      <c r="A975" s="232"/>
      <c r="B975" s="232"/>
      <c r="C975" s="232"/>
      <c r="D975" s="232"/>
      <c r="E975" s="232"/>
      <c r="F975" s="232"/>
      <c r="G975" s="232"/>
      <c r="H975" s="232"/>
      <c r="I975" s="232"/>
      <c r="J975" s="232"/>
      <c r="K975" s="232"/>
      <c r="L975" s="232"/>
      <c r="M975" s="232"/>
      <c r="N975" s="232"/>
      <c r="O975" s="232"/>
      <c r="P975" s="232"/>
      <c r="Q975" s="232"/>
      <c r="R975" s="232"/>
      <c r="S975" s="232"/>
      <c r="T975" s="232"/>
      <c r="U975" s="232"/>
      <c r="V975" s="232"/>
      <c r="W975" s="232"/>
      <c r="X975" s="232"/>
      <c r="Y975" s="232"/>
      <c r="Z975" s="232"/>
      <c r="AA975" s="232"/>
      <c r="AB975" s="232"/>
      <c r="AC975" s="232"/>
      <c r="AD975" s="266"/>
      <c r="AE975" s="235"/>
      <c r="AF975" s="266"/>
      <c r="AG975" s="235"/>
      <c r="AH975" s="266"/>
      <c r="AI975" s="235"/>
      <c r="AJ975" s="266"/>
      <c r="AK975" s="235"/>
      <c r="AL975" s="266"/>
      <c r="AM975" s="235"/>
      <c r="AN975" s="236" t="str">
        <f t="shared" si="33"/>
        <v/>
      </c>
      <c r="AO975" s="237" t="str">
        <f t="shared" si="32"/>
        <v/>
      </c>
      <c r="AP975" s="236" t="str">
        <f>IF(M975&gt;0,IF(ABS((VLOOKUP(aux!A966,aux!A:C,3,FALSE)-VLOOKUP(aux!A966,aux!E:F,2,FALSE))/VLOOKUP(aux!A966,aux!A:C,3,FALSE))&gt;'BG - Eckdaten'!#REF!,"N","J"),"")</f>
        <v/>
      </c>
      <c r="AR975" s="250"/>
    </row>
    <row r="976" spans="1:44" s="217" customFormat="1" ht="18.75" x14ac:dyDescent="0.3">
      <c r="A976" s="232"/>
      <c r="B976" s="232"/>
      <c r="C976" s="232"/>
      <c r="D976" s="232"/>
      <c r="E976" s="232"/>
      <c r="F976" s="232"/>
      <c r="G976" s="232"/>
      <c r="H976" s="232"/>
      <c r="I976" s="232"/>
      <c r="J976" s="232"/>
      <c r="K976" s="232"/>
      <c r="L976" s="232"/>
      <c r="M976" s="232"/>
      <c r="N976" s="232"/>
      <c r="O976" s="232"/>
      <c r="P976" s="232"/>
      <c r="Q976" s="232"/>
      <c r="R976" s="232"/>
      <c r="S976" s="232"/>
      <c r="T976" s="232"/>
      <c r="U976" s="232"/>
      <c r="V976" s="232"/>
      <c r="W976" s="232"/>
      <c r="X976" s="232"/>
      <c r="Y976" s="232"/>
      <c r="Z976" s="232"/>
      <c r="AA976" s="232"/>
      <c r="AB976" s="232"/>
      <c r="AC976" s="232"/>
      <c r="AD976" s="266"/>
      <c r="AE976" s="235"/>
      <c r="AF976" s="266"/>
      <c r="AG976" s="235"/>
      <c r="AH976" s="266"/>
      <c r="AI976" s="235"/>
      <c r="AJ976" s="266"/>
      <c r="AK976" s="235"/>
      <c r="AL976" s="266"/>
      <c r="AM976" s="235"/>
      <c r="AN976" s="236" t="str">
        <f t="shared" si="33"/>
        <v/>
      </c>
      <c r="AO976" s="237" t="str">
        <f t="shared" si="32"/>
        <v/>
      </c>
      <c r="AP976" s="236" t="str">
        <f>IF(M976&gt;0,IF(ABS((VLOOKUP(aux!A967,aux!A:C,3,FALSE)-VLOOKUP(aux!A967,aux!E:F,2,FALSE))/VLOOKUP(aux!A967,aux!A:C,3,FALSE))&gt;'BG - Eckdaten'!#REF!,"N","J"),"")</f>
        <v/>
      </c>
      <c r="AR976" s="250"/>
    </row>
    <row r="977" spans="1:44" s="217" customFormat="1" ht="18.75" x14ac:dyDescent="0.3">
      <c r="A977" s="232"/>
      <c r="B977" s="232"/>
      <c r="C977" s="232"/>
      <c r="D977" s="232"/>
      <c r="E977" s="232"/>
      <c r="F977" s="232"/>
      <c r="G977" s="232"/>
      <c r="H977" s="232"/>
      <c r="I977" s="232"/>
      <c r="J977" s="232"/>
      <c r="K977" s="232"/>
      <c r="L977" s="232"/>
      <c r="M977" s="232"/>
      <c r="N977" s="232"/>
      <c r="O977" s="232"/>
      <c r="P977" s="232"/>
      <c r="Q977" s="232"/>
      <c r="R977" s="232"/>
      <c r="S977" s="232"/>
      <c r="T977" s="232"/>
      <c r="U977" s="232"/>
      <c r="V977" s="232"/>
      <c r="W977" s="232"/>
      <c r="X977" s="232"/>
      <c r="Y977" s="232"/>
      <c r="Z977" s="232"/>
      <c r="AA977" s="232"/>
      <c r="AB977" s="232"/>
      <c r="AC977" s="232"/>
      <c r="AD977" s="266"/>
      <c r="AE977" s="235"/>
      <c r="AF977" s="266"/>
      <c r="AG977" s="235"/>
      <c r="AH977" s="266"/>
      <c r="AI977" s="235"/>
      <c r="AJ977" s="266"/>
      <c r="AK977" s="235"/>
      <c r="AL977" s="266"/>
      <c r="AM977" s="235"/>
      <c r="AN977" s="236" t="str">
        <f t="shared" si="33"/>
        <v/>
      </c>
      <c r="AO977" s="237" t="str">
        <f t="shared" si="32"/>
        <v/>
      </c>
      <c r="AP977" s="236" t="str">
        <f>IF(M977&gt;0,IF(ABS((VLOOKUP(aux!A968,aux!A:C,3,FALSE)-VLOOKUP(aux!A968,aux!E:F,2,FALSE))/VLOOKUP(aux!A968,aux!A:C,3,FALSE))&gt;'BG - Eckdaten'!#REF!,"N","J"),"")</f>
        <v/>
      </c>
      <c r="AR977" s="250"/>
    </row>
    <row r="978" spans="1:44" s="217" customFormat="1" ht="18.75" x14ac:dyDescent="0.3">
      <c r="A978" s="232"/>
      <c r="B978" s="232"/>
      <c r="C978" s="232"/>
      <c r="D978" s="232"/>
      <c r="E978" s="232"/>
      <c r="F978" s="232"/>
      <c r="G978" s="232"/>
      <c r="H978" s="232"/>
      <c r="I978" s="232"/>
      <c r="J978" s="232"/>
      <c r="K978" s="232"/>
      <c r="L978" s="232"/>
      <c r="M978" s="232"/>
      <c r="N978" s="232"/>
      <c r="O978" s="232"/>
      <c r="P978" s="232"/>
      <c r="Q978" s="232"/>
      <c r="R978" s="232"/>
      <c r="S978" s="232"/>
      <c r="T978" s="232"/>
      <c r="U978" s="232"/>
      <c r="V978" s="232"/>
      <c r="W978" s="232"/>
      <c r="X978" s="232"/>
      <c r="Y978" s="232"/>
      <c r="Z978" s="232"/>
      <c r="AA978" s="232"/>
      <c r="AB978" s="232"/>
      <c r="AC978" s="232"/>
      <c r="AD978" s="266"/>
      <c r="AE978" s="235"/>
      <c r="AF978" s="266"/>
      <c r="AG978" s="235"/>
      <c r="AH978" s="266"/>
      <c r="AI978" s="235"/>
      <c r="AJ978" s="266"/>
      <c r="AK978" s="235"/>
      <c r="AL978" s="266"/>
      <c r="AM978" s="235"/>
      <c r="AN978" s="236" t="str">
        <f t="shared" si="33"/>
        <v/>
      </c>
      <c r="AO978" s="237" t="str">
        <f t="shared" si="32"/>
        <v/>
      </c>
      <c r="AP978" s="236" t="str">
        <f>IF(M978&gt;0,IF(ABS((VLOOKUP(aux!A969,aux!A:C,3,FALSE)-VLOOKUP(aux!A969,aux!E:F,2,FALSE))/VLOOKUP(aux!A969,aux!A:C,3,FALSE))&gt;'BG - Eckdaten'!#REF!,"N","J"),"")</f>
        <v/>
      </c>
      <c r="AR978" s="250"/>
    </row>
    <row r="979" spans="1:44" s="217" customFormat="1" ht="18.75" x14ac:dyDescent="0.3">
      <c r="A979" s="232"/>
      <c r="B979" s="232"/>
      <c r="C979" s="232"/>
      <c r="D979" s="232"/>
      <c r="E979" s="232"/>
      <c r="F979" s="232"/>
      <c r="G979" s="232"/>
      <c r="H979" s="232"/>
      <c r="I979" s="232"/>
      <c r="J979" s="232"/>
      <c r="K979" s="232"/>
      <c r="L979" s="232"/>
      <c r="M979" s="232"/>
      <c r="N979" s="232"/>
      <c r="O979" s="232"/>
      <c r="P979" s="232"/>
      <c r="Q979" s="232"/>
      <c r="R979" s="232"/>
      <c r="S979" s="232"/>
      <c r="T979" s="232"/>
      <c r="U979" s="232"/>
      <c r="V979" s="232"/>
      <c r="W979" s="232"/>
      <c r="X979" s="232"/>
      <c r="Y979" s="232"/>
      <c r="Z979" s="232"/>
      <c r="AA979" s="232"/>
      <c r="AB979" s="232"/>
      <c r="AC979" s="232"/>
      <c r="AD979" s="266"/>
      <c r="AE979" s="235"/>
      <c r="AF979" s="266"/>
      <c r="AG979" s="235"/>
      <c r="AH979" s="266"/>
      <c r="AI979" s="235"/>
      <c r="AJ979" s="266"/>
      <c r="AK979" s="235"/>
      <c r="AL979" s="266"/>
      <c r="AM979" s="235"/>
      <c r="AN979" s="236" t="str">
        <f t="shared" si="33"/>
        <v/>
      </c>
      <c r="AO979" s="237" t="str">
        <f t="shared" si="32"/>
        <v/>
      </c>
      <c r="AP979" s="236" t="str">
        <f>IF(M979&gt;0,IF(ABS((VLOOKUP(aux!A970,aux!A:C,3,FALSE)-VLOOKUP(aux!A970,aux!E:F,2,FALSE))/VLOOKUP(aux!A970,aux!A:C,3,FALSE))&gt;'BG - Eckdaten'!#REF!,"N","J"),"")</f>
        <v/>
      </c>
      <c r="AR979" s="250"/>
    </row>
    <row r="980" spans="1:44" s="217" customFormat="1" ht="18.75" x14ac:dyDescent="0.3">
      <c r="A980" s="232"/>
      <c r="B980" s="232"/>
      <c r="C980" s="232"/>
      <c r="D980" s="232"/>
      <c r="E980" s="232"/>
      <c r="F980" s="232"/>
      <c r="G980" s="232"/>
      <c r="H980" s="232"/>
      <c r="I980" s="232"/>
      <c r="J980" s="232"/>
      <c r="K980" s="232"/>
      <c r="L980" s="232"/>
      <c r="M980" s="232"/>
      <c r="N980" s="232"/>
      <c r="O980" s="232"/>
      <c r="P980" s="232"/>
      <c r="Q980" s="232"/>
      <c r="R980" s="232"/>
      <c r="S980" s="232"/>
      <c r="T980" s="232"/>
      <c r="U980" s="232"/>
      <c r="V980" s="232"/>
      <c r="W980" s="232"/>
      <c r="X980" s="232"/>
      <c r="Y980" s="232"/>
      <c r="Z980" s="232"/>
      <c r="AA980" s="232"/>
      <c r="AB980" s="232"/>
      <c r="AC980" s="232"/>
      <c r="AD980" s="266"/>
      <c r="AE980" s="235"/>
      <c r="AF980" s="266"/>
      <c r="AG980" s="235"/>
      <c r="AH980" s="266"/>
      <c r="AI980" s="235"/>
      <c r="AJ980" s="266"/>
      <c r="AK980" s="235"/>
      <c r="AL980" s="266"/>
      <c r="AM980" s="235"/>
      <c r="AN980" s="236" t="str">
        <f t="shared" si="33"/>
        <v/>
      </c>
      <c r="AO980" s="237" t="str">
        <f t="shared" si="32"/>
        <v/>
      </c>
      <c r="AP980" s="236" t="str">
        <f>IF(M980&gt;0,IF(ABS((VLOOKUP(aux!A971,aux!A:C,3,FALSE)-VLOOKUP(aux!A971,aux!E:F,2,FALSE))/VLOOKUP(aux!A971,aux!A:C,3,FALSE))&gt;'BG - Eckdaten'!#REF!,"N","J"),"")</f>
        <v/>
      </c>
      <c r="AR980" s="250"/>
    </row>
    <row r="981" spans="1:44" s="217" customFormat="1" ht="18.75" x14ac:dyDescent="0.3">
      <c r="A981" s="232"/>
      <c r="B981" s="232"/>
      <c r="C981" s="232"/>
      <c r="D981" s="232"/>
      <c r="E981" s="232"/>
      <c r="F981" s="232"/>
      <c r="G981" s="232"/>
      <c r="H981" s="232"/>
      <c r="I981" s="232"/>
      <c r="J981" s="232"/>
      <c r="K981" s="232"/>
      <c r="L981" s="232"/>
      <c r="M981" s="232"/>
      <c r="N981" s="232"/>
      <c r="O981" s="232"/>
      <c r="P981" s="232"/>
      <c r="Q981" s="232"/>
      <c r="R981" s="232"/>
      <c r="S981" s="232"/>
      <c r="T981" s="232"/>
      <c r="U981" s="232"/>
      <c r="V981" s="232"/>
      <c r="W981" s="232"/>
      <c r="X981" s="232"/>
      <c r="Y981" s="232"/>
      <c r="Z981" s="232"/>
      <c r="AA981" s="232"/>
      <c r="AB981" s="232"/>
      <c r="AC981" s="232"/>
      <c r="AD981" s="266"/>
      <c r="AE981" s="235"/>
      <c r="AF981" s="266"/>
      <c r="AG981" s="235"/>
      <c r="AH981" s="266"/>
      <c r="AI981" s="235"/>
      <c r="AJ981" s="266"/>
      <c r="AK981" s="235"/>
      <c r="AL981" s="266"/>
      <c r="AM981" s="235"/>
      <c r="AN981" s="236" t="str">
        <f t="shared" si="33"/>
        <v/>
      </c>
      <c r="AO981" s="237" t="str">
        <f t="shared" si="32"/>
        <v/>
      </c>
      <c r="AP981" s="236" t="str">
        <f>IF(M981&gt;0,IF(ABS((VLOOKUP(aux!A972,aux!A:C,3,FALSE)-VLOOKUP(aux!A972,aux!E:F,2,FALSE))/VLOOKUP(aux!A972,aux!A:C,3,FALSE))&gt;'BG - Eckdaten'!#REF!,"N","J"),"")</f>
        <v/>
      </c>
      <c r="AR981" s="250"/>
    </row>
    <row r="982" spans="1:44" s="217" customFormat="1" ht="18.75" x14ac:dyDescent="0.3">
      <c r="A982" s="232"/>
      <c r="B982" s="232"/>
      <c r="C982" s="232"/>
      <c r="D982" s="232"/>
      <c r="E982" s="232"/>
      <c r="F982" s="232"/>
      <c r="G982" s="232"/>
      <c r="H982" s="232"/>
      <c r="I982" s="232"/>
      <c r="J982" s="232"/>
      <c r="K982" s="232"/>
      <c r="L982" s="232"/>
      <c r="M982" s="232"/>
      <c r="N982" s="232"/>
      <c r="O982" s="232"/>
      <c r="P982" s="232"/>
      <c r="Q982" s="232"/>
      <c r="R982" s="232"/>
      <c r="S982" s="232"/>
      <c r="T982" s="232"/>
      <c r="U982" s="232"/>
      <c r="V982" s="232"/>
      <c r="W982" s="232"/>
      <c r="X982" s="232"/>
      <c r="Y982" s="232"/>
      <c r="Z982" s="232"/>
      <c r="AA982" s="232"/>
      <c r="AB982" s="232"/>
      <c r="AC982" s="232"/>
      <c r="AD982" s="266"/>
      <c r="AE982" s="235"/>
      <c r="AF982" s="266"/>
      <c r="AG982" s="235"/>
      <c r="AH982" s="266"/>
      <c r="AI982" s="235"/>
      <c r="AJ982" s="266"/>
      <c r="AK982" s="235"/>
      <c r="AL982" s="266"/>
      <c r="AM982" s="235"/>
      <c r="AN982" s="236" t="str">
        <f t="shared" si="33"/>
        <v/>
      </c>
      <c r="AO982" s="237" t="str">
        <f t="shared" si="32"/>
        <v/>
      </c>
      <c r="AP982" s="236" t="str">
        <f>IF(M982&gt;0,IF(ABS((VLOOKUP(aux!A973,aux!A:C,3,FALSE)-VLOOKUP(aux!A973,aux!E:F,2,FALSE))/VLOOKUP(aux!A973,aux!A:C,3,FALSE))&gt;'BG - Eckdaten'!#REF!,"N","J"),"")</f>
        <v/>
      </c>
      <c r="AR982" s="250"/>
    </row>
    <row r="983" spans="1:44" s="217" customFormat="1" ht="18.75" x14ac:dyDescent="0.3">
      <c r="A983" s="232"/>
      <c r="B983" s="232"/>
      <c r="C983" s="232"/>
      <c r="D983" s="232"/>
      <c r="E983" s="232"/>
      <c r="F983" s="232"/>
      <c r="G983" s="232"/>
      <c r="H983" s="232"/>
      <c r="I983" s="232"/>
      <c r="J983" s="232"/>
      <c r="K983" s="232"/>
      <c r="L983" s="232"/>
      <c r="M983" s="232"/>
      <c r="N983" s="232"/>
      <c r="O983" s="232"/>
      <c r="P983" s="232"/>
      <c r="Q983" s="232"/>
      <c r="R983" s="232"/>
      <c r="S983" s="232"/>
      <c r="T983" s="232"/>
      <c r="U983" s="232"/>
      <c r="V983" s="232"/>
      <c r="W983" s="232"/>
      <c r="X983" s="232"/>
      <c r="Y983" s="232"/>
      <c r="Z983" s="232"/>
      <c r="AA983" s="232"/>
      <c r="AB983" s="232"/>
      <c r="AC983" s="232"/>
      <c r="AD983" s="266"/>
      <c r="AE983" s="235"/>
      <c r="AF983" s="266"/>
      <c r="AG983" s="235"/>
      <c r="AH983" s="266"/>
      <c r="AI983" s="235"/>
      <c r="AJ983" s="266"/>
      <c r="AK983" s="235"/>
      <c r="AL983" s="266"/>
      <c r="AM983" s="235"/>
      <c r="AN983" s="236" t="str">
        <f t="shared" si="33"/>
        <v/>
      </c>
      <c r="AO983" s="237" t="str">
        <f t="shared" si="32"/>
        <v/>
      </c>
      <c r="AP983" s="236" t="str">
        <f>IF(M983&gt;0,IF(ABS((VLOOKUP(aux!A974,aux!A:C,3,FALSE)-VLOOKUP(aux!A974,aux!E:F,2,FALSE))/VLOOKUP(aux!A974,aux!A:C,3,FALSE))&gt;'BG - Eckdaten'!#REF!,"N","J"),"")</f>
        <v/>
      </c>
      <c r="AR983" s="250"/>
    </row>
    <row r="984" spans="1:44" s="217" customFormat="1" ht="18.75" x14ac:dyDescent="0.3">
      <c r="A984" s="232"/>
      <c r="B984" s="232"/>
      <c r="C984" s="232"/>
      <c r="D984" s="232"/>
      <c r="E984" s="232"/>
      <c r="F984" s="232"/>
      <c r="G984" s="232"/>
      <c r="H984" s="232"/>
      <c r="I984" s="232"/>
      <c r="J984" s="232"/>
      <c r="K984" s="232"/>
      <c r="L984" s="232"/>
      <c r="M984" s="232"/>
      <c r="N984" s="232"/>
      <c r="O984" s="232"/>
      <c r="P984" s="232"/>
      <c r="Q984" s="232"/>
      <c r="R984" s="232"/>
      <c r="S984" s="232"/>
      <c r="T984" s="232"/>
      <c r="U984" s="232"/>
      <c r="V984" s="232"/>
      <c r="W984" s="232"/>
      <c r="X984" s="232"/>
      <c r="Y984" s="232"/>
      <c r="Z984" s="232"/>
      <c r="AA984" s="232"/>
      <c r="AB984" s="232"/>
      <c r="AC984" s="232"/>
      <c r="AD984" s="266"/>
      <c r="AE984" s="235"/>
      <c r="AF984" s="266"/>
      <c r="AG984" s="235"/>
      <c r="AH984" s="266"/>
      <c r="AI984" s="235"/>
      <c r="AJ984" s="266"/>
      <c r="AK984" s="235"/>
      <c r="AL984" s="266"/>
      <c r="AM984" s="235"/>
      <c r="AN984" s="236" t="str">
        <f t="shared" si="33"/>
        <v/>
      </c>
      <c r="AO984" s="237" t="str">
        <f t="shared" si="32"/>
        <v/>
      </c>
      <c r="AP984" s="236" t="str">
        <f>IF(M984&gt;0,IF(ABS((VLOOKUP(aux!A975,aux!A:C,3,FALSE)-VLOOKUP(aux!A975,aux!E:F,2,FALSE))/VLOOKUP(aux!A975,aux!A:C,3,FALSE))&gt;'BG - Eckdaten'!#REF!,"N","J"),"")</f>
        <v/>
      </c>
      <c r="AR984" s="250"/>
    </row>
    <row r="985" spans="1:44" s="217" customFormat="1" ht="18.75" x14ac:dyDescent="0.3">
      <c r="A985" s="232"/>
      <c r="B985" s="232"/>
      <c r="C985" s="232"/>
      <c r="D985" s="232"/>
      <c r="E985" s="232"/>
      <c r="F985" s="232"/>
      <c r="G985" s="232"/>
      <c r="H985" s="232"/>
      <c r="I985" s="232"/>
      <c r="J985" s="232"/>
      <c r="K985" s="232"/>
      <c r="L985" s="232"/>
      <c r="M985" s="232"/>
      <c r="N985" s="232"/>
      <c r="O985" s="232"/>
      <c r="P985" s="232"/>
      <c r="Q985" s="232"/>
      <c r="R985" s="232"/>
      <c r="S985" s="232"/>
      <c r="T985" s="232"/>
      <c r="U985" s="232"/>
      <c r="V985" s="232"/>
      <c r="W985" s="232"/>
      <c r="X985" s="232"/>
      <c r="Y985" s="232"/>
      <c r="Z985" s="232"/>
      <c r="AA985" s="232"/>
      <c r="AB985" s="232"/>
      <c r="AC985" s="232"/>
      <c r="AD985" s="266"/>
      <c r="AE985" s="235"/>
      <c r="AF985" s="266"/>
      <c r="AG985" s="235"/>
      <c r="AH985" s="266"/>
      <c r="AI985" s="235"/>
      <c r="AJ985" s="266"/>
      <c r="AK985" s="235"/>
      <c r="AL985" s="266"/>
      <c r="AM985" s="235"/>
      <c r="AN985" s="236" t="str">
        <f t="shared" si="33"/>
        <v/>
      </c>
      <c r="AO985" s="237" t="str">
        <f t="shared" si="32"/>
        <v/>
      </c>
      <c r="AP985" s="236" t="str">
        <f>IF(M985&gt;0,IF(ABS((VLOOKUP(aux!A976,aux!A:C,3,FALSE)-VLOOKUP(aux!A976,aux!E:F,2,FALSE))/VLOOKUP(aux!A976,aux!A:C,3,FALSE))&gt;'BG - Eckdaten'!#REF!,"N","J"),"")</f>
        <v/>
      </c>
      <c r="AR985" s="250"/>
    </row>
    <row r="986" spans="1:44" s="217" customFormat="1" ht="18.75" x14ac:dyDescent="0.3">
      <c r="A986" s="232"/>
      <c r="B986" s="232"/>
      <c r="C986" s="232"/>
      <c r="D986" s="232"/>
      <c r="E986" s="232"/>
      <c r="F986" s="232"/>
      <c r="G986" s="232"/>
      <c r="H986" s="232"/>
      <c r="I986" s="232"/>
      <c r="J986" s="232"/>
      <c r="K986" s="232"/>
      <c r="L986" s="232"/>
      <c r="M986" s="232"/>
      <c r="N986" s="232"/>
      <c r="O986" s="232"/>
      <c r="P986" s="232"/>
      <c r="Q986" s="232"/>
      <c r="R986" s="232"/>
      <c r="S986" s="232"/>
      <c r="T986" s="232"/>
      <c r="U986" s="232"/>
      <c r="V986" s="232"/>
      <c r="W986" s="232"/>
      <c r="X986" s="232"/>
      <c r="Y986" s="232"/>
      <c r="Z986" s="232"/>
      <c r="AA986" s="232"/>
      <c r="AB986" s="232"/>
      <c r="AC986" s="232"/>
      <c r="AD986" s="266"/>
      <c r="AE986" s="235"/>
      <c r="AF986" s="266"/>
      <c r="AG986" s="235"/>
      <c r="AH986" s="266"/>
      <c r="AI986" s="235"/>
      <c r="AJ986" s="266"/>
      <c r="AK986" s="235"/>
      <c r="AL986" s="266"/>
      <c r="AM986" s="235"/>
      <c r="AN986" s="236" t="str">
        <f t="shared" si="33"/>
        <v/>
      </c>
      <c r="AO986" s="237" t="str">
        <f t="shared" si="32"/>
        <v/>
      </c>
      <c r="AP986" s="236" t="str">
        <f>IF(M986&gt;0,IF(ABS((VLOOKUP(aux!A977,aux!A:C,3,FALSE)-VLOOKUP(aux!A977,aux!E:F,2,FALSE))/VLOOKUP(aux!A977,aux!A:C,3,FALSE))&gt;'BG - Eckdaten'!#REF!,"N","J"),"")</f>
        <v/>
      </c>
      <c r="AR986" s="250"/>
    </row>
    <row r="987" spans="1:44" s="217" customFormat="1" ht="18.75" x14ac:dyDescent="0.3">
      <c r="A987" s="232"/>
      <c r="B987" s="232"/>
      <c r="C987" s="232"/>
      <c r="D987" s="232"/>
      <c r="E987" s="232"/>
      <c r="F987" s="232"/>
      <c r="G987" s="232"/>
      <c r="H987" s="232"/>
      <c r="I987" s="232"/>
      <c r="J987" s="232"/>
      <c r="K987" s="232"/>
      <c r="L987" s="232"/>
      <c r="M987" s="232"/>
      <c r="N987" s="232"/>
      <c r="O987" s="232"/>
      <c r="P987" s="232"/>
      <c r="Q987" s="232"/>
      <c r="R987" s="232"/>
      <c r="S987" s="232"/>
      <c r="T987" s="232"/>
      <c r="U987" s="232"/>
      <c r="V987" s="232"/>
      <c r="W987" s="232"/>
      <c r="X987" s="232"/>
      <c r="Y987" s="232"/>
      <c r="Z987" s="232"/>
      <c r="AA987" s="232"/>
      <c r="AB987" s="232"/>
      <c r="AC987" s="232"/>
      <c r="AD987" s="266"/>
      <c r="AE987" s="235"/>
      <c r="AF987" s="266"/>
      <c r="AG987" s="235"/>
      <c r="AH987" s="266"/>
      <c r="AI987" s="235"/>
      <c r="AJ987" s="266"/>
      <c r="AK987" s="235"/>
      <c r="AL987" s="266"/>
      <c r="AM987" s="235"/>
      <c r="AN987" s="236" t="str">
        <f t="shared" si="33"/>
        <v/>
      </c>
      <c r="AO987" s="237" t="str">
        <f t="shared" si="32"/>
        <v/>
      </c>
      <c r="AP987" s="236" t="str">
        <f>IF(M987&gt;0,IF(ABS((VLOOKUP(aux!A978,aux!A:C,3,FALSE)-VLOOKUP(aux!A978,aux!E:F,2,FALSE))/VLOOKUP(aux!A978,aux!A:C,3,FALSE))&gt;'BG - Eckdaten'!#REF!,"N","J"),"")</f>
        <v/>
      </c>
      <c r="AR987" s="250"/>
    </row>
    <row r="988" spans="1:44" s="217" customFormat="1" ht="18.75" x14ac:dyDescent="0.3">
      <c r="A988" s="232"/>
      <c r="B988" s="232"/>
      <c r="C988" s="232"/>
      <c r="D988" s="232"/>
      <c r="E988" s="232"/>
      <c r="F988" s="232"/>
      <c r="G988" s="232"/>
      <c r="H988" s="232"/>
      <c r="I988" s="232"/>
      <c r="J988" s="232"/>
      <c r="K988" s="232"/>
      <c r="L988" s="232"/>
      <c r="M988" s="232"/>
      <c r="N988" s="232"/>
      <c r="O988" s="232"/>
      <c r="P988" s="232"/>
      <c r="Q988" s="232"/>
      <c r="R988" s="232"/>
      <c r="S988" s="232"/>
      <c r="T988" s="232"/>
      <c r="U988" s="232"/>
      <c r="V988" s="232"/>
      <c r="W988" s="232"/>
      <c r="X988" s="232"/>
      <c r="Y988" s="232"/>
      <c r="Z988" s="232"/>
      <c r="AA988" s="232"/>
      <c r="AB988" s="232"/>
      <c r="AC988" s="232"/>
      <c r="AD988" s="266"/>
      <c r="AE988" s="235"/>
      <c r="AF988" s="266"/>
      <c r="AG988" s="235"/>
      <c r="AH988" s="266"/>
      <c r="AI988" s="235"/>
      <c r="AJ988" s="266"/>
      <c r="AK988" s="235"/>
      <c r="AL988" s="266"/>
      <c r="AM988" s="235"/>
      <c r="AN988" s="236" t="str">
        <f t="shared" si="33"/>
        <v/>
      </c>
      <c r="AO988" s="237" t="str">
        <f t="shared" si="32"/>
        <v/>
      </c>
      <c r="AP988" s="236" t="str">
        <f>IF(M988&gt;0,IF(ABS((VLOOKUP(aux!A979,aux!A:C,3,FALSE)-VLOOKUP(aux!A979,aux!E:F,2,FALSE))/VLOOKUP(aux!A979,aux!A:C,3,FALSE))&gt;'BG - Eckdaten'!#REF!,"N","J"),"")</f>
        <v/>
      </c>
      <c r="AR988" s="250"/>
    </row>
    <row r="989" spans="1:44" s="217" customFormat="1" ht="18.75" x14ac:dyDescent="0.3">
      <c r="A989" s="232"/>
      <c r="B989" s="232"/>
      <c r="C989" s="232"/>
      <c r="D989" s="232"/>
      <c r="E989" s="232"/>
      <c r="F989" s="232"/>
      <c r="G989" s="232"/>
      <c r="H989" s="232"/>
      <c r="I989" s="232"/>
      <c r="J989" s="232"/>
      <c r="K989" s="232"/>
      <c r="L989" s="232"/>
      <c r="M989" s="232"/>
      <c r="N989" s="232"/>
      <c r="O989" s="232"/>
      <c r="P989" s="232"/>
      <c r="Q989" s="232"/>
      <c r="R989" s="232"/>
      <c r="S989" s="232"/>
      <c r="T989" s="232"/>
      <c r="U989" s="232"/>
      <c r="V989" s="232"/>
      <c r="W989" s="232"/>
      <c r="X989" s="232"/>
      <c r="Y989" s="232"/>
      <c r="Z989" s="232"/>
      <c r="AA989" s="232"/>
      <c r="AB989" s="232"/>
      <c r="AC989" s="232"/>
      <c r="AD989" s="266"/>
      <c r="AE989" s="235"/>
      <c r="AF989" s="266"/>
      <c r="AG989" s="235"/>
      <c r="AH989" s="266"/>
      <c r="AI989" s="235"/>
      <c r="AJ989" s="266"/>
      <c r="AK989" s="235"/>
      <c r="AL989" s="266"/>
      <c r="AM989" s="235"/>
      <c r="AN989" s="236" t="str">
        <f t="shared" si="33"/>
        <v/>
      </c>
      <c r="AO989" s="237" t="str">
        <f t="shared" si="32"/>
        <v/>
      </c>
      <c r="AP989" s="236" t="str">
        <f>IF(M989&gt;0,IF(ABS((VLOOKUP(aux!A980,aux!A:C,3,FALSE)-VLOOKUP(aux!A980,aux!E:F,2,FALSE))/VLOOKUP(aux!A980,aux!A:C,3,FALSE))&gt;'BG - Eckdaten'!#REF!,"N","J"),"")</f>
        <v/>
      </c>
      <c r="AR989" s="250"/>
    </row>
    <row r="990" spans="1:44" s="217" customFormat="1" ht="18.75" x14ac:dyDescent="0.3">
      <c r="A990" s="232"/>
      <c r="B990" s="232"/>
      <c r="C990" s="232"/>
      <c r="D990" s="232"/>
      <c r="E990" s="232"/>
      <c r="F990" s="232"/>
      <c r="G990" s="232"/>
      <c r="H990" s="232"/>
      <c r="I990" s="232"/>
      <c r="J990" s="232"/>
      <c r="K990" s="232"/>
      <c r="L990" s="232"/>
      <c r="M990" s="232"/>
      <c r="N990" s="232"/>
      <c r="O990" s="232"/>
      <c r="P990" s="232"/>
      <c r="Q990" s="232"/>
      <c r="R990" s="232"/>
      <c r="S990" s="232"/>
      <c r="T990" s="232"/>
      <c r="U990" s="232"/>
      <c r="V990" s="232"/>
      <c r="W990" s="232"/>
      <c r="X990" s="232"/>
      <c r="Y990" s="232"/>
      <c r="Z990" s="232"/>
      <c r="AA990" s="232"/>
      <c r="AB990" s="232"/>
      <c r="AC990" s="232"/>
      <c r="AD990" s="266"/>
      <c r="AE990" s="235"/>
      <c r="AF990" s="266"/>
      <c r="AG990" s="235"/>
      <c r="AH990" s="266"/>
      <c r="AI990" s="235"/>
      <c r="AJ990" s="266"/>
      <c r="AK990" s="235"/>
      <c r="AL990" s="266"/>
      <c r="AM990" s="235"/>
      <c r="AN990" s="236" t="str">
        <f t="shared" si="33"/>
        <v/>
      </c>
      <c r="AO990" s="237" t="str">
        <f t="shared" si="32"/>
        <v/>
      </c>
      <c r="AP990" s="236" t="str">
        <f>IF(M990&gt;0,IF(ABS((VLOOKUP(aux!A981,aux!A:C,3,FALSE)-VLOOKUP(aux!A981,aux!E:F,2,FALSE))/VLOOKUP(aux!A981,aux!A:C,3,FALSE))&gt;'BG - Eckdaten'!#REF!,"N","J"),"")</f>
        <v/>
      </c>
      <c r="AR990" s="250"/>
    </row>
    <row r="991" spans="1:44" s="217" customFormat="1" ht="18.75" x14ac:dyDescent="0.3">
      <c r="A991" s="232"/>
      <c r="B991" s="232"/>
      <c r="C991" s="232"/>
      <c r="D991" s="232"/>
      <c r="E991" s="232"/>
      <c r="F991" s="232"/>
      <c r="G991" s="232"/>
      <c r="H991" s="232"/>
      <c r="I991" s="232"/>
      <c r="J991" s="232"/>
      <c r="K991" s="232"/>
      <c r="L991" s="232"/>
      <c r="M991" s="232"/>
      <c r="N991" s="232"/>
      <c r="O991" s="232"/>
      <c r="P991" s="232"/>
      <c r="Q991" s="232"/>
      <c r="R991" s="232"/>
      <c r="S991" s="232"/>
      <c r="T991" s="232"/>
      <c r="U991" s="232"/>
      <c r="V991" s="232"/>
      <c r="W991" s="232"/>
      <c r="X991" s="232"/>
      <c r="Y991" s="232"/>
      <c r="Z991" s="232"/>
      <c r="AA991" s="232"/>
      <c r="AB991" s="232"/>
      <c r="AC991" s="232"/>
      <c r="AD991" s="266"/>
      <c r="AE991" s="235"/>
      <c r="AF991" s="266"/>
      <c r="AG991" s="235"/>
      <c r="AH991" s="266"/>
      <c r="AI991" s="235"/>
      <c r="AJ991" s="266"/>
      <c r="AK991" s="235"/>
      <c r="AL991" s="266"/>
      <c r="AM991" s="235"/>
      <c r="AN991" s="236" t="str">
        <f t="shared" si="33"/>
        <v/>
      </c>
      <c r="AO991" s="237" t="str">
        <f t="shared" si="32"/>
        <v/>
      </c>
      <c r="AP991" s="236" t="str">
        <f>IF(M991&gt;0,IF(ABS((VLOOKUP(aux!A982,aux!A:C,3,FALSE)-VLOOKUP(aux!A982,aux!E:F,2,FALSE))/VLOOKUP(aux!A982,aux!A:C,3,FALSE))&gt;'BG - Eckdaten'!#REF!,"N","J"),"")</f>
        <v/>
      </c>
      <c r="AR991" s="250"/>
    </row>
    <row r="992" spans="1:44" s="217" customFormat="1" ht="18.75" x14ac:dyDescent="0.3">
      <c r="A992" s="232"/>
      <c r="B992" s="232"/>
      <c r="C992" s="232"/>
      <c r="D992" s="232"/>
      <c r="E992" s="232"/>
      <c r="F992" s="232"/>
      <c r="G992" s="232"/>
      <c r="H992" s="232"/>
      <c r="I992" s="232"/>
      <c r="J992" s="232"/>
      <c r="K992" s="232"/>
      <c r="L992" s="232"/>
      <c r="M992" s="232"/>
      <c r="N992" s="232"/>
      <c r="O992" s="232"/>
      <c r="P992" s="232"/>
      <c r="Q992" s="232"/>
      <c r="R992" s="232"/>
      <c r="S992" s="232"/>
      <c r="T992" s="232"/>
      <c r="U992" s="232"/>
      <c r="V992" s="232"/>
      <c r="W992" s="232"/>
      <c r="X992" s="232"/>
      <c r="Y992" s="232"/>
      <c r="Z992" s="232"/>
      <c r="AA992" s="232"/>
      <c r="AB992" s="232"/>
      <c r="AC992" s="232"/>
      <c r="AD992" s="266"/>
      <c r="AE992" s="235"/>
      <c r="AF992" s="266"/>
      <c r="AG992" s="235"/>
      <c r="AH992" s="266"/>
      <c r="AI992" s="235"/>
      <c r="AJ992" s="266"/>
      <c r="AK992" s="235"/>
      <c r="AL992" s="266"/>
      <c r="AM992" s="235"/>
      <c r="AN992" s="236" t="str">
        <f t="shared" si="33"/>
        <v/>
      </c>
      <c r="AO992" s="237" t="str">
        <f t="shared" si="32"/>
        <v/>
      </c>
      <c r="AP992" s="236" t="str">
        <f>IF(M992&gt;0,IF(ABS((VLOOKUP(aux!A983,aux!A:C,3,FALSE)-VLOOKUP(aux!A983,aux!E:F,2,FALSE))/VLOOKUP(aux!A983,aux!A:C,3,FALSE))&gt;'BG - Eckdaten'!#REF!,"N","J"),"")</f>
        <v/>
      </c>
      <c r="AR992" s="250"/>
    </row>
    <row r="993" spans="1:44" s="217" customFormat="1" ht="18.75" x14ac:dyDescent="0.3">
      <c r="A993" s="232"/>
      <c r="B993" s="232"/>
      <c r="C993" s="232"/>
      <c r="D993" s="232"/>
      <c r="E993" s="232"/>
      <c r="F993" s="232"/>
      <c r="G993" s="232"/>
      <c r="H993" s="232"/>
      <c r="I993" s="232"/>
      <c r="J993" s="232"/>
      <c r="K993" s="232"/>
      <c r="L993" s="232"/>
      <c r="M993" s="232"/>
      <c r="N993" s="232"/>
      <c r="O993" s="232"/>
      <c r="P993" s="232"/>
      <c r="Q993" s="232"/>
      <c r="R993" s="232"/>
      <c r="S993" s="232"/>
      <c r="T993" s="232"/>
      <c r="U993" s="232"/>
      <c r="V993" s="232"/>
      <c r="W993" s="232"/>
      <c r="X993" s="232"/>
      <c r="Y993" s="232"/>
      <c r="Z993" s="232"/>
      <c r="AA993" s="232"/>
      <c r="AB993" s="232"/>
      <c r="AC993" s="232"/>
      <c r="AD993" s="266"/>
      <c r="AE993" s="235"/>
      <c r="AF993" s="266"/>
      <c r="AG993" s="235"/>
      <c r="AH993" s="266"/>
      <c r="AI993" s="235"/>
      <c r="AJ993" s="266"/>
      <c r="AK993" s="235"/>
      <c r="AL993" s="266"/>
      <c r="AM993" s="235"/>
      <c r="AN993" s="236" t="str">
        <f t="shared" si="33"/>
        <v/>
      </c>
      <c r="AO993" s="237" t="str">
        <f t="shared" si="32"/>
        <v/>
      </c>
      <c r="AP993" s="236" t="str">
        <f>IF(M993&gt;0,IF(ABS((VLOOKUP(aux!A984,aux!A:C,3,FALSE)-VLOOKUP(aux!A984,aux!E:F,2,FALSE))/VLOOKUP(aux!A984,aux!A:C,3,FALSE))&gt;'BG - Eckdaten'!#REF!,"N","J"),"")</f>
        <v/>
      </c>
      <c r="AR993" s="250"/>
    </row>
    <row r="994" spans="1:44" s="217" customFormat="1" ht="18.75" x14ac:dyDescent="0.3">
      <c r="A994" s="232"/>
      <c r="B994" s="232"/>
      <c r="C994" s="232"/>
      <c r="D994" s="232"/>
      <c r="E994" s="232"/>
      <c r="F994" s="232"/>
      <c r="G994" s="232"/>
      <c r="H994" s="232"/>
      <c r="I994" s="232"/>
      <c r="J994" s="232"/>
      <c r="K994" s="232"/>
      <c r="L994" s="232"/>
      <c r="M994" s="232"/>
      <c r="N994" s="232"/>
      <c r="O994" s="232"/>
      <c r="P994" s="232"/>
      <c r="Q994" s="232"/>
      <c r="R994" s="232"/>
      <c r="S994" s="232"/>
      <c r="T994" s="232"/>
      <c r="U994" s="232"/>
      <c r="V994" s="232"/>
      <c r="W994" s="232"/>
      <c r="X994" s="232"/>
      <c r="Y994" s="232"/>
      <c r="Z994" s="232"/>
      <c r="AA994" s="232"/>
      <c r="AB994" s="232"/>
      <c r="AC994" s="232"/>
      <c r="AD994" s="266"/>
      <c r="AE994" s="235"/>
      <c r="AF994" s="266"/>
      <c r="AG994" s="235"/>
      <c r="AH994" s="266"/>
      <c r="AI994" s="235"/>
      <c r="AJ994" s="266"/>
      <c r="AK994" s="235"/>
      <c r="AL994" s="266"/>
      <c r="AM994" s="235"/>
      <c r="AN994" s="236" t="str">
        <f t="shared" si="33"/>
        <v/>
      </c>
      <c r="AO994" s="237" t="str">
        <f t="shared" si="32"/>
        <v/>
      </c>
      <c r="AP994" s="236" t="str">
        <f>IF(M994&gt;0,IF(ABS((VLOOKUP(aux!A985,aux!A:C,3,FALSE)-VLOOKUP(aux!A985,aux!E:F,2,FALSE))/VLOOKUP(aux!A985,aux!A:C,3,FALSE))&gt;'BG - Eckdaten'!#REF!,"N","J"),"")</f>
        <v/>
      </c>
      <c r="AR994" s="250"/>
    </row>
    <row r="995" spans="1:44" s="217" customFormat="1" ht="18.75" x14ac:dyDescent="0.3">
      <c r="A995" s="232"/>
      <c r="B995" s="232"/>
      <c r="C995" s="232"/>
      <c r="D995" s="232"/>
      <c r="E995" s="232"/>
      <c r="F995" s="232"/>
      <c r="G995" s="232"/>
      <c r="H995" s="232"/>
      <c r="I995" s="232"/>
      <c r="J995" s="232"/>
      <c r="K995" s="232"/>
      <c r="L995" s="232"/>
      <c r="M995" s="232"/>
      <c r="N995" s="232"/>
      <c r="O995" s="232"/>
      <c r="P995" s="232"/>
      <c r="Q995" s="232"/>
      <c r="R995" s="232"/>
      <c r="S995" s="232"/>
      <c r="T995" s="232"/>
      <c r="U995" s="232"/>
      <c r="V995" s="232"/>
      <c r="W995" s="232"/>
      <c r="X995" s="232"/>
      <c r="Y995" s="232"/>
      <c r="Z995" s="232"/>
      <c r="AA995" s="232"/>
      <c r="AB995" s="232"/>
      <c r="AC995" s="232"/>
      <c r="AD995" s="266"/>
      <c r="AE995" s="235"/>
      <c r="AF995" s="266"/>
      <c r="AG995" s="235"/>
      <c r="AH995" s="266"/>
      <c r="AI995" s="235"/>
      <c r="AJ995" s="266"/>
      <c r="AK995" s="235"/>
      <c r="AL995" s="266"/>
      <c r="AM995" s="235"/>
      <c r="AN995" s="236" t="str">
        <f t="shared" si="33"/>
        <v/>
      </c>
      <c r="AO995" s="237" t="str">
        <f t="shared" si="32"/>
        <v/>
      </c>
      <c r="AP995" s="236" t="str">
        <f>IF(M995&gt;0,IF(ABS((VLOOKUP(aux!A986,aux!A:C,3,FALSE)-VLOOKUP(aux!A986,aux!E:F,2,FALSE))/VLOOKUP(aux!A986,aux!A:C,3,FALSE))&gt;'BG - Eckdaten'!#REF!,"N","J"),"")</f>
        <v/>
      </c>
      <c r="AR995" s="250"/>
    </row>
    <row r="996" spans="1:44" s="217" customFormat="1" ht="18.75" x14ac:dyDescent="0.3">
      <c r="A996" s="232"/>
      <c r="B996" s="232"/>
      <c r="C996" s="232"/>
      <c r="D996" s="232"/>
      <c r="E996" s="232"/>
      <c r="F996" s="232"/>
      <c r="G996" s="232"/>
      <c r="H996" s="232"/>
      <c r="I996" s="232"/>
      <c r="J996" s="232"/>
      <c r="K996" s="232"/>
      <c r="L996" s="232"/>
      <c r="M996" s="232"/>
      <c r="N996" s="232"/>
      <c r="O996" s="232"/>
      <c r="P996" s="232"/>
      <c r="Q996" s="232"/>
      <c r="R996" s="232"/>
      <c r="S996" s="232"/>
      <c r="T996" s="232"/>
      <c r="U996" s="232"/>
      <c r="V996" s="232"/>
      <c r="W996" s="232"/>
      <c r="X996" s="232"/>
      <c r="Y996" s="232"/>
      <c r="Z996" s="232"/>
      <c r="AA996" s="232"/>
      <c r="AB996" s="232"/>
      <c r="AC996" s="232"/>
      <c r="AD996" s="266"/>
      <c r="AE996" s="235"/>
      <c r="AF996" s="266"/>
      <c r="AG996" s="235"/>
      <c r="AH996" s="266"/>
      <c r="AI996" s="235"/>
      <c r="AJ996" s="266"/>
      <c r="AK996" s="235"/>
      <c r="AL996" s="266"/>
      <c r="AM996" s="235"/>
      <c r="AN996" s="236" t="str">
        <f t="shared" si="33"/>
        <v/>
      </c>
      <c r="AO996" s="237" t="str">
        <f t="shared" si="32"/>
        <v/>
      </c>
      <c r="AP996" s="236" t="str">
        <f>IF(M996&gt;0,IF(ABS((VLOOKUP(aux!A987,aux!A:C,3,FALSE)-VLOOKUP(aux!A987,aux!E:F,2,FALSE))/VLOOKUP(aux!A987,aux!A:C,3,FALSE))&gt;'BG - Eckdaten'!#REF!,"N","J"),"")</f>
        <v/>
      </c>
      <c r="AR996" s="250"/>
    </row>
    <row r="997" spans="1:44" s="217" customFormat="1" ht="18.75" x14ac:dyDescent="0.3">
      <c r="A997" s="232"/>
      <c r="B997" s="232"/>
      <c r="C997" s="232"/>
      <c r="D997" s="232"/>
      <c r="E997" s="232"/>
      <c r="F997" s="232"/>
      <c r="G997" s="232"/>
      <c r="H997" s="232"/>
      <c r="I997" s="232"/>
      <c r="J997" s="232"/>
      <c r="K997" s="232"/>
      <c r="L997" s="232"/>
      <c r="M997" s="232"/>
      <c r="N997" s="232"/>
      <c r="O997" s="232"/>
      <c r="P997" s="232"/>
      <c r="Q997" s="232"/>
      <c r="R997" s="232"/>
      <c r="S997" s="232"/>
      <c r="T997" s="232"/>
      <c r="U997" s="232"/>
      <c r="V997" s="232"/>
      <c r="W997" s="232"/>
      <c r="X997" s="232"/>
      <c r="Y997" s="232"/>
      <c r="Z997" s="232"/>
      <c r="AA997" s="232"/>
      <c r="AB997" s="232"/>
      <c r="AC997" s="232"/>
      <c r="AD997" s="266"/>
      <c r="AE997" s="235"/>
      <c r="AF997" s="266"/>
      <c r="AG997" s="235"/>
      <c r="AH997" s="266"/>
      <c r="AI997" s="235"/>
      <c r="AJ997" s="266"/>
      <c r="AK997" s="235"/>
      <c r="AL997" s="266"/>
      <c r="AM997" s="235"/>
      <c r="AN997" s="236" t="str">
        <f t="shared" si="33"/>
        <v/>
      </c>
      <c r="AO997" s="237" t="str">
        <f t="shared" si="32"/>
        <v/>
      </c>
      <c r="AP997" s="236" t="str">
        <f>IF(M997&gt;0,IF(ABS((VLOOKUP(aux!A988,aux!A:C,3,FALSE)-VLOOKUP(aux!A988,aux!E:F,2,FALSE))/VLOOKUP(aux!A988,aux!A:C,3,FALSE))&gt;'BG - Eckdaten'!#REF!,"N","J"),"")</f>
        <v/>
      </c>
      <c r="AR997" s="250"/>
    </row>
    <row r="998" spans="1:44" s="217" customFormat="1" ht="18.75" x14ac:dyDescent="0.3">
      <c r="A998" s="232"/>
      <c r="B998" s="232"/>
      <c r="C998" s="232"/>
      <c r="D998" s="232"/>
      <c r="E998" s="232"/>
      <c r="F998" s="232"/>
      <c r="G998" s="232"/>
      <c r="H998" s="232"/>
      <c r="I998" s="232"/>
      <c r="J998" s="232"/>
      <c r="K998" s="232"/>
      <c r="L998" s="232"/>
      <c r="M998" s="232"/>
      <c r="N998" s="232"/>
      <c r="O998" s="232"/>
      <c r="P998" s="232"/>
      <c r="Q998" s="232"/>
      <c r="R998" s="232"/>
      <c r="S998" s="232"/>
      <c r="T998" s="232"/>
      <c r="U998" s="232"/>
      <c r="V998" s="232"/>
      <c r="W998" s="232"/>
      <c r="X998" s="232"/>
      <c r="Y998" s="232"/>
      <c r="Z998" s="232"/>
      <c r="AA998" s="232"/>
      <c r="AB998" s="232"/>
      <c r="AC998" s="232"/>
      <c r="AD998" s="266"/>
      <c r="AE998" s="235"/>
      <c r="AF998" s="266"/>
      <c r="AG998" s="235"/>
      <c r="AH998" s="266"/>
      <c r="AI998" s="235"/>
      <c r="AJ998" s="266"/>
      <c r="AK998" s="235"/>
      <c r="AL998" s="266"/>
      <c r="AM998" s="235"/>
      <c r="AN998" s="236" t="str">
        <f t="shared" si="33"/>
        <v/>
      </c>
      <c r="AO998" s="237" t="str">
        <f t="shared" si="32"/>
        <v/>
      </c>
      <c r="AP998" s="236" t="str">
        <f>IF(M998&gt;0,IF(ABS((VLOOKUP(aux!A989,aux!A:C,3,FALSE)-VLOOKUP(aux!A989,aux!E:F,2,FALSE))/VLOOKUP(aux!A989,aux!A:C,3,FALSE))&gt;'BG - Eckdaten'!#REF!,"N","J"),"")</f>
        <v/>
      </c>
      <c r="AR998" s="250"/>
    </row>
    <row r="999" spans="1:44" s="217" customFormat="1" ht="18.75" x14ac:dyDescent="0.3">
      <c r="A999" s="232"/>
      <c r="B999" s="232"/>
      <c r="C999" s="232"/>
      <c r="D999" s="232"/>
      <c r="E999" s="232"/>
      <c r="F999" s="232"/>
      <c r="G999" s="232"/>
      <c r="H999" s="232"/>
      <c r="I999" s="232"/>
      <c r="J999" s="232"/>
      <c r="K999" s="232"/>
      <c r="L999" s="232"/>
      <c r="M999" s="232"/>
      <c r="N999" s="232"/>
      <c r="O999" s="232"/>
      <c r="P999" s="232"/>
      <c r="Q999" s="232"/>
      <c r="R999" s="232"/>
      <c r="S999" s="232"/>
      <c r="T999" s="232"/>
      <c r="U999" s="232"/>
      <c r="V999" s="232"/>
      <c r="W999" s="232"/>
      <c r="X999" s="232"/>
      <c r="Y999" s="232"/>
      <c r="Z999" s="232"/>
      <c r="AA999" s="232"/>
      <c r="AB999" s="232"/>
      <c r="AC999" s="232"/>
      <c r="AD999" s="266"/>
      <c r="AE999" s="235"/>
      <c r="AF999" s="266"/>
      <c r="AG999" s="235"/>
      <c r="AH999" s="266"/>
      <c r="AI999" s="235"/>
      <c r="AJ999" s="266"/>
      <c r="AK999" s="235"/>
      <c r="AL999" s="266"/>
      <c r="AM999" s="235"/>
      <c r="AN999" s="236" t="str">
        <f t="shared" si="33"/>
        <v/>
      </c>
      <c r="AO999" s="237" t="str">
        <f t="shared" si="32"/>
        <v/>
      </c>
      <c r="AP999" s="236" t="str">
        <f>IF(M999&gt;0,IF(ABS((VLOOKUP(aux!A990,aux!A:C,3,FALSE)-VLOOKUP(aux!A990,aux!E:F,2,FALSE))/VLOOKUP(aux!A990,aux!A:C,3,FALSE))&gt;'BG - Eckdaten'!#REF!,"N","J"),"")</f>
        <v/>
      </c>
      <c r="AR999" s="250"/>
    </row>
    <row r="1000" spans="1:44" s="217" customFormat="1" ht="18.75" x14ac:dyDescent="0.3">
      <c r="A1000" s="232"/>
      <c r="B1000" s="232"/>
      <c r="C1000" s="232"/>
      <c r="D1000" s="232"/>
      <c r="E1000" s="232"/>
      <c r="F1000" s="232"/>
      <c r="G1000" s="232"/>
      <c r="H1000" s="232"/>
      <c r="I1000" s="232"/>
      <c r="J1000" s="232"/>
      <c r="K1000" s="232"/>
      <c r="L1000" s="232"/>
      <c r="M1000" s="232"/>
      <c r="N1000" s="232"/>
      <c r="O1000" s="232"/>
      <c r="P1000" s="232"/>
      <c r="Q1000" s="232"/>
      <c r="R1000" s="232"/>
      <c r="S1000" s="232"/>
      <c r="T1000" s="232"/>
      <c r="U1000" s="232"/>
      <c r="V1000" s="232"/>
      <c r="W1000" s="232"/>
      <c r="X1000" s="232"/>
      <c r="Y1000" s="232"/>
      <c r="Z1000" s="232"/>
      <c r="AA1000" s="232"/>
      <c r="AB1000" s="232"/>
      <c r="AC1000" s="232"/>
      <c r="AD1000" s="266"/>
      <c r="AE1000" s="235"/>
      <c r="AF1000" s="266"/>
      <c r="AG1000" s="235"/>
      <c r="AH1000" s="266"/>
      <c r="AI1000" s="235"/>
      <c r="AJ1000" s="266"/>
      <c r="AK1000" s="235"/>
      <c r="AL1000" s="266"/>
      <c r="AM1000" s="235"/>
      <c r="AN1000" s="236" t="str">
        <f t="shared" si="33"/>
        <v/>
      </c>
      <c r="AO1000" s="237" t="str">
        <f t="shared" si="32"/>
        <v/>
      </c>
      <c r="AP1000" s="236" t="str">
        <f>IF(M1000&gt;0,IF(ABS((VLOOKUP(aux!A991,aux!A:C,3,FALSE)-VLOOKUP(aux!A991,aux!E:F,2,FALSE))/VLOOKUP(aux!A991,aux!A:C,3,FALSE))&gt;'BG - Eckdaten'!#REF!,"N","J"),"")</f>
        <v/>
      </c>
      <c r="AR1000" s="250"/>
    </row>
    <row r="1001" spans="1:44" x14ac:dyDescent="0.25">
      <c r="AD1001" s="239"/>
      <c r="AE1001" s="240"/>
      <c r="AF1001" s="239"/>
      <c r="AG1001" s="240"/>
      <c r="AH1001" s="239"/>
      <c r="AI1001" s="240"/>
      <c r="AJ1001" s="271"/>
      <c r="AK1001" s="240"/>
      <c r="AL1001" s="268"/>
      <c r="AM1001" s="240"/>
      <c r="AN1001" s="241"/>
      <c r="AO1001" s="241"/>
    </row>
    <row r="1002" spans="1:44" x14ac:dyDescent="0.25">
      <c r="AD1002" s="239"/>
      <c r="AE1002" s="240"/>
      <c r="AF1002" s="239"/>
      <c r="AG1002" s="239"/>
      <c r="AH1002" s="239"/>
      <c r="AI1002" s="240"/>
      <c r="AJ1002" s="271"/>
      <c r="AK1002" s="240"/>
      <c r="AL1002" s="268"/>
      <c r="AM1002" s="240"/>
      <c r="AN1002" s="241"/>
      <c r="AO1002" s="241"/>
    </row>
    <row r="1003" spans="1:44" x14ac:dyDescent="0.25">
      <c r="AD1003" s="239"/>
      <c r="AE1003" s="240"/>
      <c r="AF1003" s="239"/>
      <c r="AG1003" s="239"/>
      <c r="AH1003" s="239"/>
      <c r="AI1003" s="240"/>
      <c r="AJ1003" s="271"/>
      <c r="AK1003" s="240"/>
      <c r="AL1003" s="268"/>
      <c r="AM1003" s="240"/>
      <c r="AN1003" s="241"/>
      <c r="AO1003" s="241"/>
    </row>
    <row r="1004" spans="1:44" x14ac:dyDescent="0.25">
      <c r="AD1004" s="239"/>
      <c r="AE1004" s="240"/>
      <c r="AF1004" s="239"/>
      <c r="AG1004" s="239"/>
      <c r="AH1004" s="239"/>
      <c r="AI1004" s="240"/>
      <c r="AJ1004" s="271"/>
      <c r="AK1004" s="240"/>
      <c r="AL1004" s="268"/>
      <c r="AM1004" s="240"/>
      <c r="AN1004" s="241"/>
      <c r="AO1004" s="241"/>
    </row>
    <row r="1005" spans="1:44" x14ac:dyDescent="0.25">
      <c r="AD1005" s="239"/>
      <c r="AE1005" s="240"/>
      <c r="AF1005" s="239"/>
      <c r="AG1005" s="239"/>
      <c r="AH1005" s="239"/>
      <c r="AI1005" s="240"/>
      <c r="AJ1005" s="271"/>
      <c r="AK1005" s="240"/>
      <c r="AL1005" s="268"/>
      <c r="AM1005" s="240"/>
      <c r="AN1005" s="241"/>
      <c r="AO1005" s="241"/>
    </row>
    <row r="1006" spans="1:44" x14ac:dyDescent="0.25">
      <c r="AD1006" s="239"/>
      <c r="AE1006" s="240"/>
      <c r="AF1006" s="239"/>
      <c r="AG1006" s="239"/>
      <c r="AH1006" s="239"/>
      <c r="AI1006" s="240"/>
      <c r="AJ1006" s="271"/>
      <c r="AK1006" s="240"/>
      <c r="AL1006" s="268"/>
      <c r="AM1006" s="240"/>
      <c r="AN1006" s="241"/>
      <c r="AO1006" s="241"/>
    </row>
    <row r="1007" spans="1:44" x14ac:dyDescent="0.25">
      <c r="AD1007" s="239"/>
      <c r="AE1007" s="240"/>
      <c r="AF1007" s="239"/>
      <c r="AG1007" s="239"/>
      <c r="AH1007" s="239"/>
      <c r="AI1007" s="240"/>
      <c r="AJ1007" s="271"/>
      <c r="AK1007" s="240"/>
      <c r="AL1007" s="268"/>
      <c r="AM1007" s="240"/>
      <c r="AN1007" s="241"/>
      <c r="AO1007" s="241"/>
    </row>
    <row r="1008" spans="1:44" x14ac:dyDescent="0.25">
      <c r="AD1008" s="239"/>
      <c r="AE1008" s="240"/>
      <c r="AF1008" s="239"/>
      <c r="AG1008" s="239"/>
      <c r="AH1008" s="239"/>
      <c r="AI1008" s="240"/>
      <c r="AJ1008" s="271"/>
      <c r="AK1008" s="240"/>
      <c r="AL1008" s="268"/>
      <c r="AM1008" s="240"/>
      <c r="AN1008" s="241"/>
      <c r="AO1008" s="241"/>
    </row>
    <row r="1009" spans="30:41" x14ac:dyDescent="0.25">
      <c r="AD1009" s="239"/>
      <c r="AE1009" s="240"/>
      <c r="AF1009" s="239"/>
      <c r="AG1009" s="239"/>
      <c r="AH1009" s="239"/>
      <c r="AI1009" s="240"/>
      <c r="AJ1009" s="271"/>
      <c r="AK1009" s="240"/>
      <c r="AL1009" s="268"/>
      <c r="AM1009" s="240"/>
      <c r="AN1009" s="241"/>
      <c r="AO1009" s="241"/>
    </row>
    <row r="1010" spans="30:41" x14ac:dyDescent="0.25">
      <c r="AD1010" s="239"/>
      <c r="AE1010" s="240"/>
      <c r="AF1010" s="239"/>
      <c r="AG1010" s="239"/>
      <c r="AH1010" s="239"/>
      <c r="AI1010" s="240"/>
      <c r="AJ1010" s="271"/>
      <c r="AK1010" s="240"/>
      <c r="AL1010" s="268"/>
      <c r="AM1010" s="240"/>
      <c r="AN1010" s="241"/>
      <c r="AO1010" s="241"/>
    </row>
    <row r="1011" spans="30:41" x14ac:dyDescent="0.25">
      <c r="AD1011" s="239"/>
      <c r="AE1011" s="240"/>
      <c r="AF1011" s="239"/>
      <c r="AG1011" s="239"/>
      <c r="AH1011" s="239"/>
      <c r="AI1011" s="240"/>
      <c r="AJ1011" s="271"/>
      <c r="AK1011" s="240"/>
      <c r="AL1011" s="268"/>
      <c r="AM1011" s="240"/>
      <c r="AN1011" s="241"/>
      <c r="AO1011" s="241"/>
    </row>
    <row r="1012" spans="30:41" x14ac:dyDescent="0.25">
      <c r="AD1012" s="239"/>
      <c r="AE1012" s="240"/>
      <c r="AF1012" s="239"/>
      <c r="AG1012" s="239"/>
      <c r="AH1012" s="239"/>
      <c r="AI1012" s="240"/>
      <c r="AJ1012" s="271"/>
      <c r="AK1012" s="240"/>
      <c r="AL1012" s="268"/>
      <c r="AM1012" s="240"/>
      <c r="AN1012" s="241"/>
      <c r="AO1012" s="241"/>
    </row>
    <row r="1013" spans="30:41" x14ac:dyDescent="0.25">
      <c r="AD1013" s="239"/>
      <c r="AE1013" s="240"/>
      <c r="AF1013" s="239"/>
      <c r="AG1013" s="239"/>
      <c r="AH1013" s="239"/>
      <c r="AI1013" s="240"/>
      <c r="AJ1013" s="271"/>
      <c r="AK1013" s="240"/>
      <c r="AL1013" s="268"/>
      <c r="AM1013" s="240"/>
      <c r="AN1013" s="241"/>
      <c r="AO1013" s="241"/>
    </row>
    <row r="1014" spans="30:41" x14ac:dyDescent="0.25">
      <c r="AD1014" s="239"/>
      <c r="AE1014" s="240"/>
      <c r="AF1014" s="239"/>
      <c r="AG1014" s="239"/>
      <c r="AH1014" s="239"/>
      <c r="AI1014" s="240"/>
      <c r="AJ1014" s="271"/>
      <c r="AK1014" s="240"/>
      <c r="AL1014" s="268"/>
      <c r="AM1014" s="240"/>
      <c r="AN1014" s="241"/>
      <c r="AO1014" s="241"/>
    </row>
    <row r="1015" spans="30:41" x14ac:dyDescent="0.25">
      <c r="AD1015" s="239"/>
      <c r="AE1015" s="240"/>
      <c r="AF1015" s="239"/>
      <c r="AG1015" s="239"/>
      <c r="AH1015" s="239"/>
      <c r="AI1015" s="240"/>
      <c r="AJ1015" s="271"/>
      <c r="AK1015" s="240"/>
      <c r="AL1015" s="268"/>
      <c r="AM1015" s="240"/>
      <c r="AN1015" s="241"/>
      <c r="AO1015" s="241"/>
    </row>
    <row r="1016" spans="30:41" x14ac:dyDescent="0.25">
      <c r="AD1016" s="239"/>
      <c r="AE1016" s="240"/>
      <c r="AF1016" s="239"/>
      <c r="AG1016" s="239"/>
      <c r="AH1016" s="239"/>
      <c r="AI1016" s="240"/>
      <c r="AJ1016" s="271"/>
      <c r="AK1016" s="240"/>
      <c r="AL1016" s="268"/>
      <c r="AM1016" s="240"/>
      <c r="AN1016" s="241"/>
      <c r="AO1016" s="241"/>
    </row>
    <row r="1017" spans="30:41" x14ac:dyDescent="0.25">
      <c r="AD1017" s="239"/>
      <c r="AE1017" s="240"/>
      <c r="AF1017" s="239"/>
      <c r="AG1017" s="239"/>
      <c r="AH1017" s="239"/>
      <c r="AI1017" s="240"/>
      <c r="AJ1017" s="271"/>
      <c r="AK1017" s="240"/>
      <c r="AL1017" s="268"/>
      <c r="AM1017" s="240"/>
      <c r="AN1017" s="241"/>
      <c r="AO1017" s="241"/>
    </row>
    <row r="1018" spans="30:41" x14ac:dyDescent="0.25">
      <c r="AD1018" s="239"/>
      <c r="AE1018" s="240"/>
      <c r="AF1018" s="239"/>
      <c r="AG1018" s="239"/>
      <c r="AH1018" s="239"/>
      <c r="AI1018" s="240"/>
      <c r="AJ1018" s="271"/>
      <c r="AK1018" s="240"/>
      <c r="AL1018" s="268"/>
      <c r="AM1018" s="240"/>
      <c r="AN1018" s="241"/>
      <c r="AO1018" s="241"/>
    </row>
    <row r="1019" spans="30:41" x14ac:dyDescent="0.25">
      <c r="AD1019" s="239"/>
      <c r="AE1019" s="240"/>
      <c r="AF1019" s="239"/>
      <c r="AG1019" s="239"/>
      <c r="AH1019" s="239"/>
      <c r="AI1019" s="240"/>
      <c r="AJ1019" s="271"/>
      <c r="AK1019" s="240"/>
      <c r="AL1019" s="268"/>
      <c r="AM1019" s="240"/>
      <c r="AN1019" s="241"/>
      <c r="AO1019" s="241"/>
    </row>
    <row r="1020" spans="30:41" x14ac:dyDescent="0.25">
      <c r="AD1020" s="239"/>
      <c r="AE1020" s="240"/>
      <c r="AF1020" s="239"/>
      <c r="AG1020" s="239"/>
      <c r="AH1020" s="239"/>
      <c r="AI1020" s="240"/>
      <c r="AJ1020" s="271"/>
      <c r="AK1020" s="240"/>
      <c r="AL1020" s="268"/>
      <c r="AM1020" s="240"/>
      <c r="AN1020" s="241"/>
      <c r="AO1020" s="241"/>
    </row>
    <row r="1021" spans="30:41" x14ac:dyDescent="0.25">
      <c r="AD1021" s="239"/>
      <c r="AE1021" s="240"/>
      <c r="AF1021" s="239"/>
      <c r="AG1021" s="239"/>
      <c r="AH1021" s="239"/>
      <c r="AI1021" s="240"/>
      <c r="AJ1021" s="271"/>
      <c r="AK1021" s="240"/>
      <c r="AL1021" s="268"/>
      <c r="AM1021" s="240"/>
      <c r="AN1021" s="241"/>
      <c r="AO1021" s="241"/>
    </row>
    <row r="1022" spans="30:41" x14ac:dyDescent="0.25">
      <c r="AD1022" s="239"/>
      <c r="AE1022" s="240"/>
      <c r="AF1022" s="239"/>
      <c r="AG1022" s="239"/>
      <c r="AH1022" s="239"/>
      <c r="AI1022" s="240"/>
      <c r="AJ1022" s="271"/>
      <c r="AK1022" s="240"/>
      <c r="AL1022" s="268"/>
      <c r="AM1022" s="240"/>
      <c r="AN1022" s="241"/>
      <c r="AO1022" s="241"/>
    </row>
    <row r="1023" spans="30:41" x14ac:dyDescent="0.25">
      <c r="AD1023" s="239"/>
      <c r="AE1023" s="240"/>
      <c r="AF1023" s="239"/>
      <c r="AG1023" s="239"/>
      <c r="AH1023" s="239"/>
      <c r="AI1023" s="240"/>
      <c r="AJ1023" s="271"/>
      <c r="AK1023" s="240"/>
      <c r="AL1023" s="268"/>
      <c r="AM1023" s="240"/>
      <c r="AN1023" s="241"/>
      <c r="AO1023" s="241"/>
    </row>
    <row r="1024" spans="30:41" x14ac:dyDescent="0.25">
      <c r="AD1024" s="239"/>
      <c r="AE1024" s="240"/>
      <c r="AF1024" s="239"/>
      <c r="AG1024" s="239"/>
      <c r="AH1024" s="239"/>
      <c r="AI1024" s="240"/>
      <c r="AJ1024" s="271"/>
      <c r="AK1024" s="240"/>
      <c r="AL1024" s="268"/>
      <c r="AM1024" s="240"/>
      <c r="AN1024" s="241"/>
      <c r="AO1024" s="241"/>
    </row>
    <row r="1025" spans="30:41" x14ac:dyDescent="0.25">
      <c r="AD1025" s="239"/>
      <c r="AE1025" s="240"/>
      <c r="AF1025" s="239"/>
      <c r="AG1025" s="239"/>
      <c r="AH1025" s="239"/>
      <c r="AI1025" s="240"/>
      <c r="AJ1025" s="271"/>
      <c r="AK1025" s="240"/>
      <c r="AL1025" s="268"/>
      <c r="AM1025" s="240"/>
      <c r="AN1025" s="241"/>
      <c r="AO1025" s="241"/>
    </row>
    <row r="1026" spans="30:41" x14ac:dyDescent="0.25">
      <c r="AD1026" s="239"/>
      <c r="AE1026" s="240"/>
      <c r="AF1026" s="239"/>
      <c r="AG1026" s="239"/>
      <c r="AH1026" s="239"/>
      <c r="AI1026" s="240"/>
      <c r="AJ1026" s="271"/>
      <c r="AK1026" s="240"/>
      <c r="AL1026" s="268"/>
      <c r="AM1026" s="240"/>
      <c r="AN1026" s="241"/>
      <c r="AO1026" s="241"/>
    </row>
    <row r="1027" spans="30:41" x14ac:dyDescent="0.25">
      <c r="AD1027" s="239"/>
      <c r="AE1027" s="240"/>
      <c r="AF1027" s="239"/>
      <c r="AG1027" s="239"/>
      <c r="AH1027" s="239"/>
      <c r="AI1027" s="240"/>
      <c r="AJ1027" s="271"/>
      <c r="AK1027" s="240"/>
      <c r="AL1027" s="268"/>
      <c r="AM1027" s="240"/>
      <c r="AN1027" s="241"/>
      <c r="AO1027" s="241"/>
    </row>
    <row r="1028" spans="30:41" x14ac:dyDescent="0.25">
      <c r="AD1028" s="239"/>
      <c r="AE1028" s="240"/>
      <c r="AF1028" s="239"/>
      <c r="AG1028" s="239"/>
      <c r="AH1028" s="239"/>
      <c r="AI1028" s="240"/>
      <c r="AJ1028" s="271"/>
      <c r="AK1028" s="240"/>
      <c r="AL1028" s="268"/>
      <c r="AM1028" s="240"/>
      <c r="AN1028" s="241"/>
      <c r="AO1028" s="241"/>
    </row>
    <row r="1029" spans="30:41" x14ac:dyDescent="0.25">
      <c r="AD1029" s="239"/>
      <c r="AE1029" s="240"/>
      <c r="AF1029" s="239"/>
      <c r="AG1029" s="239"/>
      <c r="AH1029" s="239"/>
      <c r="AI1029" s="240"/>
      <c r="AJ1029" s="271"/>
      <c r="AK1029" s="240"/>
      <c r="AL1029" s="268"/>
      <c r="AM1029" s="240"/>
      <c r="AN1029" s="241"/>
      <c r="AO1029" s="241"/>
    </row>
    <row r="1030" spans="30:41" x14ac:dyDescent="0.25">
      <c r="AD1030" s="239"/>
      <c r="AE1030" s="240"/>
      <c r="AF1030" s="239"/>
      <c r="AG1030" s="239"/>
      <c r="AH1030" s="239"/>
      <c r="AI1030" s="240"/>
      <c r="AJ1030" s="271"/>
      <c r="AK1030" s="240"/>
      <c r="AL1030" s="268"/>
      <c r="AM1030" s="240"/>
      <c r="AN1030" s="241"/>
      <c r="AO1030" s="241"/>
    </row>
    <row r="1031" spans="30:41" x14ac:dyDescent="0.25">
      <c r="AD1031" s="239"/>
      <c r="AE1031" s="240"/>
      <c r="AF1031" s="239"/>
      <c r="AG1031" s="239"/>
      <c r="AH1031" s="239"/>
      <c r="AI1031" s="240"/>
      <c r="AJ1031" s="271"/>
      <c r="AK1031" s="240"/>
      <c r="AL1031" s="268"/>
      <c r="AM1031" s="240"/>
      <c r="AN1031" s="241"/>
      <c r="AO1031" s="241"/>
    </row>
    <row r="1032" spans="30:41" x14ac:dyDescent="0.25">
      <c r="AD1032" s="239"/>
      <c r="AE1032" s="240"/>
      <c r="AF1032" s="239"/>
      <c r="AG1032" s="239"/>
      <c r="AH1032" s="239"/>
      <c r="AI1032" s="240"/>
      <c r="AJ1032" s="271"/>
      <c r="AK1032" s="240"/>
      <c r="AL1032" s="268"/>
      <c r="AM1032" s="240"/>
      <c r="AN1032" s="241"/>
      <c r="AO1032" s="241"/>
    </row>
    <row r="1033" spans="30:41" x14ac:dyDescent="0.25">
      <c r="AD1033" s="239"/>
      <c r="AE1033" s="240"/>
      <c r="AF1033" s="239"/>
      <c r="AG1033" s="239"/>
      <c r="AH1033" s="239"/>
      <c r="AI1033" s="240"/>
      <c r="AJ1033" s="271"/>
      <c r="AK1033" s="240"/>
      <c r="AL1033" s="268"/>
      <c r="AM1033" s="240"/>
      <c r="AN1033" s="241"/>
      <c r="AO1033" s="241"/>
    </row>
    <row r="1034" spans="30:41" x14ac:dyDescent="0.25">
      <c r="AD1034" s="239"/>
      <c r="AE1034" s="240"/>
      <c r="AF1034" s="239"/>
      <c r="AG1034" s="239"/>
      <c r="AH1034" s="239"/>
      <c r="AI1034" s="240"/>
      <c r="AJ1034" s="271"/>
      <c r="AK1034" s="240"/>
      <c r="AL1034" s="268"/>
      <c r="AM1034" s="240"/>
      <c r="AN1034" s="241"/>
      <c r="AO1034" s="241"/>
    </row>
    <row r="1035" spans="30:41" x14ac:dyDescent="0.25">
      <c r="AD1035" s="239"/>
      <c r="AE1035" s="240"/>
      <c r="AF1035" s="239"/>
      <c r="AG1035" s="239"/>
      <c r="AH1035" s="239"/>
      <c r="AI1035" s="240"/>
      <c r="AJ1035" s="271"/>
      <c r="AK1035" s="240"/>
      <c r="AL1035" s="268"/>
      <c r="AM1035" s="240"/>
      <c r="AN1035" s="241"/>
      <c r="AO1035" s="241"/>
    </row>
    <row r="1036" spans="30:41" x14ac:dyDescent="0.25">
      <c r="AD1036" s="239"/>
      <c r="AE1036" s="240"/>
      <c r="AF1036" s="239"/>
      <c r="AG1036" s="239"/>
      <c r="AH1036" s="239"/>
      <c r="AI1036" s="240"/>
      <c r="AJ1036" s="271"/>
      <c r="AK1036" s="240"/>
      <c r="AL1036" s="268"/>
      <c r="AM1036" s="240"/>
      <c r="AN1036" s="241"/>
      <c r="AO1036" s="241"/>
    </row>
    <row r="1037" spans="30:41" x14ac:dyDescent="0.25">
      <c r="AD1037" s="239"/>
      <c r="AE1037" s="240"/>
      <c r="AF1037" s="239"/>
      <c r="AG1037" s="239"/>
      <c r="AH1037" s="239"/>
      <c r="AI1037" s="240"/>
      <c r="AJ1037" s="271"/>
      <c r="AK1037" s="240"/>
      <c r="AL1037" s="268"/>
      <c r="AM1037" s="240"/>
      <c r="AN1037" s="241"/>
      <c r="AO1037" s="241"/>
    </row>
    <row r="1038" spans="30:41" x14ac:dyDescent="0.25">
      <c r="AD1038" s="239"/>
      <c r="AE1038" s="240"/>
      <c r="AF1038" s="239"/>
      <c r="AG1038" s="239"/>
      <c r="AH1038" s="239"/>
      <c r="AI1038" s="240"/>
      <c r="AJ1038" s="271"/>
      <c r="AK1038" s="240"/>
      <c r="AL1038" s="268"/>
      <c r="AM1038" s="240"/>
      <c r="AN1038" s="241"/>
      <c r="AO1038" s="241"/>
    </row>
    <row r="1039" spans="30:41" x14ac:dyDescent="0.25">
      <c r="AD1039" s="239"/>
      <c r="AE1039" s="240"/>
      <c r="AF1039" s="239"/>
      <c r="AG1039" s="239"/>
      <c r="AH1039" s="239"/>
      <c r="AI1039" s="240"/>
      <c r="AJ1039" s="271"/>
      <c r="AK1039" s="240"/>
      <c r="AL1039" s="268"/>
      <c r="AM1039" s="240"/>
      <c r="AN1039" s="241"/>
      <c r="AO1039" s="241"/>
    </row>
    <row r="1040" spans="30:41" x14ac:dyDescent="0.25">
      <c r="AD1040" s="239"/>
      <c r="AE1040" s="240"/>
      <c r="AF1040" s="239"/>
      <c r="AG1040" s="239"/>
      <c r="AH1040" s="239"/>
      <c r="AI1040" s="240"/>
      <c r="AJ1040" s="271"/>
      <c r="AK1040" s="240"/>
      <c r="AL1040" s="268"/>
      <c r="AM1040" s="240"/>
      <c r="AN1040" s="241"/>
      <c r="AO1040" s="241"/>
    </row>
    <row r="1041" spans="30:41" x14ac:dyDescent="0.25">
      <c r="AD1041" s="239"/>
      <c r="AE1041" s="240"/>
      <c r="AF1041" s="239"/>
      <c r="AG1041" s="239"/>
      <c r="AH1041" s="239"/>
      <c r="AI1041" s="240"/>
      <c r="AJ1041" s="271"/>
      <c r="AK1041" s="240"/>
      <c r="AL1041" s="268"/>
      <c r="AM1041" s="240"/>
      <c r="AN1041" s="241"/>
      <c r="AO1041" s="241"/>
    </row>
    <row r="1042" spans="30:41" x14ac:dyDescent="0.25">
      <c r="AD1042" s="239"/>
      <c r="AE1042" s="240"/>
      <c r="AF1042" s="239"/>
      <c r="AG1042" s="239"/>
      <c r="AH1042" s="239"/>
      <c r="AI1042" s="240"/>
      <c r="AJ1042" s="271"/>
      <c r="AK1042" s="240"/>
      <c r="AL1042" s="268"/>
      <c r="AM1042" s="240"/>
      <c r="AN1042" s="241"/>
      <c r="AO1042" s="241"/>
    </row>
    <row r="1043" spans="30:41" x14ac:dyDescent="0.25">
      <c r="AD1043" s="239"/>
      <c r="AE1043" s="240"/>
      <c r="AF1043" s="239"/>
      <c r="AG1043" s="239"/>
      <c r="AH1043" s="239"/>
      <c r="AI1043" s="240"/>
      <c r="AJ1043" s="271"/>
      <c r="AK1043" s="240"/>
      <c r="AL1043" s="268"/>
      <c r="AM1043" s="240"/>
      <c r="AN1043" s="241"/>
      <c r="AO1043" s="241"/>
    </row>
    <row r="1044" spans="30:41" x14ac:dyDescent="0.25">
      <c r="AD1044" s="239"/>
      <c r="AE1044" s="240"/>
      <c r="AF1044" s="239"/>
      <c r="AG1044" s="239"/>
      <c r="AH1044" s="239"/>
      <c r="AI1044" s="240"/>
      <c r="AJ1044" s="271"/>
      <c r="AK1044" s="240"/>
      <c r="AL1044" s="268"/>
      <c r="AM1044" s="240"/>
      <c r="AN1044" s="241"/>
      <c r="AO1044" s="241"/>
    </row>
    <row r="1045" spans="30:41" x14ac:dyDescent="0.25">
      <c r="AD1045" s="239"/>
      <c r="AE1045" s="240"/>
      <c r="AF1045" s="239"/>
      <c r="AG1045" s="239"/>
      <c r="AH1045" s="239"/>
      <c r="AI1045" s="240"/>
      <c r="AJ1045" s="271"/>
      <c r="AK1045" s="240"/>
      <c r="AL1045" s="268"/>
      <c r="AM1045" s="240"/>
      <c r="AN1045" s="241"/>
      <c r="AO1045" s="241"/>
    </row>
    <row r="1046" spans="30:41" x14ac:dyDescent="0.25">
      <c r="AD1046" s="239"/>
      <c r="AE1046" s="240"/>
      <c r="AF1046" s="239"/>
      <c r="AG1046" s="239"/>
      <c r="AH1046" s="239"/>
      <c r="AI1046" s="240"/>
      <c r="AJ1046" s="271"/>
      <c r="AK1046" s="240"/>
      <c r="AL1046" s="268"/>
      <c r="AM1046" s="240"/>
      <c r="AN1046" s="241"/>
      <c r="AO1046" s="241"/>
    </row>
    <row r="1047" spans="30:41" x14ac:dyDescent="0.25">
      <c r="AD1047" s="239"/>
      <c r="AE1047" s="240"/>
      <c r="AF1047" s="239"/>
      <c r="AG1047" s="239"/>
      <c r="AH1047" s="239"/>
      <c r="AI1047" s="240"/>
      <c r="AJ1047" s="271"/>
      <c r="AK1047" s="240"/>
      <c r="AL1047" s="268"/>
      <c r="AM1047" s="240"/>
      <c r="AN1047" s="241"/>
      <c r="AO1047" s="241"/>
    </row>
    <row r="1048" spans="30:41" x14ac:dyDescent="0.25">
      <c r="AD1048" s="239"/>
      <c r="AE1048" s="240"/>
      <c r="AF1048" s="239"/>
      <c r="AG1048" s="239"/>
      <c r="AH1048" s="239"/>
      <c r="AI1048" s="240"/>
      <c r="AJ1048" s="271"/>
      <c r="AK1048" s="240"/>
      <c r="AL1048" s="268"/>
      <c r="AM1048" s="240"/>
      <c r="AN1048" s="241"/>
      <c r="AO1048" s="241"/>
    </row>
    <row r="1049" spans="30:41" x14ac:dyDescent="0.25">
      <c r="AD1049" s="239"/>
      <c r="AE1049" s="240"/>
      <c r="AF1049" s="239"/>
      <c r="AG1049" s="239"/>
      <c r="AH1049" s="239"/>
      <c r="AI1049" s="240"/>
      <c r="AJ1049" s="271"/>
      <c r="AK1049" s="240"/>
      <c r="AL1049" s="268"/>
      <c r="AM1049" s="240"/>
      <c r="AN1049" s="241"/>
      <c r="AO1049" s="241"/>
    </row>
    <row r="1050" spans="30:41" x14ac:dyDescent="0.25">
      <c r="AD1050" s="239"/>
      <c r="AE1050" s="240"/>
      <c r="AF1050" s="239"/>
      <c r="AG1050" s="239"/>
      <c r="AH1050" s="239"/>
      <c r="AI1050" s="240"/>
      <c r="AJ1050" s="271"/>
      <c r="AK1050" s="240"/>
      <c r="AL1050" s="268"/>
      <c r="AM1050" s="240"/>
      <c r="AN1050" s="241"/>
      <c r="AO1050" s="241"/>
    </row>
    <row r="1051" spans="30:41" x14ac:dyDescent="0.25">
      <c r="AD1051" s="239"/>
      <c r="AE1051" s="240"/>
      <c r="AF1051" s="239"/>
      <c r="AG1051" s="239"/>
      <c r="AH1051" s="239"/>
      <c r="AI1051" s="240"/>
      <c r="AJ1051" s="271"/>
      <c r="AK1051" s="240"/>
      <c r="AL1051" s="268"/>
      <c r="AM1051" s="240"/>
      <c r="AN1051" s="241"/>
      <c r="AO1051" s="241"/>
    </row>
    <row r="1052" spans="30:41" x14ac:dyDescent="0.25">
      <c r="AD1052" s="239"/>
      <c r="AE1052" s="240"/>
      <c r="AF1052" s="239"/>
      <c r="AG1052" s="239"/>
      <c r="AH1052" s="239"/>
      <c r="AI1052" s="240"/>
      <c r="AJ1052" s="271"/>
      <c r="AK1052" s="240"/>
      <c r="AL1052" s="268"/>
      <c r="AM1052" s="240"/>
      <c r="AN1052" s="241"/>
      <c r="AO1052" s="241"/>
    </row>
    <row r="1053" spans="30:41" x14ac:dyDescent="0.25">
      <c r="AD1053" s="239"/>
      <c r="AE1053" s="240"/>
      <c r="AF1053" s="239"/>
      <c r="AG1053" s="239"/>
      <c r="AH1053" s="239"/>
      <c r="AI1053" s="240"/>
      <c r="AJ1053" s="271"/>
      <c r="AK1053" s="240"/>
      <c r="AL1053" s="268"/>
      <c r="AM1053" s="240"/>
      <c r="AN1053" s="241"/>
      <c r="AO1053" s="241"/>
    </row>
    <row r="1054" spans="30:41" x14ac:dyDescent="0.25">
      <c r="AD1054" s="239"/>
      <c r="AE1054" s="240"/>
      <c r="AF1054" s="239"/>
      <c r="AG1054" s="239"/>
      <c r="AH1054" s="239"/>
      <c r="AI1054" s="240"/>
      <c r="AJ1054" s="271"/>
      <c r="AK1054" s="240"/>
      <c r="AL1054" s="268"/>
      <c r="AM1054" s="240"/>
      <c r="AN1054" s="241"/>
      <c r="AO1054" s="241"/>
    </row>
    <row r="1055" spans="30:41" x14ac:dyDescent="0.25">
      <c r="AD1055" s="239"/>
      <c r="AE1055" s="240"/>
      <c r="AF1055" s="239"/>
      <c r="AG1055" s="239"/>
      <c r="AH1055" s="239"/>
      <c r="AI1055" s="240"/>
      <c r="AJ1055" s="271"/>
      <c r="AK1055" s="240"/>
      <c r="AL1055" s="268"/>
      <c r="AM1055" s="240"/>
      <c r="AN1055" s="241"/>
      <c r="AO1055" s="241"/>
    </row>
    <row r="1056" spans="30:41" x14ac:dyDescent="0.25">
      <c r="AD1056" s="239"/>
      <c r="AE1056" s="240"/>
      <c r="AF1056" s="239"/>
      <c r="AG1056" s="239"/>
      <c r="AH1056" s="239"/>
      <c r="AI1056" s="240"/>
      <c r="AJ1056" s="271"/>
      <c r="AK1056" s="240"/>
      <c r="AL1056" s="268"/>
      <c r="AM1056" s="240"/>
      <c r="AN1056" s="241"/>
      <c r="AO1056" s="241"/>
    </row>
    <row r="1057" spans="30:41" x14ac:dyDescent="0.25">
      <c r="AD1057" s="239"/>
      <c r="AE1057" s="240"/>
      <c r="AF1057" s="239"/>
      <c r="AG1057" s="239"/>
      <c r="AH1057" s="239"/>
      <c r="AI1057" s="240"/>
      <c r="AJ1057" s="271"/>
      <c r="AK1057" s="240"/>
      <c r="AL1057" s="268"/>
      <c r="AM1057" s="240"/>
      <c r="AN1057" s="241"/>
      <c r="AO1057" s="241"/>
    </row>
    <row r="1058" spans="30:41" x14ac:dyDescent="0.25">
      <c r="AD1058" s="239"/>
      <c r="AE1058" s="240"/>
      <c r="AF1058" s="239"/>
      <c r="AG1058" s="239"/>
      <c r="AH1058" s="239"/>
      <c r="AI1058" s="240"/>
      <c r="AJ1058" s="271"/>
      <c r="AK1058" s="240"/>
      <c r="AL1058" s="268"/>
      <c r="AM1058" s="240"/>
      <c r="AN1058" s="241"/>
      <c r="AO1058" s="241"/>
    </row>
    <row r="1059" spans="30:41" x14ac:dyDescent="0.25">
      <c r="AD1059" s="239"/>
      <c r="AE1059" s="240"/>
      <c r="AF1059" s="239"/>
      <c r="AG1059" s="239"/>
      <c r="AH1059" s="239"/>
      <c r="AI1059" s="240"/>
      <c r="AJ1059" s="271"/>
      <c r="AK1059" s="240"/>
      <c r="AL1059" s="268"/>
      <c r="AM1059" s="240"/>
      <c r="AN1059" s="241"/>
      <c r="AO1059" s="241"/>
    </row>
    <row r="1060" spans="30:41" x14ac:dyDescent="0.25">
      <c r="AD1060" s="239"/>
      <c r="AE1060" s="240"/>
      <c r="AF1060" s="239"/>
      <c r="AG1060" s="239"/>
      <c r="AH1060" s="239"/>
      <c r="AI1060" s="240"/>
      <c r="AJ1060" s="271"/>
      <c r="AK1060" s="240"/>
      <c r="AL1060" s="268"/>
      <c r="AM1060" s="240"/>
      <c r="AN1060" s="241"/>
      <c r="AO1060" s="241"/>
    </row>
    <row r="1061" spans="30:41" x14ac:dyDescent="0.25">
      <c r="AD1061" s="239"/>
      <c r="AE1061" s="240"/>
      <c r="AF1061" s="239"/>
      <c r="AG1061" s="239"/>
      <c r="AH1061" s="239"/>
      <c r="AI1061" s="240"/>
      <c r="AJ1061" s="271"/>
      <c r="AK1061" s="240"/>
      <c r="AL1061" s="268"/>
      <c r="AM1061" s="240"/>
      <c r="AN1061" s="241"/>
      <c r="AO1061" s="241"/>
    </row>
    <row r="1062" spans="30:41" x14ac:dyDescent="0.25">
      <c r="AD1062" s="239"/>
      <c r="AE1062" s="240"/>
      <c r="AF1062" s="239"/>
      <c r="AG1062" s="239"/>
      <c r="AH1062" s="239"/>
      <c r="AI1062" s="240"/>
      <c r="AJ1062" s="271"/>
      <c r="AK1062" s="240"/>
      <c r="AL1062" s="268"/>
      <c r="AM1062" s="240"/>
      <c r="AN1062" s="241"/>
      <c r="AO1062" s="241"/>
    </row>
    <row r="1063" spans="30:41" x14ac:dyDescent="0.25">
      <c r="AD1063" s="239"/>
      <c r="AE1063" s="240"/>
      <c r="AF1063" s="239"/>
      <c r="AG1063" s="239"/>
      <c r="AH1063" s="239"/>
      <c r="AI1063" s="240"/>
      <c r="AJ1063" s="271"/>
      <c r="AK1063" s="240"/>
      <c r="AL1063" s="268"/>
      <c r="AM1063" s="240"/>
      <c r="AN1063" s="241"/>
      <c r="AO1063" s="241"/>
    </row>
    <row r="1064" spans="30:41" x14ac:dyDescent="0.25">
      <c r="AD1064" s="239"/>
      <c r="AE1064" s="240"/>
      <c r="AF1064" s="239"/>
      <c r="AG1064" s="239"/>
      <c r="AH1064" s="239"/>
      <c r="AI1064" s="240"/>
      <c r="AJ1064" s="271"/>
      <c r="AK1064" s="240"/>
      <c r="AL1064" s="268"/>
      <c r="AM1064" s="240"/>
      <c r="AN1064" s="241"/>
      <c r="AO1064" s="241"/>
    </row>
    <row r="1065" spans="30:41" x14ac:dyDescent="0.25">
      <c r="AD1065" s="239"/>
      <c r="AE1065" s="240"/>
      <c r="AF1065" s="239"/>
      <c r="AG1065" s="239"/>
      <c r="AH1065" s="239"/>
      <c r="AI1065" s="240"/>
      <c r="AJ1065" s="271"/>
      <c r="AK1065" s="240"/>
      <c r="AL1065" s="268"/>
      <c r="AM1065" s="240"/>
      <c r="AN1065" s="241"/>
      <c r="AO1065" s="241"/>
    </row>
    <row r="1066" spans="30:41" x14ac:dyDescent="0.25">
      <c r="AD1066" s="239"/>
      <c r="AE1066" s="240"/>
      <c r="AF1066" s="239"/>
      <c r="AG1066" s="239"/>
      <c r="AH1066" s="239"/>
      <c r="AI1066" s="240"/>
      <c r="AJ1066" s="271"/>
      <c r="AK1066" s="240"/>
      <c r="AL1066" s="268"/>
      <c r="AM1066" s="240"/>
      <c r="AN1066" s="241"/>
      <c r="AO1066" s="241"/>
    </row>
    <row r="1067" spans="30:41" x14ac:dyDescent="0.25">
      <c r="AD1067" s="239"/>
      <c r="AE1067" s="240"/>
      <c r="AF1067" s="239"/>
      <c r="AG1067" s="239"/>
      <c r="AH1067" s="239"/>
      <c r="AI1067" s="240"/>
      <c r="AJ1067" s="271"/>
      <c r="AK1067" s="240"/>
      <c r="AL1067" s="268"/>
      <c r="AM1067" s="240"/>
      <c r="AN1067" s="241"/>
      <c r="AO1067" s="241"/>
    </row>
    <row r="1068" spans="30:41" x14ac:dyDescent="0.25">
      <c r="AD1068" s="239"/>
      <c r="AE1068" s="240"/>
      <c r="AF1068" s="239"/>
      <c r="AG1068" s="239"/>
      <c r="AH1068" s="239"/>
      <c r="AI1068" s="240"/>
      <c r="AJ1068" s="271"/>
      <c r="AK1068" s="240"/>
      <c r="AL1068" s="268"/>
      <c r="AM1068" s="240"/>
      <c r="AN1068" s="241"/>
      <c r="AO1068" s="241"/>
    </row>
    <row r="1069" spans="30:41" x14ac:dyDescent="0.25">
      <c r="AD1069" s="239"/>
      <c r="AE1069" s="240"/>
      <c r="AF1069" s="239"/>
      <c r="AG1069" s="239"/>
      <c r="AH1069" s="239"/>
      <c r="AI1069" s="240"/>
      <c r="AJ1069" s="271"/>
      <c r="AK1069" s="240"/>
      <c r="AL1069" s="268"/>
      <c r="AM1069" s="240"/>
      <c r="AN1069" s="241"/>
      <c r="AO1069" s="241"/>
    </row>
    <row r="1070" spans="30:41" x14ac:dyDescent="0.25">
      <c r="AD1070" s="239"/>
      <c r="AE1070" s="240"/>
      <c r="AF1070" s="239"/>
      <c r="AG1070" s="239"/>
      <c r="AH1070" s="239"/>
      <c r="AI1070" s="240"/>
      <c r="AJ1070" s="271"/>
      <c r="AK1070" s="240"/>
      <c r="AL1070" s="268"/>
      <c r="AM1070" s="240"/>
      <c r="AN1070" s="241"/>
      <c r="AO1070" s="241"/>
    </row>
    <row r="1071" spans="30:41" x14ac:dyDescent="0.25">
      <c r="AD1071" s="239"/>
      <c r="AE1071" s="240"/>
      <c r="AF1071" s="239"/>
      <c r="AG1071" s="239"/>
      <c r="AH1071" s="239"/>
      <c r="AI1071" s="240"/>
      <c r="AJ1071" s="271"/>
      <c r="AK1071" s="240"/>
      <c r="AL1071" s="268"/>
      <c r="AM1071" s="240"/>
      <c r="AN1071" s="241"/>
      <c r="AO1071" s="241"/>
    </row>
    <row r="1072" spans="30:41" x14ac:dyDescent="0.25">
      <c r="AD1072" s="239"/>
      <c r="AE1072" s="240"/>
      <c r="AF1072" s="239"/>
      <c r="AG1072" s="239"/>
      <c r="AH1072" s="239"/>
      <c r="AI1072" s="240"/>
      <c r="AJ1072" s="271"/>
      <c r="AK1072" s="240"/>
      <c r="AL1072" s="268"/>
      <c r="AM1072" s="240"/>
      <c r="AN1072" s="241"/>
      <c r="AO1072" s="241"/>
    </row>
    <row r="1073" spans="30:41" x14ac:dyDescent="0.25">
      <c r="AD1073" s="239"/>
      <c r="AE1073" s="240"/>
      <c r="AF1073" s="239"/>
      <c r="AG1073" s="239"/>
      <c r="AH1073" s="239"/>
      <c r="AI1073" s="240"/>
      <c r="AJ1073" s="271"/>
      <c r="AK1073" s="240"/>
      <c r="AL1073" s="268"/>
      <c r="AM1073" s="240"/>
      <c r="AN1073" s="241"/>
      <c r="AO1073" s="241"/>
    </row>
    <row r="1074" spans="30:41" x14ac:dyDescent="0.25">
      <c r="AD1074" s="239"/>
      <c r="AE1074" s="240"/>
      <c r="AF1074" s="239"/>
      <c r="AG1074" s="239"/>
      <c r="AH1074" s="239"/>
      <c r="AI1074" s="240"/>
      <c r="AJ1074" s="271"/>
      <c r="AK1074" s="240"/>
      <c r="AL1074" s="268"/>
      <c r="AM1074" s="240"/>
      <c r="AN1074" s="241"/>
      <c r="AO1074" s="241"/>
    </row>
    <row r="1075" spans="30:41" x14ac:dyDescent="0.25">
      <c r="AD1075" s="239"/>
      <c r="AE1075" s="240"/>
      <c r="AF1075" s="239"/>
      <c r="AG1075" s="239"/>
      <c r="AH1075" s="239"/>
      <c r="AI1075" s="240"/>
      <c r="AJ1075" s="271"/>
      <c r="AK1075" s="240"/>
      <c r="AL1075" s="268"/>
      <c r="AM1075" s="240"/>
      <c r="AN1075" s="241"/>
      <c r="AO1075" s="241"/>
    </row>
    <row r="1076" spans="30:41" x14ac:dyDescent="0.25">
      <c r="AD1076" s="239"/>
      <c r="AE1076" s="240"/>
      <c r="AF1076" s="239"/>
      <c r="AG1076" s="239"/>
      <c r="AH1076" s="239"/>
      <c r="AI1076" s="240"/>
      <c r="AJ1076" s="271"/>
      <c r="AK1076" s="240"/>
      <c r="AL1076" s="268"/>
      <c r="AM1076" s="240"/>
      <c r="AN1076" s="241"/>
      <c r="AO1076" s="241"/>
    </row>
    <row r="1077" spans="30:41" x14ac:dyDescent="0.25">
      <c r="AD1077" s="239"/>
      <c r="AE1077" s="240"/>
      <c r="AF1077" s="239"/>
      <c r="AG1077" s="239"/>
      <c r="AH1077" s="239"/>
      <c r="AI1077" s="240"/>
      <c r="AJ1077" s="271"/>
      <c r="AK1077" s="240"/>
      <c r="AL1077" s="268"/>
      <c r="AM1077" s="240"/>
      <c r="AN1077" s="241"/>
      <c r="AO1077" s="241"/>
    </row>
    <row r="1078" spans="30:41" x14ac:dyDescent="0.25">
      <c r="AD1078" s="239"/>
      <c r="AE1078" s="240"/>
      <c r="AF1078" s="239"/>
      <c r="AG1078" s="239"/>
      <c r="AH1078" s="239"/>
      <c r="AI1078" s="240"/>
      <c r="AJ1078" s="271"/>
      <c r="AK1078" s="240"/>
      <c r="AL1078" s="268"/>
      <c r="AM1078" s="240"/>
      <c r="AN1078" s="241"/>
      <c r="AO1078" s="241"/>
    </row>
    <row r="1079" spans="30:41" x14ac:dyDescent="0.25">
      <c r="AD1079" s="239"/>
      <c r="AE1079" s="240"/>
      <c r="AF1079" s="239"/>
      <c r="AG1079" s="239"/>
      <c r="AH1079" s="239"/>
      <c r="AI1079" s="240"/>
      <c r="AJ1079" s="271"/>
      <c r="AK1079" s="240"/>
      <c r="AL1079" s="268"/>
      <c r="AM1079" s="240"/>
      <c r="AN1079" s="241"/>
      <c r="AO1079" s="241"/>
    </row>
    <row r="1080" spans="30:41" x14ac:dyDescent="0.25">
      <c r="AD1080" s="239"/>
      <c r="AE1080" s="240"/>
      <c r="AF1080" s="239"/>
      <c r="AG1080" s="239"/>
      <c r="AH1080" s="239"/>
      <c r="AI1080" s="240"/>
      <c r="AJ1080" s="271"/>
      <c r="AK1080" s="240"/>
      <c r="AL1080" s="268"/>
      <c r="AM1080" s="240"/>
      <c r="AN1080" s="241"/>
      <c r="AO1080" s="241"/>
    </row>
    <row r="1081" spans="30:41" x14ac:dyDescent="0.25">
      <c r="AD1081" s="239"/>
      <c r="AE1081" s="240"/>
      <c r="AF1081" s="239"/>
      <c r="AG1081" s="239"/>
      <c r="AH1081" s="239"/>
      <c r="AI1081" s="240"/>
      <c r="AJ1081" s="271"/>
      <c r="AK1081" s="240"/>
      <c r="AL1081" s="268"/>
      <c r="AM1081" s="240"/>
      <c r="AN1081" s="241"/>
      <c r="AO1081" s="241"/>
    </row>
    <row r="1082" spans="30:41" x14ac:dyDescent="0.25">
      <c r="AD1082" s="239"/>
      <c r="AE1082" s="240"/>
      <c r="AF1082" s="239"/>
      <c r="AG1082" s="239"/>
      <c r="AH1082" s="239"/>
      <c r="AI1082" s="240"/>
      <c r="AJ1082" s="271"/>
      <c r="AK1082" s="240"/>
      <c r="AL1082" s="268"/>
      <c r="AM1082" s="240"/>
      <c r="AN1082" s="241"/>
      <c r="AO1082" s="241"/>
    </row>
    <row r="1083" spans="30:41" x14ac:dyDescent="0.25">
      <c r="AD1083" s="239"/>
      <c r="AE1083" s="240"/>
      <c r="AF1083" s="239"/>
      <c r="AG1083" s="239"/>
      <c r="AH1083" s="239"/>
      <c r="AI1083" s="240"/>
      <c r="AJ1083" s="271"/>
      <c r="AK1083" s="240"/>
      <c r="AL1083" s="268"/>
      <c r="AM1083" s="240"/>
      <c r="AN1083" s="241"/>
      <c r="AO1083" s="241"/>
    </row>
    <row r="1084" spans="30:41" x14ac:dyDescent="0.25">
      <c r="AD1084" s="239"/>
      <c r="AE1084" s="240"/>
      <c r="AF1084" s="239"/>
      <c r="AG1084" s="239"/>
      <c r="AH1084" s="239"/>
      <c r="AI1084" s="240"/>
      <c r="AJ1084" s="271"/>
      <c r="AK1084" s="240"/>
      <c r="AL1084" s="268"/>
      <c r="AM1084" s="240"/>
      <c r="AN1084" s="241"/>
      <c r="AO1084" s="241"/>
    </row>
    <row r="1085" spans="30:41" x14ac:dyDescent="0.25">
      <c r="AD1085" s="239"/>
      <c r="AE1085" s="240"/>
      <c r="AF1085" s="239"/>
      <c r="AG1085" s="239"/>
      <c r="AH1085" s="239"/>
      <c r="AI1085" s="240"/>
      <c r="AJ1085" s="271"/>
      <c r="AK1085" s="240"/>
      <c r="AL1085" s="268"/>
      <c r="AM1085" s="240"/>
      <c r="AN1085" s="241"/>
      <c r="AO1085" s="241"/>
    </row>
    <row r="1086" spans="30:41" x14ac:dyDescent="0.25">
      <c r="AD1086" s="239"/>
      <c r="AE1086" s="240"/>
      <c r="AF1086" s="239"/>
      <c r="AG1086" s="239"/>
      <c r="AH1086" s="239"/>
      <c r="AI1086" s="240"/>
      <c r="AJ1086" s="271"/>
      <c r="AK1086" s="240"/>
      <c r="AL1086" s="268"/>
      <c r="AM1086" s="240"/>
      <c r="AN1086" s="241"/>
      <c r="AO1086" s="241"/>
    </row>
    <row r="1087" spans="30:41" x14ac:dyDescent="0.25">
      <c r="AD1087" s="239"/>
      <c r="AE1087" s="240"/>
      <c r="AF1087" s="239"/>
      <c r="AG1087" s="239"/>
      <c r="AH1087" s="239"/>
      <c r="AI1087" s="240"/>
      <c r="AJ1087" s="271"/>
      <c r="AK1087" s="240"/>
      <c r="AL1087" s="268"/>
      <c r="AM1087" s="240"/>
      <c r="AN1087" s="241"/>
      <c r="AO1087" s="241"/>
    </row>
    <row r="1088" spans="30:41" x14ac:dyDescent="0.25">
      <c r="AD1088" s="239"/>
      <c r="AE1088" s="240"/>
      <c r="AF1088" s="239"/>
      <c r="AG1088" s="239"/>
      <c r="AH1088" s="239"/>
      <c r="AI1088" s="240"/>
      <c r="AJ1088" s="271"/>
      <c r="AK1088" s="240"/>
      <c r="AL1088" s="268"/>
      <c r="AM1088" s="240"/>
      <c r="AN1088" s="241"/>
      <c r="AO1088" s="241"/>
    </row>
    <row r="1089" spans="30:41" x14ac:dyDescent="0.25">
      <c r="AD1089" s="239"/>
      <c r="AE1089" s="240"/>
      <c r="AF1089" s="239"/>
      <c r="AG1089" s="239"/>
      <c r="AH1089" s="239"/>
      <c r="AI1089" s="240"/>
      <c r="AJ1089" s="271"/>
      <c r="AK1089" s="240"/>
      <c r="AL1089" s="268"/>
      <c r="AM1089" s="240"/>
      <c r="AN1089" s="241"/>
      <c r="AO1089" s="241"/>
    </row>
    <row r="1090" spans="30:41" x14ac:dyDescent="0.25">
      <c r="AD1090" s="239"/>
      <c r="AE1090" s="240"/>
      <c r="AF1090" s="239"/>
      <c r="AG1090" s="239"/>
      <c r="AH1090" s="239"/>
      <c r="AI1090" s="240"/>
      <c r="AJ1090" s="271"/>
      <c r="AK1090" s="240"/>
      <c r="AL1090" s="268"/>
      <c r="AM1090" s="240"/>
      <c r="AN1090" s="241"/>
      <c r="AO1090" s="241"/>
    </row>
    <row r="1091" spans="30:41" x14ac:dyDescent="0.25">
      <c r="AD1091" s="239"/>
      <c r="AE1091" s="240"/>
      <c r="AF1091" s="239"/>
      <c r="AG1091" s="239"/>
      <c r="AH1091" s="239"/>
      <c r="AI1091" s="240"/>
      <c r="AJ1091" s="271"/>
      <c r="AK1091" s="240"/>
      <c r="AL1091" s="268"/>
      <c r="AM1091" s="240"/>
      <c r="AN1091" s="241"/>
      <c r="AO1091" s="241"/>
    </row>
    <row r="1092" spans="30:41" x14ac:dyDescent="0.25">
      <c r="AD1092" s="239"/>
      <c r="AE1092" s="240"/>
      <c r="AF1092" s="239"/>
      <c r="AG1092" s="239"/>
      <c r="AH1092" s="239"/>
      <c r="AI1092" s="240"/>
      <c r="AJ1092" s="271"/>
      <c r="AK1092" s="240"/>
      <c r="AL1092" s="268"/>
      <c r="AM1092" s="240"/>
      <c r="AN1092" s="241"/>
      <c r="AO1092" s="241"/>
    </row>
    <row r="1093" spans="30:41" x14ac:dyDescent="0.25">
      <c r="AD1093" s="239"/>
      <c r="AE1093" s="240"/>
      <c r="AF1093" s="239"/>
      <c r="AG1093" s="239"/>
      <c r="AH1093" s="239"/>
      <c r="AI1093" s="240"/>
      <c r="AJ1093" s="271"/>
      <c r="AK1093" s="240"/>
      <c r="AL1093" s="268"/>
      <c r="AM1093" s="240"/>
      <c r="AN1093" s="241"/>
      <c r="AO1093" s="241"/>
    </row>
    <row r="1094" spans="30:41" x14ac:dyDescent="0.25">
      <c r="AD1094" s="239"/>
      <c r="AE1094" s="240"/>
      <c r="AF1094" s="239"/>
      <c r="AG1094" s="239"/>
      <c r="AH1094" s="239"/>
      <c r="AI1094" s="240"/>
      <c r="AJ1094" s="271"/>
      <c r="AK1094" s="240"/>
      <c r="AL1094" s="268"/>
      <c r="AM1094" s="240"/>
      <c r="AN1094" s="241"/>
      <c r="AO1094" s="241"/>
    </row>
    <row r="1095" spans="30:41" x14ac:dyDescent="0.25">
      <c r="AD1095" s="239"/>
      <c r="AE1095" s="240"/>
      <c r="AF1095" s="239"/>
      <c r="AG1095" s="239"/>
      <c r="AH1095" s="239"/>
      <c r="AI1095" s="240"/>
      <c r="AJ1095" s="271"/>
      <c r="AK1095" s="240"/>
      <c r="AL1095" s="268"/>
      <c r="AM1095" s="240"/>
      <c r="AN1095" s="241"/>
      <c r="AO1095" s="241"/>
    </row>
    <row r="1096" spans="30:41" x14ac:dyDescent="0.25">
      <c r="AD1096" s="239"/>
      <c r="AE1096" s="240"/>
      <c r="AF1096" s="239"/>
      <c r="AG1096" s="239"/>
      <c r="AH1096" s="239"/>
      <c r="AI1096" s="240"/>
      <c r="AJ1096" s="271"/>
      <c r="AK1096" s="240"/>
      <c r="AL1096" s="268"/>
      <c r="AM1096" s="240"/>
      <c r="AN1096" s="241"/>
      <c r="AO1096" s="241"/>
    </row>
    <row r="1097" spans="30:41" x14ac:dyDescent="0.25">
      <c r="AD1097" s="239"/>
      <c r="AE1097" s="240"/>
      <c r="AF1097" s="239"/>
      <c r="AG1097" s="239"/>
      <c r="AH1097" s="239"/>
      <c r="AI1097" s="240"/>
      <c r="AJ1097" s="271"/>
      <c r="AK1097" s="240"/>
      <c r="AL1097" s="268"/>
      <c r="AM1097" s="240"/>
      <c r="AN1097" s="241"/>
      <c r="AO1097" s="241"/>
    </row>
    <row r="1098" spans="30:41" x14ac:dyDescent="0.25">
      <c r="AD1098" s="239"/>
      <c r="AE1098" s="240"/>
      <c r="AF1098" s="239"/>
      <c r="AG1098" s="239"/>
      <c r="AH1098" s="239"/>
      <c r="AI1098" s="240"/>
      <c r="AJ1098" s="271"/>
      <c r="AK1098" s="240"/>
      <c r="AL1098" s="268"/>
      <c r="AM1098" s="240"/>
      <c r="AN1098" s="241"/>
      <c r="AO1098" s="241"/>
    </row>
    <row r="1099" spans="30:41" x14ac:dyDescent="0.25">
      <c r="AD1099" s="239"/>
      <c r="AE1099" s="240"/>
      <c r="AF1099" s="239"/>
      <c r="AG1099" s="239"/>
      <c r="AH1099" s="239"/>
      <c r="AI1099" s="240"/>
      <c r="AJ1099" s="271"/>
      <c r="AK1099" s="240"/>
      <c r="AL1099" s="268"/>
      <c r="AM1099" s="240"/>
      <c r="AN1099" s="241"/>
      <c r="AO1099" s="241"/>
    </row>
    <row r="1100" spans="30:41" x14ac:dyDescent="0.25">
      <c r="AD1100" s="239"/>
      <c r="AE1100" s="240"/>
      <c r="AF1100" s="239"/>
      <c r="AG1100" s="239"/>
      <c r="AH1100" s="239"/>
      <c r="AI1100" s="240"/>
      <c r="AJ1100" s="271"/>
      <c r="AK1100" s="240"/>
      <c r="AL1100" s="268"/>
      <c r="AM1100" s="240"/>
      <c r="AN1100" s="241"/>
      <c r="AO1100" s="241"/>
    </row>
    <row r="1101" spans="30:41" x14ac:dyDescent="0.25">
      <c r="AD1101" s="239"/>
      <c r="AE1101" s="240"/>
      <c r="AF1101" s="239"/>
      <c r="AG1101" s="239"/>
      <c r="AH1101" s="239"/>
      <c r="AI1101" s="240"/>
      <c r="AJ1101" s="271"/>
      <c r="AK1101" s="240"/>
      <c r="AL1101" s="268"/>
      <c r="AM1101" s="240"/>
      <c r="AN1101" s="241"/>
      <c r="AO1101" s="241"/>
    </row>
    <row r="1102" spans="30:41" x14ac:dyDescent="0.25">
      <c r="AD1102" s="239"/>
      <c r="AE1102" s="240"/>
      <c r="AF1102" s="239"/>
      <c r="AG1102" s="239"/>
      <c r="AH1102" s="239"/>
      <c r="AI1102" s="240"/>
      <c r="AJ1102" s="271"/>
      <c r="AK1102" s="240"/>
      <c r="AL1102" s="268"/>
      <c r="AM1102" s="240"/>
      <c r="AN1102" s="241"/>
      <c r="AO1102" s="241"/>
    </row>
    <row r="1103" spans="30:41" x14ac:dyDescent="0.25">
      <c r="AD1103" s="239"/>
      <c r="AE1103" s="240"/>
      <c r="AF1103" s="239"/>
      <c r="AG1103" s="239"/>
      <c r="AH1103" s="239"/>
      <c r="AI1103" s="240"/>
      <c r="AJ1103" s="271"/>
      <c r="AK1103" s="240"/>
      <c r="AL1103" s="268"/>
      <c r="AM1103" s="240"/>
      <c r="AN1103" s="241"/>
      <c r="AO1103" s="241"/>
    </row>
    <row r="1104" spans="30:41" x14ac:dyDescent="0.25">
      <c r="AD1104" s="239"/>
      <c r="AE1104" s="240"/>
      <c r="AF1104" s="239"/>
      <c r="AG1104" s="239"/>
      <c r="AH1104" s="239"/>
      <c r="AI1104" s="240"/>
      <c r="AJ1104" s="271"/>
      <c r="AK1104" s="240"/>
      <c r="AL1104" s="268"/>
      <c r="AM1104" s="240"/>
      <c r="AN1104" s="241"/>
      <c r="AO1104" s="241"/>
    </row>
    <row r="1105" spans="30:41" x14ac:dyDescent="0.25">
      <c r="AD1105" s="239"/>
      <c r="AE1105" s="240"/>
      <c r="AF1105" s="239"/>
      <c r="AG1105" s="239"/>
      <c r="AH1105" s="239"/>
      <c r="AI1105" s="240"/>
      <c r="AJ1105" s="271"/>
      <c r="AK1105" s="240"/>
      <c r="AL1105" s="268"/>
      <c r="AM1105" s="240"/>
      <c r="AN1105" s="241"/>
      <c r="AO1105" s="241"/>
    </row>
    <row r="1106" spans="30:41" x14ac:dyDescent="0.25">
      <c r="AD1106" s="239"/>
      <c r="AE1106" s="240"/>
      <c r="AF1106" s="239"/>
      <c r="AG1106" s="239"/>
      <c r="AH1106" s="239"/>
      <c r="AI1106" s="240"/>
      <c r="AJ1106" s="271"/>
      <c r="AK1106" s="240"/>
      <c r="AL1106" s="268"/>
      <c r="AM1106" s="240"/>
      <c r="AN1106" s="241"/>
      <c r="AO1106" s="241"/>
    </row>
    <row r="1107" spans="30:41" x14ac:dyDescent="0.25">
      <c r="AD1107" s="239"/>
      <c r="AE1107" s="240"/>
      <c r="AF1107" s="239"/>
      <c r="AG1107" s="239"/>
      <c r="AH1107" s="239"/>
      <c r="AI1107" s="240"/>
      <c r="AJ1107" s="271"/>
      <c r="AK1107" s="240"/>
      <c r="AL1107" s="268"/>
      <c r="AM1107" s="240"/>
      <c r="AN1107" s="241"/>
      <c r="AO1107" s="241"/>
    </row>
    <row r="1108" spans="30:41" x14ac:dyDescent="0.25">
      <c r="AD1108" s="239"/>
      <c r="AE1108" s="240"/>
      <c r="AF1108" s="239"/>
      <c r="AG1108" s="239"/>
      <c r="AH1108" s="239"/>
      <c r="AI1108" s="240"/>
      <c r="AJ1108" s="271"/>
      <c r="AK1108" s="240"/>
      <c r="AL1108" s="268"/>
      <c r="AM1108" s="240"/>
      <c r="AN1108" s="241"/>
      <c r="AO1108" s="241"/>
    </row>
    <row r="1109" spans="30:41" x14ac:dyDescent="0.25">
      <c r="AD1109" s="239"/>
      <c r="AE1109" s="240"/>
      <c r="AF1109" s="239"/>
      <c r="AG1109" s="239"/>
      <c r="AH1109" s="239"/>
      <c r="AI1109" s="240"/>
      <c r="AJ1109" s="271"/>
      <c r="AK1109" s="240"/>
      <c r="AL1109" s="268"/>
      <c r="AM1109" s="240"/>
      <c r="AN1109" s="241"/>
      <c r="AO1109" s="241"/>
    </row>
    <row r="1110" spans="30:41" x14ac:dyDescent="0.25">
      <c r="AD1110" s="239"/>
      <c r="AE1110" s="240"/>
      <c r="AF1110" s="239"/>
      <c r="AG1110" s="239"/>
      <c r="AH1110" s="239"/>
      <c r="AI1110" s="240"/>
      <c r="AJ1110" s="271"/>
      <c r="AK1110" s="240"/>
      <c r="AL1110" s="268"/>
      <c r="AM1110" s="240"/>
      <c r="AN1110" s="241"/>
      <c r="AO1110" s="241"/>
    </row>
    <row r="1111" spans="30:41" x14ac:dyDescent="0.25">
      <c r="AD1111" s="239"/>
      <c r="AE1111" s="240"/>
      <c r="AF1111" s="239"/>
      <c r="AG1111" s="239"/>
      <c r="AH1111" s="239"/>
      <c r="AI1111" s="240"/>
      <c r="AJ1111" s="271"/>
      <c r="AK1111" s="240"/>
      <c r="AL1111" s="268"/>
      <c r="AM1111" s="240"/>
      <c r="AN1111" s="241"/>
      <c r="AO1111" s="241"/>
    </row>
    <row r="1112" spans="30:41" x14ac:dyDescent="0.25">
      <c r="AD1112" s="239"/>
      <c r="AE1112" s="240"/>
      <c r="AF1112" s="239"/>
      <c r="AG1112" s="239"/>
      <c r="AH1112" s="239"/>
      <c r="AI1112" s="240"/>
      <c r="AJ1112" s="271"/>
      <c r="AK1112" s="240"/>
      <c r="AL1112" s="268"/>
      <c r="AM1112" s="240"/>
      <c r="AN1112" s="241"/>
      <c r="AO1112" s="241"/>
    </row>
    <row r="1113" spans="30:41" x14ac:dyDescent="0.25">
      <c r="AD1113" s="239"/>
      <c r="AE1113" s="240"/>
      <c r="AF1113" s="239"/>
      <c r="AG1113" s="239"/>
      <c r="AH1113" s="239"/>
      <c r="AI1113" s="240"/>
      <c r="AJ1113" s="271"/>
      <c r="AK1113" s="240"/>
      <c r="AL1113" s="268"/>
      <c r="AM1113" s="240"/>
      <c r="AN1113" s="241"/>
      <c r="AO1113" s="241"/>
    </row>
    <row r="1114" spans="30:41" x14ac:dyDescent="0.25">
      <c r="AD1114" s="239"/>
      <c r="AE1114" s="240"/>
      <c r="AF1114" s="239"/>
      <c r="AG1114" s="239"/>
      <c r="AH1114" s="239"/>
      <c r="AI1114" s="240"/>
      <c r="AJ1114" s="271"/>
      <c r="AK1114" s="240"/>
      <c r="AL1114" s="268"/>
      <c r="AM1114" s="240"/>
      <c r="AN1114" s="241"/>
      <c r="AO1114" s="241"/>
    </row>
    <row r="1115" spans="30:41" x14ac:dyDescent="0.25">
      <c r="AD1115" s="239"/>
      <c r="AE1115" s="240"/>
      <c r="AF1115" s="239"/>
      <c r="AG1115" s="239"/>
      <c r="AH1115" s="239"/>
      <c r="AI1115" s="240"/>
      <c r="AJ1115" s="271"/>
      <c r="AK1115" s="240"/>
      <c r="AL1115" s="268"/>
      <c r="AM1115" s="240"/>
      <c r="AN1115" s="241"/>
      <c r="AO1115" s="241"/>
    </row>
    <row r="1116" spans="30:41" x14ac:dyDescent="0.25">
      <c r="AD1116" s="239"/>
      <c r="AE1116" s="240"/>
      <c r="AF1116" s="239"/>
      <c r="AG1116" s="239"/>
      <c r="AH1116" s="239"/>
      <c r="AI1116" s="240"/>
      <c r="AJ1116" s="271"/>
      <c r="AK1116" s="240"/>
      <c r="AL1116" s="268"/>
      <c r="AM1116" s="240"/>
      <c r="AN1116" s="241"/>
      <c r="AO1116" s="241"/>
    </row>
    <row r="1117" spans="30:41" x14ac:dyDescent="0.25">
      <c r="AD1117" s="239"/>
      <c r="AE1117" s="240"/>
      <c r="AF1117" s="239"/>
      <c r="AG1117" s="239"/>
      <c r="AH1117" s="239"/>
      <c r="AI1117" s="240"/>
      <c r="AJ1117" s="271"/>
      <c r="AK1117" s="240"/>
      <c r="AL1117" s="268"/>
      <c r="AM1117" s="240"/>
      <c r="AN1117" s="241"/>
      <c r="AO1117" s="241"/>
    </row>
    <row r="1118" spans="30:41" x14ac:dyDescent="0.25">
      <c r="AD1118" s="239"/>
      <c r="AE1118" s="240"/>
      <c r="AF1118" s="239"/>
      <c r="AG1118" s="239"/>
      <c r="AH1118" s="239"/>
      <c r="AI1118" s="240"/>
      <c r="AJ1118" s="271"/>
      <c r="AK1118" s="240"/>
      <c r="AL1118" s="268"/>
      <c r="AM1118" s="240"/>
      <c r="AN1118" s="241"/>
      <c r="AO1118" s="241"/>
    </row>
    <row r="1119" spans="30:41" x14ac:dyDescent="0.25">
      <c r="AD1119" s="239"/>
      <c r="AE1119" s="240"/>
      <c r="AF1119" s="239"/>
      <c r="AG1119" s="239"/>
      <c r="AH1119" s="239"/>
      <c r="AI1119" s="240"/>
      <c r="AJ1119" s="271"/>
      <c r="AK1119" s="240"/>
      <c r="AL1119" s="268"/>
      <c r="AM1119" s="240"/>
      <c r="AN1119" s="241"/>
      <c r="AO1119" s="241"/>
    </row>
    <row r="1120" spans="30:41" x14ac:dyDescent="0.25">
      <c r="AD1120" s="239"/>
      <c r="AE1120" s="240"/>
      <c r="AF1120" s="239"/>
      <c r="AG1120" s="239"/>
      <c r="AH1120" s="239"/>
      <c r="AI1120" s="240"/>
      <c r="AJ1120" s="271"/>
      <c r="AK1120" s="240"/>
      <c r="AL1120" s="268"/>
      <c r="AM1120" s="240"/>
      <c r="AN1120" s="241"/>
      <c r="AO1120" s="241"/>
    </row>
    <row r="1121" spans="30:41" x14ac:dyDescent="0.25">
      <c r="AD1121" s="239"/>
      <c r="AE1121" s="240"/>
      <c r="AF1121" s="239"/>
      <c r="AG1121" s="239"/>
      <c r="AH1121" s="239"/>
      <c r="AI1121" s="240"/>
      <c r="AJ1121" s="271"/>
      <c r="AK1121" s="240"/>
      <c r="AL1121" s="268"/>
      <c r="AM1121" s="240"/>
      <c r="AN1121" s="241"/>
      <c r="AO1121" s="241"/>
    </row>
    <row r="1122" spans="30:41" x14ac:dyDescent="0.25">
      <c r="AD1122" s="239"/>
      <c r="AE1122" s="240"/>
      <c r="AF1122" s="239"/>
      <c r="AG1122" s="239"/>
      <c r="AH1122" s="239"/>
      <c r="AI1122" s="240"/>
      <c r="AJ1122" s="271"/>
      <c r="AK1122" s="240"/>
      <c r="AL1122" s="268"/>
      <c r="AM1122" s="240"/>
      <c r="AN1122" s="241"/>
      <c r="AO1122" s="241"/>
    </row>
    <row r="1123" spans="30:41" x14ac:dyDescent="0.25">
      <c r="AD1123" s="239"/>
      <c r="AE1123" s="240"/>
      <c r="AF1123" s="239"/>
      <c r="AG1123" s="239"/>
      <c r="AH1123" s="239"/>
      <c r="AI1123" s="240"/>
      <c r="AJ1123" s="271"/>
      <c r="AK1123" s="240"/>
      <c r="AL1123" s="268"/>
      <c r="AM1123" s="240"/>
      <c r="AN1123" s="241"/>
      <c r="AO1123" s="241"/>
    </row>
    <row r="1124" spans="30:41" x14ac:dyDescent="0.25">
      <c r="AD1124" s="239"/>
      <c r="AE1124" s="240"/>
      <c r="AF1124" s="239"/>
      <c r="AG1124" s="239"/>
      <c r="AH1124" s="239"/>
      <c r="AI1124" s="240"/>
      <c r="AJ1124" s="271"/>
      <c r="AK1124" s="240"/>
      <c r="AL1124" s="268"/>
      <c r="AM1124" s="240"/>
      <c r="AN1124" s="241"/>
      <c r="AO1124" s="241"/>
    </row>
    <row r="1125" spans="30:41" x14ac:dyDescent="0.25">
      <c r="AD1125" s="239"/>
      <c r="AE1125" s="240"/>
      <c r="AF1125" s="239"/>
      <c r="AG1125" s="239"/>
      <c r="AH1125" s="239"/>
      <c r="AI1125" s="240"/>
      <c r="AJ1125" s="271"/>
      <c r="AK1125" s="240"/>
      <c r="AL1125" s="268"/>
      <c r="AM1125" s="240"/>
      <c r="AN1125" s="241"/>
      <c r="AO1125" s="241"/>
    </row>
    <row r="1126" spans="30:41" x14ac:dyDescent="0.25">
      <c r="AD1126" s="239"/>
      <c r="AE1126" s="240"/>
      <c r="AF1126" s="239"/>
      <c r="AG1126" s="239"/>
      <c r="AH1126" s="239"/>
      <c r="AI1126" s="240"/>
      <c r="AJ1126" s="271"/>
      <c r="AK1126" s="240"/>
      <c r="AL1126" s="268"/>
      <c r="AM1126" s="240"/>
      <c r="AN1126" s="241"/>
      <c r="AO1126" s="241"/>
    </row>
    <row r="1127" spans="30:41" x14ac:dyDescent="0.25">
      <c r="AD1127" s="239"/>
      <c r="AE1127" s="240"/>
      <c r="AF1127" s="239"/>
      <c r="AG1127" s="239"/>
      <c r="AH1127" s="239"/>
      <c r="AI1127" s="240"/>
      <c r="AJ1127" s="271"/>
      <c r="AK1127" s="240"/>
      <c r="AL1127" s="268"/>
      <c r="AM1127" s="240"/>
      <c r="AN1127" s="241"/>
      <c r="AO1127" s="241"/>
    </row>
    <row r="1128" spans="30:41" x14ac:dyDescent="0.25">
      <c r="AD1128" s="239"/>
      <c r="AE1128" s="240"/>
      <c r="AF1128" s="239"/>
      <c r="AG1128" s="239"/>
      <c r="AH1128" s="239"/>
      <c r="AI1128" s="240"/>
      <c r="AJ1128" s="271"/>
      <c r="AK1128" s="240"/>
      <c r="AL1128" s="268"/>
      <c r="AM1128" s="240"/>
      <c r="AN1128" s="241"/>
      <c r="AO1128" s="241"/>
    </row>
    <row r="1129" spans="30:41" x14ac:dyDescent="0.25">
      <c r="AD1129" s="239"/>
      <c r="AE1129" s="240"/>
      <c r="AF1129" s="239"/>
      <c r="AG1129" s="239"/>
      <c r="AH1129" s="239"/>
      <c r="AI1129" s="240"/>
      <c r="AJ1129" s="271"/>
      <c r="AK1129" s="240"/>
      <c r="AL1129" s="268"/>
      <c r="AM1129" s="240"/>
      <c r="AN1129" s="241"/>
      <c r="AO1129" s="241"/>
    </row>
    <row r="1130" spans="30:41" x14ac:dyDescent="0.25">
      <c r="AD1130" s="239"/>
      <c r="AE1130" s="240"/>
      <c r="AF1130" s="239"/>
      <c r="AG1130" s="239"/>
      <c r="AH1130" s="239"/>
      <c r="AI1130" s="240"/>
      <c r="AJ1130" s="271"/>
      <c r="AK1130" s="240"/>
      <c r="AL1130" s="268"/>
      <c r="AM1130" s="240"/>
      <c r="AN1130" s="241"/>
      <c r="AO1130" s="241"/>
    </row>
    <row r="1131" spans="30:41" x14ac:dyDescent="0.25">
      <c r="AD1131" s="239"/>
      <c r="AE1131" s="240"/>
      <c r="AF1131" s="239"/>
      <c r="AG1131" s="239"/>
      <c r="AH1131" s="239"/>
      <c r="AI1131" s="240"/>
      <c r="AJ1131" s="271"/>
      <c r="AK1131" s="240"/>
      <c r="AL1131" s="268"/>
      <c r="AM1131" s="240"/>
      <c r="AN1131" s="241"/>
      <c r="AO1131" s="241"/>
    </row>
    <row r="1132" spans="30:41" x14ac:dyDescent="0.25">
      <c r="AD1132" s="239"/>
      <c r="AE1132" s="240"/>
      <c r="AF1132" s="239"/>
      <c r="AG1132" s="239"/>
      <c r="AH1132" s="239"/>
      <c r="AI1132" s="240"/>
      <c r="AJ1132" s="271"/>
      <c r="AK1132" s="240"/>
      <c r="AL1132" s="268"/>
      <c r="AM1132" s="240"/>
      <c r="AN1132" s="241"/>
      <c r="AO1132" s="241"/>
    </row>
    <row r="1133" spans="30:41" x14ac:dyDescent="0.25">
      <c r="AD1133" s="239"/>
      <c r="AE1133" s="240"/>
      <c r="AF1133" s="239"/>
      <c r="AG1133" s="239"/>
      <c r="AH1133" s="239"/>
      <c r="AI1133" s="240"/>
      <c r="AJ1133" s="271"/>
      <c r="AK1133" s="240"/>
      <c r="AL1133" s="268"/>
      <c r="AM1133" s="240"/>
      <c r="AN1133" s="241"/>
      <c r="AO1133" s="241"/>
    </row>
    <row r="1134" spans="30:41" x14ac:dyDescent="0.25">
      <c r="AD1134" s="239"/>
      <c r="AE1134" s="240"/>
      <c r="AF1134" s="239"/>
      <c r="AG1134" s="239"/>
      <c r="AH1134" s="239"/>
      <c r="AI1134" s="240"/>
      <c r="AJ1134" s="271"/>
      <c r="AK1134" s="240"/>
      <c r="AL1134" s="268"/>
      <c r="AM1134" s="240"/>
      <c r="AN1134" s="241"/>
      <c r="AO1134" s="241"/>
    </row>
    <row r="1135" spans="30:41" x14ac:dyDescent="0.25">
      <c r="AD1135" s="239"/>
      <c r="AE1135" s="240"/>
      <c r="AF1135" s="239"/>
      <c r="AG1135" s="239"/>
      <c r="AH1135" s="239"/>
      <c r="AI1135" s="240"/>
      <c r="AJ1135" s="271"/>
      <c r="AK1135" s="240"/>
      <c r="AL1135" s="268"/>
      <c r="AM1135" s="240"/>
      <c r="AN1135" s="241"/>
      <c r="AO1135" s="241"/>
    </row>
    <row r="1136" spans="30:41" x14ac:dyDescent="0.25">
      <c r="AD1136" s="239"/>
      <c r="AE1136" s="240"/>
      <c r="AF1136" s="239"/>
      <c r="AG1136" s="239"/>
      <c r="AH1136" s="239"/>
      <c r="AI1136" s="240"/>
      <c r="AJ1136" s="271"/>
      <c r="AK1136" s="240"/>
      <c r="AL1136" s="268"/>
      <c r="AM1136" s="240"/>
      <c r="AN1136" s="241"/>
      <c r="AO1136" s="241"/>
    </row>
    <row r="1137" spans="30:41" x14ac:dyDescent="0.25">
      <c r="AD1137" s="239"/>
      <c r="AE1137" s="240"/>
      <c r="AF1137" s="239"/>
      <c r="AG1137" s="239"/>
      <c r="AH1137" s="239"/>
      <c r="AI1137" s="240"/>
      <c r="AJ1137" s="271"/>
      <c r="AK1137" s="240"/>
      <c r="AL1137" s="268"/>
      <c r="AM1137" s="240"/>
      <c r="AN1137" s="241"/>
      <c r="AO1137" s="241"/>
    </row>
    <row r="1138" spans="30:41" x14ac:dyDescent="0.25">
      <c r="AD1138" s="239"/>
      <c r="AE1138" s="240"/>
      <c r="AF1138" s="239"/>
      <c r="AG1138" s="239"/>
      <c r="AH1138" s="239"/>
      <c r="AI1138" s="240"/>
      <c r="AJ1138" s="271"/>
      <c r="AK1138" s="240"/>
      <c r="AL1138" s="268"/>
      <c r="AM1138" s="240"/>
      <c r="AN1138" s="241"/>
      <c r="AO1138" s="241"/>
    </row>
    <row r="1139" spans="30:41" x14ac:dyDescent="0.25">
      <c r="AD1139" s="239"/>
      <c r="AE1139" s="240"/>
      <c r="AF1139" s="239"/>
      <c r="AG1139" s="239"/>
      <c r="AH1139" s="239"/>
      <c r="AI1139" s="240"/>
      <c r="AJ1139" s="271"/>
      <c r="AK1139" s="240"/>
      <c r="AL1139" s="268"/>
      <c r="AM1139" s="240"/>
      <c r="AN1139" s="241"/>
      <c r="AO1139" s="241"/>
    </row>
    <row r="1140" spans="30:41" x14ac:dyDescent="0.25">
      <c r="AD1140" s="239"/>
      <c r="AE1140" s="240"/>
      <c r="AF1140" s="239"/>
      <c r="AG1140" s="239"/>
      <c r="AH1140" s="239"/>
      <c r="AI1140" s="240"/>
      <c r="AJ1140" s="271"/>
      <c r="AK1140" s="240"/>
      <c r="AL1140" s="268"/>
      <c r="AM1140" s="240"/>
      <c r="AN1140" s="241"/>
      <c r="AO1140" s="241"/>
    </row>
    <row r="1141" spans="30:41" x14ac:dyDescent="0.25">
      <c r="AD1141" s="239"/>
      <c r="AE1141" s="240"/>
      <c r="AF1141" s="239"/>
      <c r="AG1141" s="239"/>
      <c r="AH1141" s="239"/>
      <c r="AI1141" s="240"/>
      <c r="AJ1141" s="271"/>
      <c r="AK1141" s="240"/>
      <c r="AL1141" s="268"/>
      <c r="AM1141" s="240"/>
      <c r="AN1141" s="241"/>
      <c r="AO1141" s="241"/>
    </row>
    <row r="1142" spans="30:41" x14ac:dyDescent="0.25">
      <c r="AD1142" s="239"/>
      <c r="AE1142" s="240"/>
      <c r="AF1142" s="239"/>
      <c r="AG1142" s="239"/>
      <c r="AH1142" s="239"/>
      <c r="AI1142" s="240"/>
      <c r="AJ1142" s="271"/>
      <c r="AK1142" s="240"/>
      <c r="AL1142" s="268"/>
      <c r="AM1142" s="240"/>
      <c r="AN1142" s="241"/>
      <c r="AO1142" s="241"/>
    </row>
    <row r="1143" spans="30:41" x14ac:dyDescent="0.25">
      <c r="AD1143" s="239"/>
      <c r="AE1143" s="240"/>
      <c r="AF1143" s="239"/>
      <c r="AG1143" s="239"/>
      <c r="AH1143" s="239"/>
      <c r="AI1143" s="240"/>
      <c r="AJ1143" s="271"/>
      <c r="AK1143" s="240"/>
      <c r="AL1143" s="268"/>
      <c r="AM1143" s="240"/>
      <c r="AN1143" s="241"/>
      <c r="AO1143" s="241"/>
    </row>
    <row r="1144" spans="30:41" x14ac:dyDescent="0.25">
      <c r="AD1144" s="239"/>
      <c r="AE1144" s="240"/>
      <c r="AF1144" s="239"/>
      <c r="AG1144" s="239"/>
      <c r="AH1144" s="239"/>
      <c r="AI1144" s="240"/>
      <c r="AJ1144" s="271"/>
      <c r="AK1144" s="240"/>
      <c r="AL1144" s="268"/>
      <c r="AM1144" s="240"/>
      <c r="AN1144" s="241"/>
      <c r="AO1144" s="241"/>
    </row>
    <row r="1145" spans="30:41" x14ac:dyDescent="0.25">
      <c r="AD1145" s="239"/>
      <c r="AE1145" s="240"/>
      <c r="AF1145" s="239"/>
      <c r="AG1145" s="239"/>
      <c r="AH1145" s="239"/>
      <c r="AI1145" s="240"/>
      <c r="AJ1145" s="271"/>
      <c r="AK1145" s="240"/>
      <c r="AL1145" s="268"/>
      <c r="AM1145" s="240"/>
      <c r="AN1145" s="241"/>
      <c r="AO1145" s="241"/>
    </row>
    <row r="1146" spans="30:41" x14ac:dyDescent="0.25">
      <c r="AD1146" s="239"/>
      <c r="AE1146" s="240"/>
      <c r="AF1146" s="239"/>
      <c r="AG1146" s="239"/>
      <c r="AH1146" s="239"/>
      <c r="AI1146" s="240"/>
      <c r="AJ1146" s="271"/>
      <c r="AK1146" s="240"/>
      <c r="AL1146" s="268"/>
      <c r="AM1146" s="240"/>
      <c r="AN1146" s="241"/>
      <c r="AO1146" s="241"/>
    </row>
    <row r="1147" spans="30:41" x14ac:dyDescent="0.25">
      <c r="AD1147" s="239"/>
      <c r="AE1147" s="240"/>
      <c r="AF1147" s="239"/>
      <c r="AG1147" s="239"/>
      <c r="AH1147" s="239"/>
      <c r="AI1147" s="240"/>
      <c r="AJ1147" s="271"/>
      <c r="AK1147" s="240"/>
      <c r="AL1147" s="268"/>
      <c r="AM1147" s="240"/>
      <c r="AN1147" s="241"/>
      <c r="AO1147" s="241"/>
    </row>
    <row r="1148" spans="30:41" x14ac:dyDescent="0.25">
      <c r="AD1148" s="239"/>
      <c r="AE1148" s="240"/>
      <c r="AF1148" s="239"/>
      <c r="AG1148" s="239"/>
      <c r="AH1148" s="239"/>
      <c r="AI1148" s="240"/>
      <c r="AJ1148" s="271"/>
      <c r="AK1148" s="240"/>
      <c r="AL1148" s="268"/>
      <c r="AM1148" s="240"/>
      <c r="AN1148" s="241"/>
      <c r="AO1148" s="241"/>
    </row>
    <row r="1149" spans="30:41" x14ac:dyDescent="0.25">
      <c r="AD1149" s="239"/>
      <c r="AE1149" s="240"/>
      <c r="AF1149" s="239"/>
      <c r="AG1149" s="239"/>
      <c r="AH1149" s="239"/>
      <c r="AI1149" s="240"/>
      <c r="AJ1149" s="271"/>
      <c r="AK1149" s="240"/>
      <c r="AL1149" s="268"/>
      <c r="AM1149" s="240"/>
      <c r="AN1149" s="241"/>
      <c r="AO1149" s="241"/>
    </row>
    <row r="1150" spans="30:41" x14ac:dyDescent="0.25">
      <c r="AD1150" s="239"/>
      <c r="AE1150" s="240"/>
      <c r="AF1150" s="239"/>
      <c r="AG1150" s="239"/>
      <c r="AH1150" s="239"/>
      <c r="AI1150" s="240"/>
      <c r="AJ1150" s="271"/>
      <c r="AK1150" s="240"/>
      <c r="AL1150" s="268"/>
      <c r="AM1150" s="240"/>
      <c r="AN1150" s="241"/>
      <c r="AO1150" s="241"/>
    </row>
    <row r="1151" spans="30:41" x14ac:dyDescent="0.25">
      <c r="AD1151" s="239"/>
      <c r="AE1151" s="240"/>
      <c r="AF1151" s="239"/>
      <c r="AG1151" s="239"/>
      <c r="AH1151" s="239"/>
      <c r="AI1151" s="240"/>
      <c r="AJ1151" s="271"/>
      <c r="AK1151" s="240"/>
      <c r="AL1151" s="268"/>
      <c r="AM1151" s="240"/>
      <c r="AN1151" s="241"/>
      <c r="AO1151" s="241"/>
    </row>
    <row r="1152" spans="30:41" x14ac:dyDescent="0.25">
      <c r="AD1152" s="239"/>
      <c r="AE1152" s="240"/>
      <c r="AF1152" s="239"/>
      <c r="AG1152" s="239"/>
      <c r="AH1152" s="239"/>
      <c r="AI1152" s="240"/>
      <c r="AJ1152" s="271"/>
      <c r="AK1152" s="240"/>
      <c r="AL1152" s="268"/>
      <c r="AM1152" s="240"/>
      <c r="AN1152" s="241"/>
      <c r="AO1152" s="241"/>
    </row>
    <row r="1153" spans="30:41" x14ac:dyDescent="0.25">
      <c r="AD1153" s="239"/>
      <c r="AE1153" s="240"/>
      <c r="AF1153" s="239"/>
      <c r="AG1153" s="239"/>
      <c r="AH1153" s="239"/>
      <c r="AI1153" s="240"/>
      <c r="AJ1153" s="271"/>
      <c r="AK1153" s="240"/>
      <c r="AL1153" s="268"/>
      <c r="AM1153" s="240"/>
      <c r="AN1153" s="241"/>
      <c r="AO1153" s="241"/>
    </row>
    <row r="1154" spans="30:41" x14ac:dyDescent="0.25">
      <c r="AD1154" s="239"/>
      <c r="AE1154" s="240"/>
      <c r="AF1154" s="239"/>
      <c r="AG1154" s="239"/>
      <c r="AH1154" s="239"/>
      <c r="AI1154" s="240"/>
      <c r="AJ1154" s="271"/>
      <c r="AK1154" s="240"/>
      <c r="AL1154" s="268"/>
      <c r="AM1154" s="240"/>
      <c r="AN1154" s="241"/>
      <c r="AO1154" s="241"/>
    </row>
    <row r="1155" spans="30:41" x14ac:dyDescent="0.25">
      <c r="AD1155" s="239"/>
      <c r="AE1155" s="240"/>
      <c r="AF1155" s="239"/>
      <c r="AG1155" s="239"/>
      <c r="AH1155" s="239"/>
      <c r="AI1155" s="240"/>
      <c r="AJ1155" s="271"/>
      <c r="AK1155" s="240"/>
      <c r="AL1155" s="268"/>
      <c r="AM1155" s="240"/>
      <c r="AN1155" s="241"/>
      <c r="AO1155" s="241"/>
    </row>
    <row r="1156" spans="30:41" x14ac:dyDescent="0.25">
      <c r="AD1156" s="239"/>
      <c r="AE1156" s="240"/>
      <c r="AF1156" s="239"/>
      <c r="AG1156" s="239"/>
      <c r="AH1156" s="239"/>
      <c r="AI1156" s="240"/>
      <c r="AJ1156" s="271"/>
      <c r="AK1156" s="240"/>
      <c r="AL1156" s="268"/>
      <c r="AM1156" s="240"/>
      <c r="AN1156" s="241"/>
      <c r="AO1156" s="241"/>
    </row>
    <row r="1157" spans="30:41" x14ac:dyDescent="0.25">
      <c r="AD1157" s="239"/>
      <c r="AE1157" s="240"/>
      <c r="AF1157" s="239"/>
      <c r="AG1157" s="239"/>
      <c r="AH1157" s="239"/>
      <c r="AI1157" s="240"/>
      <c r="AJ1157" s="271"/>
      <c r="AK1157" s="240"/>
      <c r="AL1157" s="268"/>
      <c r="AM1157" s="240"/>
      <c r="AN1157" s="241"/>
      <c r="AO1157" s="241"/>
    </row>
    <row r="1158" spans="30:41" x14ac:dyDescent="0.25">
      <c r="AD1158" s="239"/>
      <c r="AE1158" s="240"/>
      <c r="AF1158" s="239"/>
      <c r="AG1158" s="239"/>
      <c r="AH1158" s="239"/>
      <c r="AI1158" s="240"/>
      <c r="AJ1158" s="271"/>
      <c r="AK1158" s="240"/>
      <c r="AL1158" s="268"/>
      <c r="AM1158" s="240"/>
      <c r="AN1158" s="241"/>
      <c r="AO1158" s="241"/>
    </row>
    <row r="1159" spans="30:41" x14ac:dyDescent="0.25">
      <c r="AD1159" s="239"/>
      <c r="AE1159" s="240"/>
      <c r="AF1159" s="239"/>
      <c r="AG1159" s="239"/>
      <c r="AH1159" s="239"/>
      <c r="AI1159" s="240"/>
      <c r="AJ1159" s="271"/>
      <c r="AK1159" s="240"/>
      <c r="AL1159" s="268"/>
      <c r="AM1159" s="240"/>
      <c r="AN1159" s="241"/>
      <c r="AO1159" s="241"/>
    </row>
    <row r="1160" spans="30:41" x14ac:dyDescent="0.25">
      <c r="AD1160" s="239"/>
      <c r="AE1160" s="240"/>
      <c r="AF1160" s="239"/>
      <c r="AG1160" s="239"/>
      <c r="AH1160" s="239"/>
      <c r="AI1160" s="240"/>
      <c r="AJ1160" s="271"/>
      <c r="AK1160" s="240"/>
      <c r="AL1160" s="268"/>
      <c r="AM1160" s="240"/>
      <c r="AN1160" s="241"/>
      <c r="AO1160" s="241"/>
    </row>
    <row r="1161" spans="30:41" x14ac:dyDescent="0.25">
      <c r="AD1161" s="239"/>
      <c r="AE1161" s="240"/>
      <c r="AF1161" s="239"/>
      <c r="AG1161" s="239"/>
      <c r="AH1161" s="239"/>
      <c r="AI1161" s="240"/>
      <c r="AJ1161" s="271"/>
      <c r="AK1161" s="240"/>
      <c r="AL1161" s="268"/>
      <c r="AM1161" s="240"/>
      <c r="AN1161" s="241"/>
      <c r="AO1161" s="241"/>
    </row>
    <row r="1162" spans="30:41" x14ac:dyDescent="0.25">
      <c r="AD1162" s="239"/>
      <c r="AE1162" s="240"/>
      <c r="AF1162" s="239"/>
      <c r="AG1162" s="239"/>
      <c r="AH1162" s="239"/>
      <c r="AI1162" s="240"/>
      <c r="AJ1162" s="271"/>
      <c r="AK1162" s="240"/>
      <c r="AL1162" s="268"/>
      <c r="AM1162" s="240"/>
      <c r="AN1162" s="241"/>
      <c r="AO1162" s="241"/>
    </row>
    <row r="1163" spans="30:41" x14ac:dyDescent="0.25">
      <c r="AD1163" s="239"/>
      <c r="AE1163" s="240"/>
      <c r="AF1163" s="239"/>
      <c r="AG1163" s="239"/>
      <c r="AH1163" s="239"/>
      <c r="AI1163" s="240"/>
      <c r="AJ1163" s="271"/>
      <c r="AK1163" s="240"/>
      <c r="AL1163" s="268"/>
      <c r="AM1163" s="240"/>
      <c r="AN1163" s="241"/>
      <c r="AO1163" s="241"/>
    </row>
    <row r="1164" spans="30:41" x14ac:dyDescent="0.25">
      <c r="AD1164" s="239"/>
      <c r="AE1164" s="240"/>
      <c r="AF1164" s="239"/>
      <c r="AG1164" s="239"/>
      <c r="AH1164" s="239"/>
      <c r="AI1164" s="240"/>
      <c r="AJ1164" s="271"/>
      <c r="AK1164" s="240"/>
      <c r="AL1164" s="268"/>
      <c r="AM1164" s="240"/>
      <c r="AN1164" s="241"/>
      <c r="AO1164" s="241"/>
    </row>
    <row r="1165" spans="30:41" x14ac:dyDescent="0.25">
      <c r="AD1165" s="239"/>
      <c r="AE1165" s="240"/>
      <c r="AF1165" s="239"/>
      <c r="AG1165" s="239"/>
      <c r="AH1165" s="239"/>
      <c r="AI1165" s="240"/>
      <c r="AJ1165" s="271"/>
      <c r="AK1165" s="240"/>
      <c r="AL1165" s="268"/>
      <c r="AM1165" s="240"/>
      <c r="AN1165" s="241"/>
      <c r="AO1165" s="241"/>
    </row>
    <row r="1166" spans="30:41" x14ac:dyDescent="0.25">
      <c r="AD1166" s="239"/>
      <c r="AE1166" s="240"/>
      <c r="AF1166" s="239"/>
      <c r="AG1166" s="239"/>
      <c r="AH1166" s="239"/>
      <c r="AI1166" s="240"/>
      <c r="AJ1166" s="271"/>
      <c r="AK1166" s="240"/>
      <c r="AL1166" s="268"/>
      <c r="AM1166" s="240"/>
      <c r="AN1166" s="241"/>
      <c r="AO1166" s="241"/>
    </row>
    <row r="1167" spans="30:41" x14ac:dyDescent="0.25">
      <c r="AD1167" s="239"/>
      <c r="AE1167" s="240"/>
      <c r="AF1167" s="239"/>
      <c r="AG1167" s="239"/>
      <c r="AH1167" s="239"/>
      <c r="AI1167" s="240"/>
      <c r="AJ1167" s="271"/>
      <c r="AK1167" s="240"/>
      <c r="AL1167" s="268"/>
      <c r="AM1167" s="240"/>
      <c r="AN1167" s="241"/>
      <c r="AO1167" s="241"/>
    </row>
    <row r="1168" spans="30:41" x14ac:dyDescent="0.25">
      <c r="AD1168" s="239"/>
      <c r="AE1168" s="240"/>
      <c r="AF1168" s="239"/>
      <c r="AG1168" s="239"/>
      <c r="AH1168" s="239"/>
      <c r="AI1168" s="240"/>
      <c r="AJ1168" s="271"/>
      <c r="AK1168" s="240"/>
      <c r="AL1168" s="268"/>
      <c r="AM1168" s="240"/>
      <c r="AN1168" s="241"/>
      <c r="AO1168" s="241"/>
    </row>
    <row r="1169" spans="30:41" x14ac:dyDescent="0.25">
      <c r="AD1169" s="239"/>
      <c r="AE1169" s="240"/>
      <c r="AF1169" s="239"/>
      <c r="AG1169" s="239"/>
      <c r="AH1169" s="239"/>
      <c r="AI1169" s="240"/>
      <c r="AJ1169" s="271"/>
      <c r="AK1169" s="240"/>
      <c r="AL1169" s="268"/>
      <c r="AM1169" s="240"/>
      <c r="AN1169" s="241"/>
      <c r="AO1169" s="241"/>
    </row>
    <row r="1170" spans="30:41" x14ac:dyDescent="0.25">
      <c r="AD1170" s="239"/>
      <c r="AE1170" s="240"/>
      <c r="AF1170" s="239"/>
      <c r="AG1170" s="239"/>
      <c r="AH1170" s="239"/>
      <c r="AI1170" s="240"/>
      <c r="AJ1170" s="271"/>
      <c r="AK1170" s="240"/>
      <c r="AL1170" s="268"/>
      <c r="AM1170" s="240"/>
      <c r="AN1170" s="241"/>
      <c r="AO1170" s="241"/>
    </row>
    <row r="1171" spans="30:41" x14ac:dyDescent="0.25">
      <c r="AD1171" s="239"/>
      <c r="AE1171" s="240"/>
      <c r="AF1171" s="239"/>
      <c r="AG1171" s="239"/>
      <c r="AH1171" s="239"/>
      <c r="AI1171" s="240"/>
      <c r="AJ1171" s="271"/>
      <c r="AK1171" s="240"/>
      <c r="AL1171" s="268"/>
      <c r="AM1171" s="240"/>
      <c r="AN1171" s="241"/>
      <c r="AO1171" s="241"/>
    </row>
    <row r="1172" spans="30:41" x14ac:dyDescent="0.25">
      <c r="AD1172" s="239"/>
      <c r="AE1172" s="240"/>
      <c r="AF1172" s="239"/>
      <c r="AG1172" s="239"/>
      <c r="AH1172" s="239"/>
      <c r="AI1172" s="240"/>
      <c r="AJ1172" s="271"/>
      <c r="AK1172" s="240"/>
      <c r="AL1172" s="268"/>
      <c r="AM1172" s="240"/>
      <c r="AN1172" s="241"/>
      <c r="AO1172" s="241"/>
    </row>
    <row r="1173" spans="30:41" x14ac:dyDescent="0.25">
      <c r="AD1173" s="239"/>
      <c r="AE1173" s="240"/>
      <c r="AF1173" s="239"/>
      <c r="AG1173" s="239"/>
      <c r="AH1173" s="239"/>
      <c r="AI1173" s="240"/>
      <c r="AJ1173" s="271"/>
      <c r="AK1173" s="240"/>
      <c r="AL1173" s="268"/>
      <c r="AM1173" s="240"/>
      <c r="AN1173" s="241"/>
      <c r="AO1173" s="241"/>
    </row>
    <row r="1174" spans="30:41" x14ac:dyDescent="0.25">
      <c r="AD1174" s="239"/>
      <c r="AE1174" s="240"/>
      <c r="AF1174" s="239"/>
      <c r="AG1174" s="239"/>
      <c r="AH1174" s="239"/>
      <c r="AI1174" s="240"/>
      <c r="AJ1174" s="271"/>
      <c r="AK1174" s="240"/>
      <c r="AL1174" s="268"/>
      <c r="AM1174" s="240"/>
      <c r="AN1174" s="241"/>
      <c r="AO1174" s="241"/>
    </row>
    <row r="1175" spans="30:41" x14ac:dyDescent="0.25">
      <c r="AD1175" s="239"/>
      <c r="AE1175" s="240"/>
      <c r="AF1175" s="239"/>
      <c r="AG1175" s="239"/>
      <c r="AH1175" s="239"/>
      <c r="AI1175" s="240"/>
      <c r="AJ1175" s="271"/>
      <c r="AK1175" s="240"/>
      <c r="AL1175" s="268"/>
      <c r="AM1175" s="240"/>
      <c r="AN1175" s="241"/>
      <c r="AO1175" s="241"/>
    </row>
    <row r="1176" spans="30:41" x14ac:dyDescent="0.25">
      <c r="AD1176" s="239"/>
      <c r="AE1176" s="240"/>
      <c r="AF1176" s="239"/>
      <c r="AG1176" s="239"/>
      <c r="AH1176" s="239"/>
      <c r="AI1176" s="240"/>
      <c r="AJ1176" s="271"/>
      <c r="AK1176" s="240"/>
      <c r="AL1176" s="268"/>
      <c r="AM1176" s="240"/>
      <c r="AN1176" s="241"/>
      <c r="AO1176" s="241"/>
    </row>
    <row r="1177" spans="30:41" x14ac:dyDescent="0.25">
      <c r="AD1177" s="239"/>
      <c r="AE1177" s="240"/>
      <c r="AF1177" s="239"/>
      <c r="AG1177" s="239"/>
      <c r="AH1177" s="239"/>
      <c r="AI1177" s="240"/>
      <c r="AJ1177" s="271"/>
      <c r="AK1177" s="240"/>
      <c r="AL1177" s="268"/>
      <c r="AM1177" s="240"/>
      <c r="AN1177" s="241"/>
      <c r="AO1177" s="241"/>
    </row>
    <row r="1178" spans="30:41" x14ac:dyDescent="0.25">
      <c r="AD1178" s="239"/>
      <c r="AE1178" s="240"/>
      <c r="AF1178" s="239"/>
      <c r="AG1178" s="239"/>
      <c r="AH1178" s="239"/>
      <c r="AI1178" s="240"/>
      <c r="AJ1178" s="271"/>
      <c r="AK1178" s="240"/>
      <c r="AL1178" s="268"/>
      <c r="AM1178" s="240"/>
      <c r="AN1178" s="241"/>
      <c r="AO1178" s="241"/>
    </row>
    <row r="1179" spans="30:41" x14ac:dyDescent="0.25">
      <c r="AD1179" s="239"/>
      <c r="AE1179" s="240"/>
      <c r="AF1179" s="239"/>
      <c r="AG1179" s="239"/>
      <c r="AH1179" s="239"/>
      <c r="AI1179" s="240"/>
      <c r="AJ1179" s="271"/>
      <c r="AK1179" s="240"/>
      <c r="AL1179" s="268"/>
      <c r="AM1179" s="240"/>
      <c r="AN1179" s="241"/>
      <c r="AO1179" s="241"/>
    </row>
    <row r="1180" spans="30:41" x14ac:dyDescent="0.25">
      <c r="AD1180" s="239"/>
      <c r="AE1180" s="240"/>
      <c r="AF1180" s="239"/>
      <c r="AG1180" s="239"/>
      <c r="AH1180" s="239"/>
      <c r="AI1180" s="240"/>
      <c r="AJ1180" s="271"/>
      <c r="AK1180" s="240"/>
      <c r="AL1180" s="268"/>
      <c r="AM1180" s="240"/>
      <c r="AN1180" s="241"/>
      <c r="AO1180" s="241"/>
    </row>
    <row r="1181" spans="30:41" x14ac:dyDescent="0.25">
      <c r="AD1181" s="239"/>
      <c r="AE1181" s="240"/>
      <c r="AF1181" s="239"/>
      <c r="AG1181" s="239"/>
      <c r="AH1181" s="239"/>
      <c r="AI1181" s="240"/>
      <c r="AJ1181" s="271"/>
      <c r="AK1181" s="240"/>
      <c r="AL1181" s="268"/>
      <c r="AM1181" s="240"/>
      <c r="AN1181" s="241"/>
      <c r="AO1181" s="241"/>
    </row>
    <row r="1182" spans="30:41" x14ac:dyDescent="0.25">
      <c r="AD1182" s="239"/>
      <c r="AE1182" s="240"/>
      <c r="AF1182" s="239"/>
      <c r="AG1182" s="239"/>
      <c r="AH1182" s="239"/>
      <c r="AI1182" s="240"/>
      <c r="AJ1182" s="271"/>
      <c r="AK1182" s="240"/>
      <c r="AL1182" s="268"/>
      <c r="AM1182" s="240"/>
      <c r="AN1182" s="241"/>
      <c r="AO1182" s="241"/>
    </row>
    <row r="1183" spans="30:41" x14ac:dyDescent="0.25">
      <c r="AD1183" s="239"/>
      <c r="AE1183" s="240"/>
      <c r="AF1183" s="239"/>
      <c r="AG1183" s="239"/>
      <c r="AH1183" s="239"/>
      <c r="AI1183" s="240"/>
      <c r="AJ1183" s="271"/>
      <c r="AK1183" s="240"/>
      <c r="AL1183" s="268"/>
      <c r="AM1183" s="240"/>
      <c r="AN1183" s="241"/>
      <c r="AO1183" s="241"/>
    </row>
    <row r="1184" spans="30:41" x14ac:dyDescent="0.25">
      <c r="AD1184" s="239"/>
      <c r="AE1184" s="240"/>
      <c r="AF1184" s="239"/>
      <c r="AG1184" s="239"/>
      <c r="AH1184" s="239"/>
      <c r="AI1184" s="240"/>
      <c r="AJ1184" s="271"/>
      <c r="AK1184" s="240"/>
      <c r="AL1184" s="268"/>
      <c r="AM1184" s="240"/>
      <c r="AN1184" s="241"/>
      <c r="AO1184" s="241"/>
    </row>
    <row r="1185" spans="30:41" x14ac:dyDescent="0.25">
      <c r="AD1185" s="239"/>
      <c r="AE1185" s="240"/>
      <c r="AF1185" s="239"/>
      <c r="AG1185" s="239"/>
      <c r="AH1185" s="239"/>
      <c r="AI1185" s="240"/>
      <c r="AJ1185" s="271"/>
      <c r="AK1185" s="240"/>
      <c r="AL1185" s="268"/>
      <c r="AM1185" s="240"/>
      <c r="AN1185" s="241"/>
      <c r="AO1185" s="241"/>
    </row>
    <row r="1186" spans="30:41" x14ac:dyDescent="0.25">
      <c r="AD1186" s="239"/>
      <c r="AE1186" s="240"/>
      <c r="AF1186" s="239"/>
      <c r="AG1186" s="239"/>
      <c r="AH1186" s="239"/>
      <c r="AI1186" s="240"/>
      <c r="AJ1186" s="271"/>
      <c r="AK1186" s="240"/>
      <c r="AL1186" s="268"/>
      <c r="AM1186" s="240"/>
      <c r="AN1186" s="241"/>
      <c r="AO1186" s="241"/>
    </row>
    <row r="1187" spans="30:41" x14ac:dyDescent="0.25">
      <c r="AD1187" s="239"/>
      <c r="AE1187" s="240"/>
      <c r="AF1187" s="239"/>
      <c r="AG1187" s="239"/>
      <c r="AH1187" s="239"/>
      <c r="AI1187" s="240"/>
      <c r="AJ1187" s="271"/>
      <c r="AK1187" s="240"/>
      <c r="AL1187" s="268"/>
      <c r="AM1187" s="240"/>
      <c r="AN1187" s="241"/>
      <c r="AO1187" s="241"/>
    </row>
    <row r="1188" spans="30:41" x14ac:dyDescent="0.25">
      <c r="AD1188" s="239"/>
      <c r="AE1188" s="240"/>
      <c r="AF1188" s="239"/>
      <c r="AG1188" s="239"/>
      <c r="AH1188" s="239"/>
      <c r="AI1188" s="240"/>
      <c r="AJ1188" s="271"/>
      <c r="AK1188" s="240"/>
      <c r="AL1188" s="268"/>
      <c r="AM1188" s="240"/>
      <c r="AN1188" s="241"/>
      <c r="AO1188" s="241"/>
    </row>
    <row r="1189" spans="30:41" x14ac:dyDescent="0.25">
      <c r="AD1189" s="239"/>
      <c r="AE1189" s="240"/>
      <c r="AF1189" s="239"/>
      <c r="AG1189" s="239"/>
      <c r="AH1189" s="239"/>
      <c r="AI1189" s="240"/>
      <c r="AJ1189" s="271"/>
      <c r="AK1189" s="240"/>
      <c r="AL1189" s="268"/>
      <c r="AM1189" s="240"/>
      <c r="AN1189" s="241"/>
      <c r="AO1189" s="241"/>
    </row>
    <row r="1190" spans="30:41" x14ac:dyDescent="0.25">
      <c r="AD1190" s="239"/>
      <c r="AE1190" s="240"/>
      <c r="AF1190" s="239"/>
      <c r="AG1190" s="239"/>
      <c r="AH1190" s="239"/>
      <c r="AI1190" s="240"/>
      <c r="AJ1190" s="271"/>
      <c r="AK1190" s="240"/>
      <c r="AL1190" s="268"/>
      <c r="AM1190" s="240"/>
      <c r="AN1190" s="241"/>
      <c r="AO1190" s="241"/>
    </row>
    <row r="1191" spans="30:41" x14ac:dyDescent="0.25">
      <c r="AD1191" s="239"/>
      <c r="AE1191" s="240"/>
      <c r="AF1191" s="239"/>
      <c r="AG1191" s="239"/>
      <c r="AH1191" s="239"/>
      <c r="AI1191" s="240"/>
      <c r="AJ1191" s="271"/>
      <c r="AK1191" s="240"/>
      <c r="AL1191" s="268"/>
      <c r="AM1191" s="240"/>
      <c r="AN1191" s="241"/>
      <c r="AO1191" s="241"/>
    </row>
    <row r="1192" spans="30:41" x14ac:dyDescent="0.25">
      <c r="AD1192" s="239"/>
      <c r="AE1192" s="240"/>
      <c r="AF1192" s="239"/>
      <c r="AG1192" s="239"/>
      <c r="AH1192" s="239"/>
      <c r="AI1192" s="240"/>
      <c r="AJ1192" s="271"/>
      <c r="AK1192" s="240"/>
      <c r="AL1192" s="268"/>
      <c r="AM1192" s="240"/>
      <c r="AN1192" s="241"/>
      <c r="AO1192" s="241"/>
    </row>
    <row r="1193" spans="30:41" x14ac:dyDescent="0.25">
      <c r="AD1193" s="239"/>
      <c r="AE1193" s="240"/>
      <c r="AF1193" s="239"/>
      <c r="AG1193" s="239"/>
      <c r="AH1193" s="239"/>
      <c r="AI1193" s="240"/>
      <c r="AJ1193" s="271"/>
      <c r="AK1193" s="240"/>
      <c r="AL1193" s="268"/>
      <c r="AM1193" s="240"/>
      <c r="AN1193" s="241"/>
      <c r="AO1193" s="241"/>
    </row>
    <row r="1194" spans="30:41" x14ac:dyDescent="0.25">
      <c r="AD1194" s="239"/>
      <c r="AE1194" s="240"/>
      <c r="AF1194" s="239"/>
      <c r="AG1194" s="239"/>
      <c r="AH1194" s="239"/>
      <c r="AI1194" s="240"/>
      <c r="AJ1194" s="271"/>
      <c r="AK1194" s="240"/>
      <c r="AL1194" s="268"/>
      <c r="AM1194" s="240"/>
      <c r="AN1194" s="241"/>
      <c r="AO1194" s="241"/>
    </row>
    <row r="1195" spans="30:41" x14ac:dyDescent="0.25">
      <c r="AD1195" s="239"/>
      <c r="AE1195" s="240"/>
      <c r="AF1195" s="239"/>
      <c r="AG1195" s="239"/>
      <c r="AH1195" s="239"/>
      <c r="AI1195" s="240"/>
      <c r="AJ1195" s="271"/>
      <c r="AK1195" s="240"/>
      <c r="AL1195" s="268"/>
      <c r="AM1195" s="240"/>
      <c r="AN1195" s="241"/>
      <c r="AO1195" s="241"/>
    </row>
    <row r="1196" spans="30:41" x14ac:dyDescent="0.25">
      <c r="AD1196" s="239"/>
      <c r="AE1196" s="240"/>
      <c r="AF1196" s="239"/>
      <c r="AG1196" s="239"/>
      <c r="AH1196" s="239"/>
      <c r="AI1196" s="240"/>
      <c r="AJ1196" s="271"/>
      <c r="AK1196" s="240"/>
      <c r="AL1196" s="268"/>
      <c r="AM1196" s="240"/>
      <c r="AN1196" s="241"/>
      <c r="AO1196" s="241"/>
    </row>
    <row r="1197" spans="30:41" x14ac:dyDescent="0.25">
      <c r="AD1197" s="239"/>
      <c r="AE1197" s="240"/>
      <c r="AF1197" s="239"/>
      <c r="AG1197" s="239"/>
      <c r="AH1197" s="239"/>
      <c r="AI1197" s="240"/>
      <c r="AJ1197" s="271"/>
      <c r="AK1197" s="240"/>
      <c r="AL1197" s="268"/>
      <c r="AM1197" s="240"/>
      <c r="AN1197" s="241"/>
      <c r="AO1197" s="241"/>
    </row>
    <row r="1198" spans="30:41" x14ac:dyDescent="0.25">
      <c r="AD1198" s="239"/>
      <c r="AE1198" s="240"/>
      <c r="AF1198" s="239"/>
      <c r="AG1198" s="239"/>
      <c r="AH1198" s="239"/>
      <c r="AI1198" s="240"/>
      <c r="AJ1198" s="271"/>
      <c r="AK1198" s="240"/>
      <c r="AL1198" s="268"/>
      <c r="AM1198" s="240"/>
      <c r="AN1198" s="241"/>
      <c r="AO1198" s="241"/>
    </row>
    <row r="1199" spans="30:41" x14ac:dyDescent="0.25">
      <c r="AD1199" s="239"/>
      <c r="AE1199" s="240"/>
      <c r="AF1199" s="239"/>
      <c r="AG1199" s="239"/>
      <c r="AH1199" s="239"/>
      <c r="AI1199" s="240"/>
      <c r="AJ1199" s="271"/>
      <c r="AK1199" s="240"/>
      <c r="AL1199" s="268"/>
      <c r="AM1199" s="240"/>
      <c r="AN1199" s="241"/>
      <c r="AO1199" s="241"/>
    </row>
    <row r="1200" spans="30:41" x14ac:dyDescent="0.25">
      <c r="AD1200" s="239"/>
      <c r="AE1200" s="240"/>
      <c r="AF1200" s="239"/>
      <c r="AG1200" s="239"/>
      <c r="AH1200" s="239"/>
      <c r="AI1200" s="240"/>
      <c r="AJ1200" s="271"/>
      <c r="AK1200" s="240"/>
      <c r="AL1200" s="268"/>
      <c r="AM1200" s="240"/>
      <c r="AN1200" s="241"/>
      <c r="AO1200" s="241"/>
    </row>
    <row r="1201" spans="30:41" x14ac:dyDescent="0.25">
      <c r="AD1201" s="239"/>
      <c r="AE1201" s="240"/>
      <c r="AF1201" s="239"/>
      <c r="AG1201" s="239"/>
      <c r="AH1201" s="239"/>
      <c r="AI1201" s="240"/>
      <c r="AJ1201" s="271"/>
      <c r="AK1201" s="240"/>
      <c r="AL1201" s="268"/>
      <c r="AM1201" s="240"/>
      <c r="AN1201" s="241"/>
      <c r="AO1201" s="241"/>
    </row>
    <row r="1202" spans="30:41" x14ac:dyDescent="0.25">
      <c r="AD1202" s="239"/>
      <c r="AE1202" s="240"/>
      <c r="AF1202" s="239"/>
      <c r="AG1202" s="239"/>
      <c r="AH1202" s="239"/>
      <c r="AI1202" s="240"/>
      <c r="AJ1202" s="271"/>
      <c r="AK1202" s="240"/>
      <c r="AL1202" s="268"/>
      <c r="AM1202" s="240"/>
      <c r="AN1202" s="241"/>
      <c r="AO1202" s="241"/>
    </row>
    <row r="1203" spans="30:41" x14ac:dyDescent="0.25">
      <c r="AD1203" s="239"/>
      <c r="AE1203" s="240"/>
      <c r="AF1203" s="239"/>
      <c r="AG1203" s="239"/>
      <c r="AH1203" s="239"/>
      <c r="AI1203" s="240"/>
      <c r="AJ1203" s="271"/>
      <c r="AK1203" s="240"/>
      <c r="AL1203" s="268"/>
      <c r="AM1203" s="240"/>
      <c r="AN1203" s="241"/>
      <c r="AO1203" s="241"/>
    </row>
    <row r="1204" spans="30:41" x14ac:dyDescent="0.25">
      <c r="AD1204" s="239"/>
      <c r="AE1204" s="240"/>
      <c r="AF1204" s="239"/>
      <c r="AG1204" s="239"/>
      <c r="AH1204" s="239"/>
      <c r="AI1204" s="240"/>
      <c r="AJ1204" s="271"/>
      <c r="AK1204" s="240"/>
      <c r="AL1204" s="268"/>
      <c r="AM1204" s="240"/>
      <c r="AN1204" s="241"/>
      <c r="AO1204" s="241"/>
    </row>
    <row r="1205" spans="30:41" x14ac:dyDescent="0.25">
      <c r="AD1205" s="239"/>
      <c r="AE1205" s="240"/>
      <c r="AF1205" s="239"/>
      <c r="AG1205" s="239"/>
      <c r="AH1205" s="239"/>
      <c r="AI1205" s="240"/>
      <c r="AJ1205" s="271"/>
      <c r="AK1205" s="240"/>
      <c r="AL1205" s="268"/>
      <c r="AM1205" s="240"/>
      <c r="AN1205" s="241"/>
      <c r="AO1205" s="241"/>
    </row>
    <row r="1206" spans="30:41" x14ac:dyDescent="0.25">
      <c r="AD1206" s="239"/>
      <c r="AE1206" s="240"/>
      <c r="AF1206" s="239"/>
      <c r="AG1206" s="239"/>
      <c r="AH1206" s="239"/>
      <c r="AI1206" s="240"/>
      <c r="AJ1206" s="271"/>
      <c r="AK1206" s="240"/>
      <c r="AL1206" s="268"/>
      <c r="AM1206" s="240"/>
      <c r="AN1206" s="241"/>
      <c r="AO1206" s="241"/>
    </row>
    <row r="1207" spans="30:41" x14ac:dyDescent="0.25">
      <c r="AD1207" s="239"/>
      <c r="AE1207" s="240"/>
      <c r="AF1207" s="239"/>
      <c r="AG1207" s="239"/>
      <c r="AH1207" s="239"/>
      <c r="AI1207" s="240"/>
      <c r="AJ1207" s="271"/>
      <c r="AK1207" s="240"/>
      <c r="AL1207" s="268"/>
      <c r="AM1207" s="240"/>
      <c r="AN1207" s="241"/>
      <c r="AO1207" s="241"/>
    </row>
    <row r="1208" spans="30:41" x14ac:dyDescent="0.25">
      <c r="AD1208" s="239"/>
      <c r="AE1208" s="240"/>
      <c r="AF1208" s="239"/>
      <c r="AG1208" s="239"/>
      <c r="AH1208" s="239"/>
      <c r="AI1208" s="240"/>
      <c r="AJ1208" s="271"/>
      <c r="AK1208" s="240"/>
      <c r="AL1208" s="268"/>
      <c r="AM1208" s="240"/>
      <c r="AN1208" s="241"/>
      <c r="AO1208" s="241"/>
    </row>
    <row r="1209" spans="30:41" x14ac:dyDescent="0.25">
      <c r="AD1209" s="239"/>
      <c r="AE1209" s="240"/>
      <c r="AF1209" s="239"/>
      <c r="AG1209" s="239"/>
      <c r="AH1209" s="239"/>
      <c r="AI1209" s="240"/>
      <c r="AJ1209" s="271"/>
      <c r="AK1209" s="240"/>
      <c r="AL1209" s="268"/>
      <c r="AM1209" s="240"/>
      <c r="AN1209" s="241"/>
      <c r="AO1209" s="241"/>
    </row>
    <row r="1210" spans="30:41" x14ac:dyDescent="0.25">
      <c r="AD1210" s="239"/>
      <c r="AE1210" s="240"/>
      <c r="AF1210" s="239"/>
      <c r="AG1210" s="239"/>
      <c r="AH1210" s="239"/>
      <c r="AI1210" s="240"/>
      <c r="AJ1210" s="271"/>
      <c r="AK1210" s="240"/>
      <c r="AL1210" s="268"/>
      <c r="AM1210" s="240"/>
      <c r="AN1210" s="241"/>
      <c r="AO1210" s="241"/>
    </row>
    <row r="1211" spans="30:41" x14ac:dyDescent="0.25">
      <c r="AD1211" s="239"/>
      <c r="AE1211" s="240"/>
      <c r="AF1211" s="239"/>
      <c r="AG1211" s="239"/>
      <c r="AH1211" s="239"/>
      <c r="AI1211" s="240"/>
      <c r="AJ1211" s="271"/>
      <c r="AK1211" s="240"/>
      <c r="AL1211" s="268"/>
      <c r="AM1211" s="240"/>
      <c r="AN1211" s="241"/>
      <c r="AO1211" s="241"/>
    </row>
    <row r="1212" spans="30:41" x14ac:dyDescent="0.25">
      <c r="AD1212" s="239"/>
      <c r="AE1212" s="240"/>
      <c r="AF1212" s="239"/>
      <c r="AG1212" s="239"/>
      <c r="AH1212" s="239"/>
      <c r="AI1212" s="240"/>
      <c r="AJ1212" s="271"/>
      <c r="AK1212" s="240"/>
      <c r="AL1212" s="268"/>
      <c r="AM1212" s="240"/>
      <c r="AN1212" s="241"/>
      <c r="AO1212" s="241"/>
    </row>
    <row r="1213" spans="30:41" x14ac:dyDescent="0.25">
      <c r="AD1213" s="239"/>
      <c r="AE1213" s="240"/>
      <c r="AF1213" s="239"/>
      <c r="AG1213" s="239"/>
      <c r="AH1213" s="239"/>
      <c r="AI1213" s="240"/>
      <c r="AJ1213" s="271"/>
      <c r="AK1213" s="240"/>
      <c r="AL1213" s="268"/>
      <c r="AM1213" s="240"/>
      <c r="AN1213" s="241"/>
      <c r="AO1213" s="241"/>
    </row>
    <row r="1214" spans="30:41" x14ac:dyDescent="0.25">
      <c r="AD1214" s="239"/>
      <c r="AE1214" s="240"/>
      <c r="AF1214" s="239"/>
      <c r="AG1214" s="239"/>
      <c r="AH1214" s="239"/>
      <c r="AI1214" s="240"/>
      <c r="AJ1214" s="271"/>
      <c r="AK1214" s="240"/>
      <c r="AL1214" s="268"/>
      <c r="AM1214" s="240"/>
      <c r="AN1214" s="241"/>
      <c r="AO1214" s="241"/>
    </row>
    <row r="1215" spans="30:41" x14ac:dyDescent="0.25">
      <c r="AD1215" s="239"/>
      <c r="AE1215" s="240"/>
      <c r="AF1215" s="239"/>
      <c r="AG1215" s="239"/>
      <c r="AH1215" s="239"/>
      <c r="AI1215" s="240"/>
      <c r="AJ1215" s="271"/>
      <c r="AK1215" s="240"/>
      <c r="AL1215" s="268"/>
      <c r="AM1215" s="240"/>
      <c r="AN1215" s="241"/>
      <c r="AO1215" s="241"/>
    </row>
    <row r="1216" spans="30:41" x14ac:dyDescent="0.25">
      <c r="AD1216" s="239"/>
      <c r="AE1216" s="240"/>
      <c r="AF1216" s="239"/>
      <c r="AG1216" s="239"/>
      <c r="AH1216" s="239"/>
      <c r="AI1216" s="240"/>
      <c r="AJ1216" s="271"/>
      <c r="AK1216" s="240"/>
      <c r="AL1216" s="268"/>
      <c r="AM1216" s="240"/>
      <c r="AN1216" s="241"/>
      <c r="AO1216" s="241"/>
    </row>
    <row r="1217" spans="30:41" x14ac:dyDescent="0.25">
      <c r="AD1217" s="239"/>
      <c r="AE1217" s="240"/>
      <c r="AF1217" s="239"/>
      <c r="AG1217" s="239"/>
      <c r="AH1217" s="239"/>
      <c r="AI1217" s="240"/>
      <c r="AJ1217" s="271"/>
      <c r="AK1217" s="240"/>
      <c r="AL1217" s="268"/>
      <c r="AM1217" s="240"/>
      <c r="AN1217" s="241"/>
      <c r="AO1217" s="241"/>
    </row>
    <row r="1218" spans="30:41" x14ac:dyDescent="0.25">
      <c r="AD1218" s="239"/>
      <c r="AE1218" s="240"/>
      <c r="AF1218" s="239"/>
      <c r="AG1218" s="239"/>
      <c r="AH1218" s="239"/>
      <c r="AI1218" s="240"/>
      <c r="AJ1218" s="271"/>
      <c r="AK1218" s="240"/>
      <c r="AL1218" s="268"/>
      <c r="AM1218" s="240"/>
      <c r="AN1218" s="241"/>
      <c r="AO1218" s="241"/>
    </row>
    <row r="1219" spans="30:41" x14ac:dyDescent="0.25">
      <c r="AD1219" s="239"/>
      <c r="AE1219" s="240"/>
      <c r="AF1219" s="239"/>
      <c r="AG1219" s="239"/>
      <c r="AH1219" s="239"/>
      <c r="AI1219" s="240"/>
      <c r="AJ1219" s="271"/>
      <c r="AK1219" s="240"/>
      <c r="AL1219" s="268"/>
      <c r="AM1219" s="240"/>
      <c r="AN1219" s="241"/>
      <c r="AO1219" s="241"/>
    </row>
    <row r="1220" spans="30:41" x14ac:dyDescent="0.25">
      <c r="AD1220" s="239"/>
      <c r="AE1220" s="240"/>
      <c r="AF1220" s="239"/>
      <c r="AG1220" s="239"/>
      <c r="AH1220" s="239"/>
      <c r="AI1220" s="240"/>
      <c r="AJ1220" s="271"/>
      <c r="AK1220" s="240"/>
      <c r="AL1220" s="268"/>
      <c r="AM1220" s="240"/>
      <c r="AN1220" s="241"/>
      <c r="AO1220" s="241"/>
    </row>
    <row r="1221" spans="30:41" x14ac:dyDescent="0.25">
      <c r="AD1221" s="239"/>
      <c r="AE1221" s="240"/>
      <c r="AF1221" s="239"/>
      <c r="AG1221" s="239"/>
      <c r="AH1221" s="239"/>
      <c r="AI1221" s="240"/>
      <c r="AJ1221" s="271"/>
      <c r="AK1221" s="240"/>
      <c r="AL1221" s="268"/>
      <c r="AM1221" s="240"/>
      <c r="AN1221" s="241"/>
      <c r="AO1221" s="241"/>
    </row>
    <row r="1222" spans="30:41" x14ac:dyDescent="0.25">
      <c r="AD1222" s="239"/>
      <c r="AE1222" s="240"/>
      <c r="AF1222" s="239"/>
      <c r="AG1222" s="239"/>
      <c r="AH1222" s="239"/>
      <c r="AI1222" s="240"/>
      <c r="AJ1222" s="271"/>
      <c r="AK1222" s="240"/>
      <c r="AL1222" s="268"/>
      <c r="AM1222" s="240"/>
      <c r="AN1222" s="241"/>
      <c r="AO1222" s="241"/>
    </row>
    <row r="1223" spans="30:41" x14ac:dyDescent="0.25">
      <c r="AD1223" s="239"/>
      <c r="AE1223" s="240"/>
      <c r="AF1223" s="239"/>
      <c r="AG1223" s="239"/>
      <c r="AH1223" s="239"/>
      <c r="AI1223" s="240"/>
      <c r="AJ1223" s="271"/>
      <c r="AK1223" s="240"/>
      <c r="AL1223" s="268"/>
      <c r="AM1223" s="240"/>
      <c r="AN1223" s="241"/>
      <c r="AO1223" s="241"/>
    </row>
    <row r="1224" spans="30:41" x14ac:dyDescent="0.25">
      <c r="AD1224" s="239"/>
      <c r="AE1224" s="240"/>
      <c r="AF1224" s="239"/>
      <c r="AG1224" s="239"/>
      <c r="AH1224" s="239"/>
      <c r="AI1224" s="240"/>
      <c r="AJ1224" s="271"/>
      <c r="AK1224" s="240"/>
      <c r="AL1224" s="268"/>
      <c r="AM1224" s="240"/>
      <c r="AN1224" s="241"/>
      <c r="AO1224" s="241"/>
    </row>
    <row r="1225" spans="30:41" x14ac:dyDescent="0.25">
      <c r="AD1225" s="239"/>
      <c r="AE1225" s="240"/>
      <c r="AF1225" s="239"/>
      <c r="AG1225" s="239"/>
      <c r="AH1225" s="239"/>
      <c r="AI1225" s="240"/>
      <c r="AJ1225" s="271"/>
      <c r="AK1225" s="240"/>
      <c r="AL1225" s="268"/>
      <c r="AM1225" s="240"/>
      <c r="AN1225" s="241"/>
      <c r="AO1225" s="241"/>
    </row>
    <row r="1226" spans="30:41" x14ac:dyDescent="0.25">
      <c r="AD1226" s="239"/>
      <c r="AE1226" s="240"/>
      <c r="AF1226" s="239"/>
      <c r="AG1226" s="239"/>
      <c r="AH1226" s="239"/>
      <c r="AI1226" s="240"/>
      <c r="AJ1226" s="271"/>
      <c r="AK1226" s="240"/>
      <c r="AL1226" s="268"/>
      <c r="AM1226" s="240"/>
      <c r="AN1226" s="241"/>
      <c r="AO1226" s="241"/>
    </row>
    <row r="1227" spans="30:41" x14ac:dyDescent="0.25">
      <c r="AD1227" s="239"/>
      <c r="AE1227" s="240"/>
      <c r="AF1227" s="239"/>
      <c r="AG1227" s="239"/>
      <c r="AH1227" s="239"/>
      <c r="AI1227" s="240"/>
      <c r="AJ1227" s="271"/>
      <c r="AK1227" s="240"/>
      <c r="AL1227" s="268"/>
      <c r="AM1227" s="240"/>
      <c r="AN1227" s="241"/>
      <c r="AO1227" s="241"/>
    </row>
    <row r="1228" spans="30:41" x14ac:dyDescent="0.25">
      <c r="AD1228" s="239"/>
      <c r="AE1228" s="240"/>
      <c r="AF1228" s="239"/>
      <c r="AG1228" s="239"/>
      <c r="AH1228" s="239"/>
      <c r="AI1228" s="240"/>
      <c r="AJ1228" s="271"/>
      <c r="AK1228" s="240"/>
      <c r="AL1228" s="268"/>
      <c r="AM1228" s="240"/>
      <c r="AN1228" s="241"/>
      <c r="AO1228" s="241"/>
    </row>
    <row r="1229" spans="30:41" x14ac:dyDescent="0.25">
      <c r="AD1229" s="239"/>
      <c r="AE1229" s="240"/>
      <c r="AF1229" s="239"/>
      <c r="AG1229" s="239"/>
      <c r="AH1229" s="239"/>
      <c r="AI1229" s="240"/>
      <c r="AJ1229" s="271"/>
      <c r="AK1229" s="240"/>
      <c r="AL1229" s="268"/>
      <c r="AM1229" s="240"/>
      <c r="AN1229" s="241"/>
      <c r="AO1229" s="241"/>
    </row>
    <row r="1230" spans="30:41" x14ac:dyDescent="0.25">
      <c r="AD1230" s="239"/>
      <c r="AE1230" s="240"/>
      <c r="AF1230" s="239"/>
      <c r="AG1230" s="239"/>
      <c r="AH1230" s="239"/>
      <c r="AI1230" s="240"/>
      <c r="AJ1230" s="271"/>
      <c r="AK1230" s="240"/>
      <c r="AL1230" s="268"/>
      <c r="AM1230" s="240"/>
      <c r="AN1230" s="241"/>
      <c r="AO1230" s="241"/>
    </row>
    <row r="1231" spans="30:41" x14ac:dyDescent="0.25">
      <c r="AD1231" s="239"/>
      <c r="AE1231" s="240"/>
      <c r="AF1231" s="239"/>
      <c r="AG1231" s="239"/>
      <c r="AH1231" s="239"/>
      <c r="AI1231" s="240"/>
      <c r="AJ1231" s="271"/>
      <c r="AK1231" s="240"/>
      <c r="AL1231" s="268"/>
      <c r="AM1231" s="240"/>
      <c r="AN1231" s="241"/>
      <c r="AO1231" s="241"/>
    </row>
    <row r="1232" spans="30:41" x14ac:dyDescent="0.25">
      <c r="AD1232" s="239"/>
      <c r="AE1232" s="240"/>
      <c r="AF1232" s="239"/>
      <c r="AG1232" s="239"/>
      <c r="AH1232" s="239"/>
      <c r="AI1232" s="240"/>
      <c r="AJ1232" s="271"/>
      <c r="AK1232" s="240"/>
      <c r="AL1232" s="268"/>
      <c r="AM1232" s="240"/>
      <c r="AN1232" s="241"/>
      <c r="AO1232" s="241"/>
    </row>
    <row r="1233" spans="30:41" x14ac:dyDescent="0.25">
      <c r="AD1233" s="239"/>
      <c r="AE1233" s="240"/>
      <c r="AF1233" s="239"/>
      <c r="AG1233" s="239"/>
      <c r="AH1233" s="239"/>
      <c r="AI1233" s="240"/>
      <c r="AJ1233" s="271"/>
      <c r="AK1233" s="240"/>
      <c r="AL1233" s="268"/>
      <c r="AM1233" s="240"/>
      <c r="AN1233" s="241"/>
      <c r="AO1233" s="241"/>
    </row>
    <row r="1234" spans="30:41" x14ac:dyDescent="0.25">
      <c r="AD1234" s="239"/>
      <c r="AE1234" s="240"/>
      <c r="AF1234" s="239"/>
      <c r="AG1234" s="239"/>
      <c r="AH1234" s="239"/>
      <c r="AI1234" s="240"/>
      <c r="AJ1234" s="271"/>
      <c r="AK1234" s="240"/>
      <c r="AL1234" s="268"/>
      <c r="AM1234" s="240"/>
      <c r="AN1234" s="241"/>
      <c r="AO1234" s="241"/>
    </row>
    <row r="1235" spans="30:41" x14ac:dyDescent="0.25">
      <c r="AD1235" s="239"/>
      <c r="AE1235" s="240"/>
      <c r="AF1235" s="239"/>
      <c r="AG1235" s="239"/>
      <c r="AH1235" s="239"/>
      <c r="AI1235" s="240"/>
      <c r="AJ1235" s="271"/>
      <c r="AK1235" s="240"/>
      <c r="AL1235" s="268"/>
      <c r="AM1235" s="240"/>
      <c r="AN1235" s="241"/>
      <c r="AO1235" s="241"/>
    </row>
    <row r="1236" spans="30:41" x14ac:dyDescent="0.25">
      <c r="AD1236" s="239"/>
      <c r="AE1236" s="240"/>
      <c r="AF1236" s="239"/>
      <c r="AG1236" s="239"/>
      <c r="AH1236" s="239"/>
      <c r="AI1236" s="240"/>
      <c r="AJ1236" s="271"/>
      <c r="AK1236" s="240"/>
      <c r="AL1236" s="268"/>
      <c r="AM1236" s="240"/>
      <c r="AN1236" s="241"/>
      <c r="AO1236" s="241"/>
    </row>
    <row r="1237" spans="30:41" x14ac:dyDescent="0.25">
      <c r="AD1237" s="239"/>
      <c r="AE1237" s="240"/>
      <c r="AF1237" s="239"/>
      <c r="AG1237" s="239"/>
      <c r="AH1237" s="239"/>
      <c r="AI1237" s="240"/>
      <c r="AJ1237" s="271"/>
      <c r="AK1237" s="240"/>
      <c r="AL1237" s="268"/>
      <c r="AM1237" s="240"/>
      <c r="AN1237" s="241"/>
      <c r="AO1237" s="241"/>
    </row>
    <row r="1238" spans="30:41" x14ac:dyDescent="0.25">
      <c r="AD1238" s="239"/>
      <c r="AE1238" s="240"/>
      <c r="AF1238" s="239"/>
      <c r="AG1238" s="239"/>
      <c r="AH1238" s="239"/>
      <c r="AI1238" s="240"/>
      <c r="AJ1238" s="271"/>
      <c r="AK1238" s="240"/>
      <c r="AL1238" s="268"/>
      <c r="AM1238" s="240"/>
      <c r="AN1238" s="241"/>
      <c r="AO1238" s="241"/>
    </row>
    <row r="1239" spans="30:41" x14ac:dyDescent="0.25">
      <c r="AD1239" s="239"/>
      <c r="AE1239" s="240"/>
      <c r="AF1239" s="239"/>
      <c r="AG1239" s="239"/>
      <c r="AH1239" s="239"/>
      <c r="AI1239" s="240"/>
      <c r="AJ1239" s="271"/>
      <c r="AK1239" s="240"/>
      <c r="AL1239" s="268"/>
      <c r="AM1239" s="240"/>
      <c r="AN1239" s="241"/>
      <c r="AO1239" s="241"/>
    </row>
    <row r="1240" spans="30:41" x14ac:dyDescent="0.25">
      <c r="AD1240" s="239"/>
      <c r="AE1240" s="240"/>
      <c r="AF1240" s="239"/>
      <c r="AG1240" s="239"/>
      <c r="AH1240" s="239"/>
      <c r="AI1240" s="240"/>
      <c r="AJ1240" s="271"/>
      <c r="AK1240" s="240"/>
      <c r="AL1240" s="268"/>
      <c r="AM1240" s="240"/>
      <c r="AN1240" s="241"/>
      <c r="AO1240" s="241"/>
    </row>
    <row r="1241" spans="30:41" x14ac:dyDescent="0.25">
      <c r="AD1241" s="239"/>
      <c r="AE1241" s="240"/>
      <c r="AF1241" s="239"/>
      <c r="AG1241" s="239"/>
      <c r="AH1241" s="239"/>
      <c r="AI1241" s="240"/>
      <c r="AJ1241" s="271"/>
      <c r="AK1241" s="240"/>
      <c r="AL1241" s="268"/>
      <c r="AM1241" s="240"/>
      <c r="AN1241" s="241"/>
      <c r="AO1241" s="241"/>
    </row>
    <row r="1242" spans="30:41" x14ac:dyDescent="0.25">
      <c r="AD1242" s="239"/>
      <c r="AE1242" s="240"/>
      <c r="AF1242" s="239"/>
      <c r="AG1242" s="239"/>
      <c r="AH1242" s="239"/>
      <c r="AI1242" s="240"/>
      <c r="AJ1242" s="271"/>
      <c r="AK1242" s="240"/>
      <c r="AL1242" s="268"/>
      <c r="AM1242" s="240"/>
      <c r="AN1242" s="241"/>
      <c r="AO1242" s="241"/>
    </row>
    <row r="1243" spans="30:41" x14ac:dyDescent="0.25">
      <c r="AD1243" s="239"/>
      <c r="AE1243" s="240"/>
      <c r="AF1243" s="239"/>
      <c r="AG1243" s="239"/>
      <c r="AH1243" s="239"/>
      <c r="AI1243" s="240"/>
      <c r="AJ1243" s="271"/>
      <c r="AK1243" s="240"/>
      <c r="AL1243" s="268"/>
      <c r="AM1243" s="240"/>
      <c r="AN1243" s="241"/>
      <c r="AO1243" s="241"/>
    </row>
    <row r="1244" spans="30:41" x14ac:dyDescent="0.25">
      <c r="AD1244" s="239"/>
      <c r="AE1244" s="240"/>
      <c r="AF1244" s="239"/>
      <c r="AG1244" s="239"/>
      <c r="AH1244" s="239"/>
      <c r="AI1244" s="240"/>
      <c r="AJ1244" s="271"/>
      <c r="AK1244" s="240"/>
      <c r="AL1244" s="268"/>
      <c r="AM1244" s="240"/>
      <c r="AN1244" s="241"/>
      <c r="AO1244" s="241"/>
    </row>
    <row r="1245" spans="30:41" x14ac:dyDescent="0.25">
      <c r="AD1245" s="239"/>
      <c r="AE1245" s="240"/>
      <c r="AF1245" s="239"/>
      <c r="AG1245" s="239"/>
      <c r="AH1245" s="239"/>
      <c r="AI1245" s="240"/>
      <c r="AJ1245" s="271"/>
      <c r="AK1245" s="240"/>
      <c r="AL1245" s="268"/>
      <c r="AM1245" s="240"/>
      <c r="AN1245" s="241"/>
      <c r="AO1245" s="241"/>
    </row>
    <row r="1246" spans="30:41" x14ac:dyDescent="0.25">
      <c r="AD1246" s="239"/>
      <c r="AE1246" s="240"/>
      <c r="AF1246" s="239"/>
      <c r="AG1246" s="239"/>
      <c r="AH1246" s="239"/>
      <c r="AI1246" s="240"/>
      <c r="AJ1246" s="271"/>
      <c r="AK1246" s="240"/>
      <c r="AL1246" s="268"/>
      <c r="AM1246" s="240"/>
      <c r="AN1246" s="241"/>
      <c r="AO1246" s="241"/>
    </row>
    <row r="1247" spans="30:41" x14ac:dyDescent="0.25">
      <c r="AD1247" s="239"/>
      <c r="AE1247" s="240"/>
      <c r="AF1247" s="239"/>
      <c r="AG1247" s="239"/>
      <c r="AH1247" s="239"/>
      <c r="AI1247" s="240"/>
      <c r="AJ1247" s="271"/>
      <c r="AK1247" s="240"/>
      <c r="AL1247" s="268"/>
      <c r="AM1247" s="240"/>
      <c r="AN1247" s="241"/>
      <c r="AO1247" s="241"/>
    </row>
    <row r="1248" spans="30:41" x14ac:dyDescent="0.25">
      <c r="AD1248" s="239"/>
      <c r="AE1248" s="240"/>
      <c r="AF1248" s="239"/>
      <c r="AG1248" s="239"/>
      <c r="AH1248" s="239"/>
      <c r="AI1248" s="240"/>
      <c r="AJ1248" s="271"/>
      <c r="AK1248" s="240"/>
      <c r="AL1248" s="268"/>
      <c r="AM1248" s="240"/>
      <c r="AN1248" s="241"/>
      <c r="AO1248" s="241"/>
    </row>
    <row r="1249" spans="30:41" x14ac:dyDescent="0.25">
      <c r="AD1249" s="239"/>
      <c r="AE1249" s="240"/>
      <c r="AF1249" s="239"/>
      <c r="AG1249" s="239"/>
      <c r="AH1249" s="239"/>
      <c r="AI1249" s="240"/>
      <c r="AJ1249" s="271"/>
      <c r="AK1249" s="240"/>
      <c r="AL1249" s="268"/>
      <c r="AM1249" s="240"/>
      <c r="AN1249" s="241"/>
      <c r="AO1249" s="241"/>
    </row>
    <row r="1250" spans="30:41" x14ac:dyDescent="0.25">
      <c r="AD1250" s="239"/>
      <c r="AE1250" s="240"/>
      <c r="AF1250" s="239"/>
      <c r="AG1250" s="239"/>
      <c r="AH1250" s="239"/>
      <c r="AI1250" s="240"/>
      <c r="AJ1250" s="271"/>
      <c r="AK1250" s="240"/>
      <c r="AL1250" s="268"/>
      <c r="AM1250" s="240"/>
      <c r="AN1250" s="241"/>
      <c r="AO1250" s="241"/>
    </row>
    <row r="1251" spans="30:41" x14ac:dyDescent="0.25">
      <c r="AD1251" s="239"/>
      <c r="AE1251" s="240"/>
      <c r="AF1251" s="239"/>
      <c r="AG1251" s="239"/>
      <c r="AH1251" s="239"/>
      <c r="AI1251" s="240"/>
      <c r="AJ1251" s="271"/>
      <c r="AK1251" s="240"/>
      <c r="AL1251" s="268"/>
      <c r="AM1251" s="240"/>
      <c r="AN1251" s="241"/>
      <c r="AO1251" s="241"/>
    </row>
    <row r="1252" spans="30:41" x14ac:dyDescent="0.25">
      <c r="AD1252" s="239"/>
      <c r="AE1252" s="240"/>
      <c r="AF1252" s="239"/>
      <c r="AG1252" s="239"/>
      <c r="AH1252" s="239"/>
      <c r="AI1252" s="240"/>
      <c r="AJ1252" s="271"/>
      <c r="AK1252" s="240"/>
      <c r="AL1252" s="268"/>
      <c r="AM1252" s="240"/>
      <c r="AN1252" s="241"/>
      <c r="AO1252" s="241"/>
    </row>
    <row r="1253" spans="30:41" x14ac:dyDescent="0.25">
      <c r="AD1253" s="239"/>
      <c r="AE1253" s="240"/>
      <c r="AF1253" s="239"/>
      <c r="AG1253" s="239"/>
      <c r="AH1253" s="239"/>
      <c r="AI1253" s="240"/>
      <c r="AJ1253" s="271"/>
      <c r="AK1253" s="240"/>
      <c r="AL1253" s="268"/>
      <c r="AM1253" s="240"/>
      <c r="AN1253" s="241"/>
      <c r="AO1253" s="241"/>
    </row>
    <row r="1254" spans="30:41" x14ac:dyDescent="0.25">
      <c r="AD1254" s="239"/>
      <c r="AE1254" s="240"/>
      <c r="AF1254" s="239"/>
      <c r="AG1254" s="239"/>
      <c r="AH1254" s="239"/>
      <c r="AI1254" s="240"/>
      <c r="AJ1254" s="271"/>
      <c r="AK1254" s="240"/>
      <c r="AL1254" s="268"/>
      <c r="AM1254" s="240"/>
      <c r="AN1254" s="241"/>
      <c r="AO1254" s="241"/>
    </row>
    <row r="1255" spans="30:41" x14ac:dyDescent="0.25">
      <c r="AD1255" s="239"/>
      <c r="AE1255" s="240"/>
      <c r="AF1255" s="239"/>
      <c r="AG1255" s="239"/>
      <c r="AH1255" s="239"/>
      <c r="AI1255" s="240"/>
      <c r="AJ1255" s="271"/>
      <c r="AK1255" s="240"/>
      <c r="AL1255" s="268"/>
      <c r="AM1255" s="240"/>
      <c r="AN1255" s="241"/>
      <c r="AO1255" s="241"/>
    </row>
    <row r="1256" spans="30:41" x14ac:dyDescent="0.25">
      <c r="AD1256" s="239"/>
      <c r="AE1256" s="240"/>
      <c r="AF1256" s="239"/>
      <c r="AG1256" s="239"/>
      <c r="AH1256" s="239"/>
      <c r="AI1256" s="240"/>
      <c r="AJ1256" s="271"/>
      <c r="AK1256" s="240"/>
      <c r="AL1256" s="268"/>
      <c r="AM1256" s="240"/>
      <c r="AN1256" s="241"/>
      <c r="AO1256" s="241"/>
    </row>
    <row r="1257" spans="30:41" x14ac:dyDescent="0.25">
      <c r="AD1257" s="239"/>
      <c r="AE1257" s="240"/>
      <c r="AF1257" s="239"/>
      <c r="AG1257" s="239"/>
      <c r="AH1257" s="239"/>
      <c r="AI1257" s="240"/>
      <c r="AJ1257" s="271"/>
      <c r="AK1257" s="240"/>
      <c r="AL1257" s="268"/>
      <c r="AM1257" s="240"/>
      <c r="AN1257" s="241"/>
      <c r="AO1257" s="241"/>
    </row>
    <row r="1258" spans="30:41" x14ac:dyDescent="0.25">
      <c r="AD1258" s="239"/>
      <c r="AE1258" s="240"/>
      <c r="AF1258" s="239"/>
      <c r="AG1258" s="239"/>
      <c r="AH1258" s="239"/>
      <c r="AI1258" s="240"/>
      <c r="AJ1258" s="271"/>
      <c r="AK1258" s="240"/>
      <c r="AL1258" s="268"/>
      <c r="AM1258" s="240"/>
      <c r="AN1258" s="241"/>
      <c r="AO1258" s="241"/>
    </row>
    <row r="1259" spans="30:41" x14ac:dyDescent="0.25">
      <c r="AD1259" s="239"/>
      <c r="AE1259" s="240"/>
      <c r="AF1259" s="239"/>
      <c r="AG1259" s="239"/>
      <c r="AH1259" s="239"/>
      <c r="AI1259" s="240"/>
      <c r="AJ1259" s="271"/>
      <c r="AK1259" s="240"/>
      <c r="AL1259" s="268"/>
      <c r="AM1259" s="240"/>
      <c r="AN1259" s="241"/>
      <c r="AO1259" s="241"/>
    </row>
    <row r="1260" spans="30:41" x14ac:dyDescent="0.25">
      <c r="AD1260" s="239"/>
      <c r="AE1260" s="240"/>
      <c r="AF1260" s="239"/>
      <c r="AG1260" s="239"/>
      <c r="AH1260" s="239"/>
      <c r="AI1260" s="240"/>
      <c r="AJ1260" s="271"/>
      <c r="AK1260" s="240"/>
      <c r="AL1260" s="268"/>
      <c r="AM1260" s="240"/>
      <c r="AN1260" s="241"/>
      <c r="AO1260" s="241"/>
    </row>
    <row r="1261" spans="30:41" x14ac:dyDescent="0.25">
      <c r="AD1261" s="239"/>
      <c r="AE1261" s="240"/>
      <c r="AF1261" s="239"/>
      <c r="AG1261" s="239"/>
      <c r="AH1261" s="239"/>
      <c r="AI1261" s="240"/>
      <c r="AJ1261" s="271"/>
      <c r="AK1261" s="240"/>
      <c r="AL1261" s="268"/>
      <c r="AM1261" s="240"/>
      <c r="AN1261" s="241"/>
      <c r="AO1261" s="241"/>
    </row>
    <row r="1262" spans="30:41" x14ac:dyDescent="0.25">
      <c r="AD1262" s="239"/>
      <c r="AE1262" s="240"/>
      <c r="AF1262" s="239"/>
      <c r="AG1262" s="239"/>
      <c r="AH1262" s="239"/>
      <c r="AI1262" s="240"/>
      <c r="AJ1262" s="271"/>
      <c r="AK1262" s="240"/>
      <c r="AL1262" s="268"/>
      <c r="AM1262" s="240"/>
      <c r="AN1262" s="241"/>
      <c r="AO1262" s="241"/>
    </row>
    <row r="1263" spans="30:41" x14ac:dyDescent="0.25">
      <c r="AD1263" s="239"/>
      <c r="AE1263" s="240"/>
      <c r="AF1263" s="239"/>
      <c r="AG1263" s="239"/>
      <c r="AH1263" s="239"/>
      <c r="AI1263" s="240"/>
      <c r="AJ1263" s="271"/>
      <c r="AK1263" s="240"/>
      <c r="AL1263" s="268"/>
      <c r="AM1263" s="240"/>
      <c r="AN1263" s="241"/>
      <c r="AO1263" s="241"/>
    </row>
    <row r="1264" spans="30:41" x14ac:dyDescent="0.25">
      <c r="AD1264" s="239"/>
      <c r="AE1264" s="240"/>
      <c r="AF1264" s="239"/>
      <c r="AG1264" s="239"/>
      <c r="AH1264" s="239"/>
      <c r="AI1264" s="240"/>
      <c r="AJ1264" s="271"/>
      <c r="AK1264" s="240"/>
      <c r="AL1264" s="268"/>
      <c r="AM1264" s="240"/>
      <c r="AN1264" s="241"/>
      <c r="AO1264" s="241"/>
    </row>
    <row r="1265" spans="30:41" x14ac:dyDescent="0.25">
      <c r="AD1265" s="239"/>
      <c r="AE1265" s="240"/>
      <c r="AF1265" s="239"/>
      <c r="AG1265" s="239"/>
      <c r="AH1265" s="239"/>
      <c r="AI1265" s="240"/>
      <c r="AJ1265" s="271"/>
      <c r="AK1265" s="240"/>
      <c r="AL1265" s="268"/>
      <c r="AM1265" s="240"/>
      <c r="AN1265" s="241"/>
      <c r="AO1265" s="241"/>
    </row>
    <row r="1266" spans="30:41" x14ac:dyDescent="0.25">
      <c r="AD1266" s="239"/>
      <c r="AE1266" s="240"/>
      <c r="AF1266" s="239"/>
      <c r="AG1266" s="239"/>
      <c r="AH1266" s="239"/>
      <c r="AI1266" s="240"/>
      <c r="AJ1266" s="271"/>
      <c r="AK1266" s="240"/>
      <c r="AL1266" s="268"/>
      <c r="AM1266" s="240"/>
      <c r="AN1266" s="241"/>
      <c r="AO1266" s="241"/>
    </row>
    <row r="1267" spans="30:41" x14ac:dyDescent="0.25">
      <c r="AD1267" s="239"/>
      <c r="AE1267" s="240"/>
      <c r="AF1267" s="239"/>
      <c r="AG1267" s="239"/>
      <c r="AH1267" s="239"/>
      <c r="AI1267" s="240"/>
      <c r="AJ1267" s="271"/>
      <c r="AK1267" s="240"/>
      <c r="AL1267" s="268"/>
      <c r="AM1267" s="240"/>
      <c r="AN1267" s="241"/>
      <c r="AO1267" s="241"/>
    </row>
    <row r="1268" spans="30:41" x14ac:dyDescent="0.25">
      <c r="AD1268" s="239"/>
      <c r="AE1268" s="240"/>
      <c r="AF1268" s="239"/>
      <c r="AG1268" s="239"/>
      <c r="AH1268" s="239"/>
      <c r="AI1268" s="240"/>
      <c r="AJ1268" s="271"/>
      <c r="AK1268" s="240"/>
      <c r="AL1268" s="268"/>
      <c r="AM1268" s="240"/>
      <c r="AN1268" s="241"/>
      <c r="AO1268" s="241"/>
    </row>
    <row r="1269" spans="30:41" x14ac:dyDescent="0.25">
      <c r="AD1269" s="239"/>
      <c r="AE1269" s="240"/>
      <c r="AF1269" s="239"/>
      <c r="AG1269" s="239"/>
      <c r="AH1269" s="239"/>
      <c r="AI1269" s="240"/>
      <c r="AJ1269" s="271"/>
      <c r="AK1269" s="240"/>
      <c r="AL1269" s="268"/>
      <c r="AM1269" s="240"/>
      <c r="AN1269" s="241"/>
      <c r="AO1269" s="241"/>
    </row>
    <row r="1270" spans="30:41" x14ac:dyDescent="0.25">
      <c r="AD1270" s="239"/>
      <c r="AE1270" s="240"/>
      <c r="AF1270" s="239"/>
      <c r="AG1270" s="239"/>
      <c r="AH1270" s="239"/>
      <c r="AI1270" s="240"/>
      <c r="AJ1270" s="271"/>
      <c r="AK1270" s="240"/>
      <c r="AL1270" s="268"/>
      <c r="AM1270" s="240"/>
      <c r="AN1270" s="241"/>
      <c r="AO1270" s="241"/>
    </row>
    <row r="1271" spans="30:41" x14ac:dyDescent="0.25">
      <c r="AD1271" s="239"/>
      <c r="AE1271" s="240"/>
      <c r="AF1271" s="239"/>
      <c r="AG1271" s="239"/>
      <c r="AH1271" s="239"/>
      <c r="AI1271" s="240"/>
      <c r="AJ1271" s="271"/>
      <c r="AK1271" s="240"/>
      <c r="AL1271" s="268"/>
      <c r="AM1271" s="240"/>
      <c r="AN1271" s="241"/>
      <c r="AO1271" s="241"/>
    </row>
    <row r="1272" spans="30:41" x14ac:dyDescent="0.25">
      <c r="AD1272" s="239"/>
      <c r="AE1272" s="240"/>
      <c r="AF1272" s="239"/>
      <c r="AG1272" s="239"/>
      <c r="AH1272" s="239"/>
      <c r="AI1272" s="240"/>
      <c r="AJ1272" s="271"/>
      <c r="AK1272" s="240"/>
      <c r="AL1272" s="268"/>
      <c r="AM1272" s="240"/>
      <c r="AN1272" s="241"/>
      <c r="AO1272" s="241"/>
    </row>
    <row r="1273" spans="30:41" x14ac:dyDescent="0.25">
      <c r="AD1273" s="239"/>
      <c r="AE1273" s="240"/>
      <c r="AF1273" s="239"/>
      <c r="AG1273" s="239"/>
      <c r="AH1273" s="239"/>
      <c r="AI1273" s="240"/>
      <c r="AJ1273" s="271"/>
      <c r="AK1273" s="240"/>
      <c r="AL1273" s="268"/>
      <c r="AM1273" s="240"/>
      <c r="AN1273" s="241"/>
      <c r="AO1273" s="241"/>
    </row>
    <row r="1274" spans="30:41" x14ac:dyDescent="0.25">
      <c r="AD1274" s="239"/>
      <c r="AE1274" s="240"/>
      <c r="AF1274" s="239"/>
      <c r="AG1274" s="239"/>
      <c r="AH1274" s="239"/>
      <c r="AI1274" s="240"/>
      <c r="AJ1274" s="271"/>
      <c r="AK1274" s="240"/>
      <c r="AL1274" s="268"/>
      <c r="AM1274" s="240"/>
      <c r="AN1274" s="241"/>
      <c r="AO1274" s="241"/>
    </row>
    <row r="1275" spans="30:41" x14ac:dyDescent="0.25">
      <c r="AD1275" s="239"/>
      <c r="AE1275" s="240"/>
      <c r="AF1275" s="239"/>
      <c r="AG1275" s="239"/>
      <c r="AH1275" s="239"/>
      <c r="AI1275" s="240"/>
      <c r="AJ1275" s="271"/>
      <c r="AK1275" s="240"/>
      <c r="AL1275" s="268"/>
      <c r="AM1275" s="240"/>
      <c r="AN1275" s="241"/>
      <c r="AO1275" s="241"/>
    </row>
    <row r="1276" spans="30:41" x14ac:dyDescent="0.25">
      <c r="AD1276" s="239"/>
      <c r="AE1276" s="240"/>
      <c r="AF1276" s="239"/>
      <c r="AG1276" s="239"/>
      <c r="AH1276" s="239"/>
      <c r="AI1276" s="240"/>
      <c r="AJ1276" s="271"/>
      <c r="AK1276" s="240"/>
      <c r="AL1276" s="268"/>
      <c r="AM1276" s="240"/>
      <c r="AN1276" s="241"/>
      <c r="AO1276" s="241"/>
    </row>
    <row r="1277" spans="30:41" x14ac:dyDescent="0.25">
      <c r="AD1277" s="239"/>
      <c r="AE1277" s="240"/>
      <c r="AF1277" s="239"/>
      <c r="AG1277" s="239"/>
      <c r="AH1277" s="239"/>
      <c r="AI1277" s="240"/>
      <c r="AJ1277" s="271"/>
      <c r="AK1277" s="240"/>
      <c r="AL1277" s="268"/>
      <c r="AM1277" s="240"/>
      <c r="AN1277" s="241"/>
      <c r="AO1277" s="241"/>
    </row>
    <row r="1278" spans="30:41" x14ac:dyDescent="0.25">
      <c r="AD1278" s="239"/>
      <c r="AE1278" s="240"/>
      <c r="AF1278" s="239"/>
      <c r="AG1278" s="239"/>
      <c r="AH1278" s="239"/>
      <c r="AI1278" s="240"/>
      <c r="AJ1278" s="271"/>
      <c r="AK1278" s="240"/>
      <c r="AL1278" s="268"/>
      <c r="AM1278" s="240"/>
      <c r="AN1278" s="241"/>
      <c r="AO1278" s="241"/>
    </row>
    <row r="1279" spans="30:41" x14ac:dyDescent="0.25">
      <c r="AD1279" s="239"/>
      <c r="AE1279" s="240"/>
      <c r="AF1279" s="239"/>
      <c r="AG1279" s="239"/>
      <c r="AH1279" s="239"/>
      <c r="AI1279" s="240"/>
      <c r="AJ1279" s="271"/>
      <c r="AK1279" s="240"/>
      <c r="AL1279" s="268"/>
      <c r="AM1279" s="240"/>
      <c r="AN1279" s="241"/>
      <c r="AO1279" s="241"/>
    </row>
    <row r="1280" spans="30:41" x14ac:dyDescent="0.25">
      <c r="AD1280" s="239"/>
      <c r="AE1280" s="240"/>
      <c r="AF1280" s="239"/>
      <c r="AG1280" s="239"/>
      <c r="AH1280" s="239"/>
      <c r="AI1280" s="240"/>
      <c r="AJ1280" s="271"/>
      <c r="AK1280" s="240"/>
      <c r="AL1280" s="268"/>
      <c r="AM1280" s="240"/>
      <c r="AN1280" s="241"/>
      <c r="AO1280" s="241"/>
    </row>
    <row r="1281" spans="30:41" x14ac:dyDescent="0.25">
      <c r="AD1281" s="239"/>
      <c r="AE1281" s="240"/>
      <c r="AF1281" s="239"/>
      <c r="AG1281" s="239"/>
      <c r="AH1281" s="239"/>
      <c r="AI1281" s="240"/>
      <c r="AJ1281" s="271"/>
      <c r="AK1281" s="240"/>
      <c r="AL1281" s="268"/>
      <c r="AM1281" s="240"/>
      <c r="AN1281" s="241"/>
      <c r="AO1281" s="241"/>
    </row>
    <row r="1282" spans="30:41" x14ac:dyDescent="0.25">
      <c r="AD1282" s="239"/>
      <c r="AE1282" s="240"/>
      <c r="AF1282" s="239"/>
      <c r="AG1282" s="239"/>
      <c r="AH1282" s="239"/>
      <c r="AI1282" s="240"/>
      <c r="AJ1282" s="271"/>
      <c r="AK1282" s="240"/>
      <c r="AL1282" s="268"/>
      <c r="AM1282" s="240"/>
      <c r="AN1282" s="241"/>
      <c r="AO1282" s="241"/>
    </row>
    <row r="1283" spans="30:41" x14ac:dyDescent="0.25">
      <c r="AD1283" s="239"/>
      <c r="AE1283" s="240"/>
      <c r="AF1283" s="239"/>
      <c r="AG1283" s="239"/>
      <c r="AH1283" s="239"/>
      <c r="AI1283" s="240"/>
      <c r="AJ1283" s="271"/>
      <c r="AK1283" s="240"/>
      <c r="AL1283" s="268"/>
      <c r="AM1283" s="240"/>
      <c r="AN1283" s="241"/>
      <c r="AO1283" s="241"/>
    </row>
    <row r="1284" spans="30:41" x14ac:dyDescent="0.25">
      <c r="AD1284" s="239"/>
      <c r="AE1284" s="240"/>
      <c r="AF1284" s="239"/>
      <c r="AG1284" s="239"/>
      <c r="AH1284" s="239"/>
      <c r="AI1284" s="240"/>
      <c r="AJ1284" s="271"/>
      <c r="AK1284" s="240"/>
      <c r="AL1284" s="268"/>
      <c r="AM1284" s="240"/>
      <c r="AN1284" s="241"/>
      <c r="AO1284" s="241"/>
    </row>
    <row r="1285" spans="30:41" x14ac:dyDescent="0.25">
      <c r="AD1285" s="239"/>
      <c r="AE1285" s="240"/>
      <c r="AF1285" s="239"/>
      <c r="AG1285" s="239"/>
      <c r="AH1285" s="239"/>
      <c r="AI1285" s="240"/>
      <c r="AJ1285" s="271"/>
      <c r="AK1285" s="240"/>
      <c r="AL1285" s="268"/>
      <c r="AM1285" s="240"/>
      <c r="AN1285" s="241"/>
      <c r="AO1285" s="241"/>
    </row>
    <row r="1286" spans="30:41" x14ac:dyDescent="0.25">
      <c r="AD1286" s="239"/>
      <c r="AE1286" s="240"/>
      <c r="AF1286" s="239"/>
      <c r="AG1286" s="239"/>
      <c r="AH1286" s="239"/>
      <c r="AI1286" s="240"/>
      <c r="AJ1286" s="271"/>
      <c r="AK1286" s="240"/>
      <c r="AL1286" s="268"/>
      <c r="AM1286" s="240"/>
      <c r="AN1286" s="241"/>
      <c r="AO1286" s="241"/>
    </row>
    <row r="1287" spans="30:41" x14ac:dyDescent="0.25">
      <c r="AD1287" s="239"/>
      <c r="AE1287" s="240"/>
      <c r="AF1287" s="239"/>
      <c r="AG1287" s="239"/>
      <c r="AH1287" s="239"/>
      <c r="AI1287" s="240"/>
      <c r="AJ1287" s="271"/>
      <c r="AK1287" s="240"/>
      <c r="AL1287" s="268"/>
      <c r="AM1287" s="240"/>
      <c r="AN1287" s="241"/>
      <c r="AO1287" s="241"/>
    </row>
    <row r="1288" spans="30:41" x14ac:dyDescent="0.25">
      <c r="AD1288" s="239"/>
      <c r="AE1288" s="240"/>
      <c r="AF1288" s="239"/>
      <c r="AG1288" s="239"/>
      <c r="AH1288" s="239"/>
      <c r="AI1288" s="240"/>
      <c r="AJ1288" s="271"/>
      <c r="AK1288" s="240"/>
      <c r="AL1288" s="268"/>
      <c r="AM1288" s="240"/>
      <c r="AN1288" s="241"/>
      <c r="AO1288" s="241"/>
    </row>
    <row r="1289" spans="30:41" x14ac:dyDescent="0.25">
      <c r="AD1289" s="239"/>
      <c r="AE1289" s="240"/>
      <c r="AF1289" s="239"/>
      <c r="AG1289" s="239"/>
      <c r="AH1289" s="239"/>
      <c r="AI1289" s="240"/>
      <c r="AJ1289" s="271"/>
      <c r="AK1289" s="240"/>
      <c r="AL1289" s="268"/>
      <c r="AM1289" s="240"/>
      <c r="AN1289" s="241"/>
      <c r="AO1289" s="241"/>
    </row>
    <row r="1290" spans="30:41" x14ac:dyDescent="0.25">
      <c r="AD1290" s="239"/>
      <c r="AE1290" s="240"/>
      <c r="AF1290" s="239"/>
      <c r="AG1290" s="239"/>
      <c r="AH1290" s="239"/>
      <c r="AI1290" s="240"/>
      <c r="AJ1290" s="271"/>
      <c r="AK1290" s="240"/>
      <c r="AL1290" s="268"/>
      <c r="AM1290" s="240"/>
      <c r="AN1290" s="241"/>
      <c r="AO1290" s="241"/>
    </row>
    <row r="1291" spans="30:41" x14ac:dyDescent="0.25">
      <c r="AD1291" s="239"/>
      <c r="AE1291" s="240"/>
      <c r="AF1291" s="239"/>
      <c r="AG1291" s="239"/>
      <c r="AH1291" s="239"/>
      <c r="AI1291" s="240"/>
      <c r="AJ1291" s="271"/>
      <c r="AK1291" s="240"/>
      <c r="AL1291" s="268"/>
      <c r="AM1291" s="240"/>
      <c r="AN1291" s="241"/>
      <c r="AO1291" s="241"/>
    </row>
    <row r="1292" spans="30:41" x14ac:dyDescent="0.25">
      <c r="AD1292" s="239"/>
      <c r="AE1292" s="240"/>
      <c r="AF1292" s="239"/>
      <c r="AG1292" s="239"/>
      <c r="AH1292" s="239"/>
      <c r="AI1292" s="240"/>
      <c r="AJ1292" s="271"/>
      <c r="AK1292" s="240"/>
      <c r="AL1292" s="268"/>
      <c r="AM1292" s="240"/>
      <c r="AN1292" s="241"/>
      <c r="AO1292" s="241"/>
    </row>
    <row r="1293" spans="30:41" x14ac:dyDescent="0.25">
      <c r="AD1293" s="239"/>
      <c r="AE1293" s="240"/>
      <c r="AF1293" s="239"/>
      <c r="AG1293" s="239"/>
      <c r="AH1293" s="239"/>
      <c r="AI1293" s="240"/>
      <c r="AJ1293" s="271"/>
      <c r="AK1293" s="240"/>
      <c r="AL1293" s="268"/>
      <c r="AM1293" s="240"/>
      <c r="AN1293" s="241"/>
      <c r="AO1293" s="241"/>
    </row>
    <row r="1294" spans="30:41" x14ac:dyDescent="0.25">
      <c r="AD1294" s="239"/>
      <c r="AE1294" s="240"/>
      <c r="AF1294" s="239"/>
      <c r="AG1294" s="239"/>
      <c r="AH1294" s="239"/>
      <c r="AI1294" s="240"/>
      <c r="AJ1294" s="271"/>
      <c r="AK1294" s="240"/>
      <c r="AL1294" s="268"/>
      <c r="AM1294" s="240"/>
      <c r="AN1294" s="241"/>
      <c r="AO1294" s="241"/>
    </row>
    <row r="1295" spans="30:41" x14ac:dyDescent="0.25">
      <c r="AD1295" s="239"/>
      <c r="AE1295" s="240"/>
      <c r="AF1295" s="239"/>
      <c r="AG1295" s="239"/>
      <c r="AH1295" s="239"/>
      <c r="AI1295" s="240"/>
      <c r="AJ1295" s="271"/>
      <c r="AK1295" s="240"/>
      <c r="AL1295" s="268"/>
      <c r="AM1295" s="240"/>
      <c r="AN1295" s="241"/>
      <c r="AO1295" s="241"/>
    </row>
    <row r="1296" spans="30:41" x14ac:dyDescent="0.25">
      <c r="AD1296" s="239"/>
      <c r="AE1296" s="240"/>
      <c r="AF1296" s="239"/>
      <c r="AG1296" s="239"/>
      <c r="AH1296" s="239"/>
      <c r="AI1296" s="240"/>
      <c r="AJ1296" s="271"/>
      <c r="AK1296" s="240"/>
      <c r="AL1296" s="268"/>
      <c r="AM1296" s="240"/>
      <c r="AN1296" s="241"/>
      <c r="AO1296" s="241"/>
    </row>
    <row r="1297" spans="30:41" x14ac:dyDescent="0.25">
      <c r="AD1297" s="239"/>
      <c r="AE1297" s="240"/>
      <c r="AF1297" s="239"/>
      <c r="AG1297" s="239"/>
      <c r="AH1297" s="239"/>
      <c r="AI1297" s="240"/>
      <c r="AJ1297" s="271"/>
      <c r="AK1297" s="240"/>
      <c r="AL1297" s="268"/>
      <c r="AM1297" s="240"/>
      <c r="AN1297" s="241"/>
      <c r="AO1297" s="241"/>
    </row>
    <row r="1298" spans="30:41" x14ac:dyDescent="0.25">
      <c r="AD1298" s="239"/>
      <c r="AE1298" s="240"/>
      <c r="AF1298" s="239"/>
      <c r="AG1298" s="239"/>
      <c r="AH1298" s="239"/>
      <c r="AI1298" s="240"/>
      <c r="AJ1298" s="271"/>
      <c r="AK1298" s="240"/>
      <c r="AL1298" s="268"/>
      <c r="AM1298" s="240"/>
      <c r="AN1298" s="241"/>
      <c r="AO1298" s="241"/>
    </row>
    <row r="1299" spans="30:41" x14ac:dyDescent="0.25">
      <c r="AD1299" s="239"/>
      <c r="AE1299" s="240"/>
      <c r="AF1299" s="239"/>
      <c r="AG1299" s="239"/>
      <c r="AH1299" s="239"/>
      <c r="AI1299" s="240"/>
      <c r="AJ1299" s="271"/>
      <c r="AK1299" s="240"/>
      <c r="AL1299" s="268"/>
      <c r="AM1299" s="240"/>
      <c r="AN1299" s="241"/>
      <c r="AO1299" s="241"/>
    </row>
    <row r="1300" spans="30:41" x14ac:dyDescent="0.25">
      <c r="AD1300" s="239"/>
      <c r="AE1300" s="240"/>
      <c r="AF1300" s="239"/>
      <c r="AG1300" s="239"/>
      <c r="AH1300" s="239"/>
      <c r="AI1300" s="240"/>
      <c r="AJ1300" s="271"/>
      <c r="AK1300" s="240"/>
      <c r="AL1300" s="268"/>
      <c r="AM1300" s="240"/>
      <c r="AN1300" s="241"/>
      <c r="AO1300" s="241"/>
    </row>
    <row r="1301" spans="30:41" x14ac:dyDescent="0.25">
      <c r="AD1301" s="239"/>
      <c r="AE1301" s="240"/>
      <c r="AF1301" s="239"/>
      <c r="AG1301" s="239"/>
      <c r="AH1301" s="239"/>
      <c r="AI1301" s="240"/>
      <c r="AJ1301" s="271"/>
      <c r="AK1301" s="240"/>
      <c r="AL1301" s="268"/>
      <c r="AM1301" s="240"/>
      <c r="AN1301" s="241"/>
      <c r="AO1301" s="241"/>
    </row>
    <row r="1302" spans="30:41" x14ac:dyDescent="0.25">
      <c r="AD1302" s="239"/>
      <c r="AE1302" s="240"/>
      <c r="AF1302" s="239"/>
      <c r="AG1302" s="239"/>
      <c r="AH1302" s="239"/>
      <c r="AI1302" s="240"/>
      <c r="AJ1302" s="271"/>
      <c r="AK1302" s="240"/>
      <c r="AL1302" s="268"/>
      <c r="AM1302" s="240"/>
      <c r="AN1302" s="241"/>
      <c r="AO1302" s="241"/>
    </row>
    <row r="1303" spans="30:41" x14ac:dyDescent="0.25">
      <c r="AD1303" s="239"/>
      <c r="AE1303" s="240"/>
      <c r="AF1303" s="239"/>
      <c r="AG1303" s="239"/>
      <c r="AH1303" s="239"/>
      <c r="AI1303" s="240"/>
      <c r="AJ1303" s="271"/>
      <c r="AK1303" s="240"/>
      <c r="AL1303" s="268"/>
      <c r="AM1303" s="240"/>
      <c r="AN1303" s="241"/>
      <c r="AO1303" s="241"/>
    </row>
    <row r="1304" spans="30:41" x14ac:dyDescent="0.25">
      <c r="AD1304" s="239"/>
      <c r="AE1304" s="240"/>
      <c r="AF1304" s="239"/>
      <c r="AG1304" s="239"/>
      <c r="AH1304" s="239"/>
      <c r="AI1304" s="240"/>
      <c r="AJ1304" s="271"/>
      <c r="AK1304" s="240"/>
      <c r="AL1304" s="268"/>
      <c r="AM1304" s="240"/>
      <c r="AN1304" s="241"/>
      <c r="AO1304" s="241"/>
    </row>
    <row r="1305" spans="30:41" x14ac:dyDescent="0.25">
      <c r="AD1305" s="239"/>
      <c r="AE1305" s="240"/>
      <c r="AF1305" s="239"/>
      <c r="AG1305" s="239"/>
      <c r="AH1305" s="239"/>
      <c r="AI1305" s="240"/>
      <c r="AJ1305" s="271"/>
      <c r="AK1305" s="240"/>
      <c r="AL1305" s="268"/>
      <c r="AM1305" s="240"/>
      <c r="AN1305" s="241"/>
      <c r="AO1305" s="241"/>
    </row>
    <row r="1306" spans="30:41" x14ac:dyDescent="0.25">
      <c r="AD1306" s="239"/>
      <c r="AE1306" s="240"/>
      <c r="AF1306" s="239"/>
      <c r="AG1306" s="239"/>
      <c r="AH1306" s="239"/>
      <c r="AI1306" s="240"/>
      <c r="AJ1306" s="271"/>
      <c r="AK1306" s="240"/>
      <c r="AL1306" s="268"/>
      <c r="AM1306" s="240"/>
      <c r="AN1306" s="241"/>
      <c r="AO1306" s="241"/>
    </row>
    <row r="1307" spans="30:41" x14ac:dyDescent="0.25">
      <c r="AD1307" s="239"/>
      <c r="AE1307" s="240"/>
      <c r="AF1307" s="239"/>
      <c r="AG1307" s="239"/>
      <c r="AH1307" s="239"/>
      <c r="AI1307" s="240"/>
      <c r="AJ1307" s="271"/>
      <c r="AK1307" s="240"/>
      <c r="AL1307" s="268"/>
      <c r="AM1307" s="240"/>
      <c r="AN1307" s="241"/>
      <c r="AO1307" s="241"/>
    </row>
    <row r="1308" spans="30:41" x14ac:dyDescent="0.25">
      <c r="AD1308" s="239"/>
      <c r="AE1308" s="240"/>
      <c r="AF1308" s="239"/>
      <c r="AG1308" s="239"/>
      <c r="AH1308" s="239"/>
      <c r="AI1308" s="240"/>
      <c r="AJ1308" s="271"/>
      <c r="AK1308" s="240"/>
      <c r="AL1308" s="268"/>
      <c r="AM1308" s="240"/>
      <c r="AN1308" s="241"/>
      <c r="AO1308" s="241"/>
    </row>
    <row r="1309" spans="30:41" x14ac:dyDescent="0.25">
      <c r="AD1309" s="239"/>
      <c r="AE1309" s="240"/>
      <c r="AF1309" s="239"/>
      <c r="AG1309" s="239"/>
      <c r="AH1309" s="239"/>
      <c r="AI1309" s="240"/>
      <c r="AJ1309" s="271"/>
      <c r="AK1309" s="240"/>
      <c r="AL1309" s="268"/>
      <c r="AM1309" s="240"/>
      <c r="AN1309" s="241"/>
      <c r="AO1309" s="241"/>
    </row>
    <row r="1310" spans="30:41" x14ac:dyDescent="0.25">
      <c r="AD1310" s="239"/>
      <c r="AE1310" s="240"/>
      <c r="AF1310" s="239"/>
      <c r="AG1310" s="239"/>
      <c r="AH1310" s="239"/>
      <c r="AI1310" s="240"/>
      <c r="AJ1310" s="271"/>
      <c r="AK1310" s="240"/>
      <c r="AL1310" s="268"/>
      <c r="AM1310" s="240"/>
      <c r="AN1310" s="241"/>
      <c r="AO1310" s="241"/>
    </row>
    <row r="1311" spans="30:41" x14ac:dyDescent="0.25">
      <c r="AD1311" s="239"/>
      <c r="AE1311" s="240"/>
      <c r="AF1311" s="239"/>
      <c r="AG1311" s="239"/>
      <c r="AH1311" s="239"/>
      <c r="AI1311" s="240"/>
      <c r="AJ1311" s="271"/>
      <c r="AK1311" s="240"/>
      <c r="AL1311" s="268"/>
      <c r="AM1311" s="240"/>
      <c r="AN1311" s="241"/>
      <c r="AO1311" s="241"/>
    </row>
    <row r="1312" spans="30:41" x14ac:dyDescent="0.25">
      <c r="AD1312" s="239"/>
      <c r="AE1312" s="240"/>
      <c r="AF1312" s="239"/>
      <c r="AG1312" s="239"/>
      <c r="AH1312" s="239"/>
      <c r="AI1312" s="240"/>
      <c r="AJ1312" s="271"/>
      <c r="AK1312" s="240"/>
      <c r="AL1312" s="268"/>
      <c r="AM1312" s="240"/>
      <c r="AN1312" s="241"/>
      <c r="AO1312" s="241"/>
    </row>
    <row r="1313" spans="30:41" x14ac:dyDescent="0.25">
      <c r="AD1313" s="239"/>
      <c r="AE1313" s="240"/>
      <c r="AF1313" s="239"/>
      <c r="AG1313" s="239"/>
      <c r="AH1313" s="239"/>
      <c r="AI1313" s="240"/>
      <c r="AJ1313" s="271"/>
      <c r="AK1313" s="240"/>
      <c r="AL1313" s="268"/>
      <c r="AM1313" s="240"/>
      <c r="AN1313" s="241"/>
      <c r="AO1313" s="241"/>
    </row>
    <row r="1314" spans="30:41" x14ac:dyDescent="0.25">
      <c r="AD1314" s="239"/>
      <c r="AE1314" s="240"/>
      <c r="AF1314" s="239"/>
      <c r="AG1314" s="239"/>
      <c r="AH1314" s="239"/>
      <c r="AI1314" s="240"/>
      <c r="AJ1314" s="271"/>
      <c r="AK1314" s="240"/>
      <c r="AL1314" s="268"/>
      <c r="AM1314" s="240"/>
      <c r="AN1314" s="241"/>
      <c r="AO1314" s="241"/>
    </row>
    <row r="1315" spans="30:41" x14ac:dyDescent="0.25">
      <c r="AD1315" s="239"/>
      <c r="AE1315" s="240"/>
      <c r="AF1315" s="239"/>
      <c r="AG1315" s="239"/>
      <c r="AH1315" s="239"/>
      <c r="AI1315" s="240"/>
      <c r="AJ1315" s="271"/>
      <c r="AK1315" s="240"/>
      <c r="AL1315" s="268"/>
      <c r="AM1315" s="240"/>
      <c r="AN1315" s="241"/>
      <c r="AO1315" s="241"/>
    </row>
    <row r="1316" spans="30:41" x14ac:dyDescent="0.25">
      <c r="AD1316" s="239"/>
      <c r="AE1316" s="240"/>
      <c r="AF1316" s="239"/>
      <c r="AG1316" s="239"/>
      <c r="AH1316" s="239"/>
      <c r="AI1316" s="240"/>
      <c r="AJ1316" s="271"/>
      <c r="AK1316" s="240"/>
      <c r="AL1316" s="268"/>
      <c r="AM1316" s="240"/>
      <c r="AN1316" s="241"/>
      <c r="AO1316" s="241"/>
    </row>
    <row r="1317" spans="30:41" x14ac:dyDescent="0.25">
      <c r="AD1317" s="239"/>
      <c r="AE1317" s="240"/>
      <c r="AF1317" s="239"/>
      <c r="AG1317" s="239"/>
      <c r="AH1317" s="239"/>
      <c r="AI1317" s="240"/>
      <c r="AJ1317" s="271"/>
      <c r="AK1317" s="240"/>
      <c r="AL1317" s="268"/>
      <c r="AM1317" s="240"/>
      <c r="AN1317" s="241"/>
      <c r="AO1317" s="241"/>
    </row>
    <row r="1318" spans="30:41" x14ac:dyDescent="0.25">
      <c r="AD1318" s="239"/>
      <c r="AE1318" s="240"/>
      <c r="AF1318" s="239"/>
      <c r="AG1318" s="239"/>
      <c r="AH1318" s="239"/>
      <c r="AI1318" s="240"/>
      <c r="AJ1318" s="271"/>
      <c r="AK1318" s="240"/>
      <c r="AL1318" s="268"/>
      <c r="AM1318" s="240"/>
      <c r="AN1318" s="241"/>
      <c r="AO1318" s="241"/>
    </row>
    <row r="1319" spans="30:41" x14ac:dyDescent="0.25">
      <c r="AD1319" s="239"/>
      <c r="AE1319" s="240"/>
      <c r="AF1319" s="239"/>
      <c r="AG1319" s="239"/>
      <c r="AH1319" s="239"/>
      <c r="AI1319" s="240"/>
      <c r="AJ1319" s="271"/>
      <c r="AK1319" s="240"/>
      <c r="AL1319" s="268"/>
      <c r="AM1319" s="240"/>
      <c r="AN1319" s="241"/>
      <c r="AO1319" s="241"/>
    </row>
    <row r="1320" spans="30:41" x14ac:dyDescent="0.25">
      <c r="AD1320" s="239"/>
      <c r="AE1320" s="240"/>
      <c r="AF1320" s="239"/>
      <c r="AG1320" s="239"/>
      <c r="AH1320" s="239"/>
      <c r="AI1320" s="240"/>
      <c r="AJ1320" s="271"/>
      <c r="AK1320" s="240"/>
      <c r="AL1320" s="268"/>
      <c r="AM1320" s="240"/>
      <c r="AN1320" s="241"/>
      <c r="AO1320" s="241"/>
    </row>
    <row r="1321" spans="30:41" x14ac:dyDescent="0.25">
      <c r="AD1321" s="239"/>
      <c r="AE1321" s="240"/>
      <c r="AF1321" s="239"/>
      <c r="AG1321" s="239"/>
      <c r="AH1321" s="239"/>
      <c r="AI1321" s="240"/>
      <c r="AJ1321" s="271"/>
      <c r="AK1321" s="240"/>
      <c r="AL1321" s="268"/>
      <c r="AM1321" s="240"/>
      <c r="AN1321" s="241"/>
      <c r="AO1321" s="241"/>
    </row>
    <row r="1322" spans="30:41" x14ac:dyDescent="0.25">
      <c r="AD1322" s="239"/>
      <c r="AE1322" s="240"/>
      <c r="AF1322" s="239"/>
      <c r="AG1322" s="239"/>
      <c r="AH1322" s="239"/>
      <c r="AI1322" s="240"/>
      <c r="AJ1322" s="271"/>
      <c r="AK1322" s="240"/>
      <c r="AL1322" s="268"/>
      <c r="AM1322" s="240"/>
      <c r="AN1322" s="241"/>
      <c r="AO1322" s="241"/>
    </row>
    <row r="1323" spans="30:41" x14ac:dyDescent="0.25">
      <c r="AD1323" s="239"/>
      <c r="AE1323" s="240"/>
      <c r="AF1323" s="239"/>
      <c r="AG1323" s="239"/>
      <c r="AH1323" s="239"/>
      <c r="AI1323" s="240"/>
      <c r="AJ1323" s="271"/>
      <c r="AK1323" s="240"/>
      <c r="AL1323" s="268"/>
      <c r="AM1323" s="240"/>
      <c r="AN1323" s="241"/>
      <c r="AO1323" s="241"/>
    </row>
    <row r="1324" spans="30:41" x14ac:dyDescent="0.25">
      <c r="AD1324" s="239"/>
      <c r="AE1324" s="240"/>
      <c r="AF1324" s="239"/>
      <c r="AG1324" s="239"/>
      <c r="AH1324" s="239"/>
      <c r="AI1324" s="240"/>
      <c r="AJ1324" s="271"/>
      <c r="AK1324" s="240"/>
      <c r="AL1324" s="268"/>
      <c r="AM1324" s="240"/>
      <c r="AN1324" s="241"/>
      <c r="AO1324" s="241"/>
    </row>
    <row r="1325" spans="30:41" x14ac:dyDescent="0.25">
      <c r="AD1325" s="239"/>
      <c r="AE1325" s="240"/>
      <c r="AF1325" s="239"/>
      <c r="AG1325" s="239"/>
      <c r="AH1325" s="239"/>
      <c r="AI1325" s="240"/>
      <c r="AJ1325" s="271"/>
      <c r="AK1325" s="240"/>
      <c r="AL1325" s="268"/>
      <c r="AM1325" s="240"/>
      <c r="AN1325" s="241"/>
      <c r="AO1325" s="241"/>
    </row>
    <row r="1326" spans="30:41" x14ac:dyDescent="0.25">
      <c r="AD1326" s="239"/>
      <c r="AE1326" s="240"/>
      <c r="AF1326" s="239"/>
      <c r="AG1326" s="239"/>
      <c r="AH1326" s="239"/>
      <c r="AI1326" s="240"/>
      <c r="AJ1326" s="271"/>
      <c r="AK1326" s="240"/>
      <c r="AL1326" s="268"/>
      <c r="AM1326" s="240"/>
      <c r="AN1326" s="241"/>
      <c r="AO1326" s="241"/>
    </row>
    <row r="1327" spans="30:41" x14ac:dyDescent="0.25">
      <c r="AD1327" s="239"/>
      <c r="AE1327" s="240"/>
      <c r="AF1327" s="239"/>
      <c r="AG1327" s="239"/>
      <c r="AH1327" s="239"/>
      <c r="AI1327" s="240"/>
      <c r="AJ1327" s="271"/>
      <c r="AK1327" s="240"/>
      <c r="AL1327" s="268"/>
      <c r="AM1327" s="240"/>
      <c r="AN1327" s="241"/>
      <c r="AO1327" s="241"/>
    </row>
    <row r="1328" spans="30:41" x14ac:dyDescent="0.25">
      <c r="AD1328" s="239"/>
      <c r="AE1328" s="240"/>
      <c r="AF1328" s="239"/>
      <c r="AG1328" s="239"/>
      <c r="AH1328" s="239"/>
      <c r="AI1328" s="240"/>
      <c r="AJ1328" s="271"/>
      <c r="AK1328" s="240"/>
      <c r="AL1328" s="268"/>
      <c r="AM1328" s="240"/>
      <c r="AN1328" s="241"/>
      <c r="AO1328" s="241"/>
    </row>
    <row r="1329" spans="30:41" x14ac:dyDescent="0.25">
      <c r="AD1329" s="239"/>
      <c r="AE1329" s="240"/>
      <c r="AF1329" s="239"/>
      <c r="AG1329" s="239"/>
      <c r="AH1329" s="239"/>
      <c r="AI1329" s="240"/>
      <c r="AJ1329" s="271"/>
      <c r="AK1329" s="240"/>
      <c r="AL1329" s="268"/>
      <c r="AM1329" s="240"/>
      <c r="AN1329" s="241"/>
      <c r="AO1329" s="241"/>
    </row>
    <row r="1330" spans="30:41" x14ac:dyDescent="0.25">
      <c r="AD1330" s="239"/>
      <c r="AE1330" s="240"/>
      <c r="AF1330" s="239"/>
      <c r="AG1330" s="239"/>
      <c r="AH1330" s="239"/>
      <c r="AI1330" s="240"/>
      <c r="AJ1330" s="271"/>
      <c r="AK1330" s="240"/>
      <c r="AL1330" s="268"/>
      <c r="AM1330" s="240"/>
      <c r="AN1330" s="241"/>
      <c r="AO1330" s="241"/>
    </row>
    <row r="1331" spans="30:41" x14ac:dyDescent="0.25">
      <c r="AD1331" s="239"/>
      <c r="AE1331" s="240"/>
      <c r="AF1331" s="239"/>
      <c r="AG1331" s="239"/>
      <c r="AH1331" s="239"/>
      <c r="AI1331" s="240"/>
      <c r="AJ1331" s="271"/>
      <c r="AK1331" s="240"/>
      <c r="AL1331" s="268"/>
      <c r="AM1331" s="240"/>
      <c r="AN1331" s="241"/>
      <c r="AO1331" s="241"/>
    </row>
    <row r="1332" spans="30:41" x14ac:dyDescent="0.25">
      <c r="AD1332" s="239"/>
      <c r="AE1332" s="240"/>
      <c r="AF1332" s="239"/>
      <c r="AG1332" s="239"/>
      <c r="AH1332" s="239"/>
      <c r="AI1332" s="240"/>
      <c r="AJ1332" s="271"/>
      <c r="AK1332" s="240"/>
      <c r="AL1332" s="268"/>
      <c r="AM1332" s="240"/>
      <c r="AN1332" s="241"/>
      <c r="AO1332" s="241"/>
    </row>
    <row r="1333" spans="30:41" x14ac:dyDescent="0.25">
      <c r="AD1333" s="239"/>
      <c r="AE1333" s="240"/>
      <c r="AF1333" s="239"/>
      <c r="AG1333" s="239"/>
      <c r="AH1333" s="239"/>
      <c r="AI1333" s="240"/>
      <c r="AJ1333" s="271"/>
      <c r="AK1333" s="240"/>
      <c r="AL1333" s="268"/>
      <c r="AM1333" s="240"/>
      <c r="AN1333" s="241"/>
      <c r="AO1333" s="241"/>
    </row>
    <row r="1334" spans="30:41" x14ac:dyDescent="0.25">
      <c r="AD1334" s="239"/>
      <c r="AE1334" s="240"/>
      <c r="AF1334" s="239"/>
      <c r="AG1334" s="239"/>
      <c r="AH1334" s="239"/>
      <c r="AI1334" s="240"/>
      <c r="AJ1334" s="271"/>
      <c r="AK1334" s="240"/>
      <c r="AL1334" s="268"/>
      <c r="AM1334" s="240"/>
      <c r="AN1334" s="241"/>
      <c r="AO1334" s="241"/>
    </row>
    <row r="1335" spans="30:41" x14ac:dyDescent="0.25">
      <c r="AD1335" s="239"/>
      <c r="AE1335" s="240"/>
      <c r="AF1335" s="239"/>
      <c r="AG1335" s="239"/>
      <c r="AH1335" s="239"/>
      <c r="AI1335" s="240"/>
      <c r="AJ1335" s="271"/>
      <c r="AK1335" s="240"/>
      <c r="AL1335" s="268"/>
      <c r="AM1335" s="240"/>
      <c r="AN1335" s="241"/>
      <c r="AO1335" s="241"/>
    </row>
    <row r="1336" spans="30:41" x14ac:dyDescent="0.25">
      <c r="AD1336" s="239"/>
      <c r="AE1336" s="240"/>
      <c r="AF1336" s="239"/>
      <c r="AG1336" s="239"/>
      <c r="AH1336" s="239"/>
      <c r="AI1336" s="240"/>
      <c r="AJ1336" s="271"/>
      <c r="AK1336" s="240"/>
      <c r="AL1336" s="268"/>
      <c r="AM1336" s="240"/>
      <c r="AN1336" s="241"/>
      <c r="AO1336" s="241"/>
    </row>
    <row r="1337" spans="30:41" x14ac:dyDescent="0.25">
      <c r="AD1337" s="239"/>
      <c r="AE1337" s="240"/>
      <c r="AF1337" s="239"/>
      <c r="AG1337" s="239"/>
      <c r="AH1337" s="239"/>
      <c r="AI1337" s="240"/>
      <c r="AJ1337" s="271"/>
      <c r="AK1337" s="240"/>
      <c r="AL1337" s="268"/>
      <c r="AM1337" s="240"/>
      <c r="AN1337" s="241"/>
      <c r="AO1337" s="241"/>
    </row>
    <row r="1338" spans="30:41" x14ac:dyDescent="0.25">
      <c r="AD1338" s="239"/>
      <c r="AE1338" s="240"/>
      <c r="AF1338" s="239"/>
      <c r="AG1338" s="239"/>
      <c r="AH1338" s="239"/>
      <c r="AI1338" s="240"/>
      <c r="AJ1338" s="271"/>
      <c r="AK1338" s="240"/>
      <c r="AL1338" s="268"/>
      <c r="AM1338" s="240"/>
      <c r="AN1338" s="241"/>
      <c r="AO1338" s="241"/>
    </row>
    <row r="1339" spans="30:41" x14ac:dyDescent="0.25">
      <c r="AD1339" s="239"/>
      <c r="AE1339" s="240"/>
      <c r="AF1339" s="239"/>
      <c r="AG1339" s="239"/>
      <c r="AH1339" s="239"/>
      <c r="AI1339" s="240"/>
      <c r="AJ1339" s="271"/>
      <c r="AK1339" s="240"/>
      <c r="AL1339" s="268"/>
      <c r="AM1339" s="240"/>
      <c r="AN1339" s="241"/>
      <c r="AO1339" s="241"/>
    </row>
    <row r="1340" spans="30:41" x14ac:dyDescent="0.25">
      <c r="AD1340" s="239"/>
      <c r="AE1340" s="240"/>
      <c r="AF1340" s="239"/>
      <c r="AG1340" s="239"/>
      <c r="AH1340" s="239"/>
      <c r="AI1340" s="240"/>
      <c r="AJ1340" s="271"/>
      <c r="AK1340" s="240"/>
      <c r="AL1340" s="268"/>
      <c r="AM1340" s="240"/>
      <c r="AN1340" s="241"/>
      <c r="AO1340" s="241"/>
    </row>
    <row r="1341" spans="30:41" x14ac:dyDescent="0.25">
      <c r="AD1341" s="239"/>
      <c r="AE1341" s="240"/>
      <c r="AF1341" s="239"/>
      <c r="AG1341" s="239"/>
      <c r="AH1341" s="239"/>
      <c r="AI1341" s="240"/>
      <c r="AJ1341" s="271"/>
      <c r="AK1341" s="240"/>
      <c r="AL1341" s="268"/>
      <c r="AM1341" s="240"/>
      <c r="AN1341" s="241"/>
      <c r="AO1341" s="241"/>
    </row>
    <row r="1342" spans="30:41" x14ac:dyDescent="0.25">
      <c r="AD1342" s="239"/>
      <c r="AE1342" s="240"/>
      <c r="AF1342" s="239"/>
      <c r="AG1342" s="239"/>
      <c r="AH1342" s="239"/>
      <c r="AI1342" s="240"/>
      <c r="AJ1342" s="271"/>
      <c r="AK1342" s="240"/>
      <c r="AL1342" s="268"/>
      <c r="AM1342" s="240"/>
      <c r="AN1342" s="241"/>
      <c r="AO1342" s="241"/>
    </row>
    <row r="1343" spans="30:41" x14ac:dyDescent="0.25">
      <c r="AD1343" s="239"/>
      <c r="AE1343" s="240"/>
      <c r="AF1343" s="239"/>
      <c r="AG1343" s="239"/>
      <c r="AH1343" s="239"/>
      <c r="AI1343" s="240"/>
      <c r="AJ1343" s="271"/>
      <c r="AK1343" s="240"/>
      <c r="AL1343" s="268"/>
      <c r="AM1343" s="240"/>
      <c r="AN1343" s="241"/>
      <c r="AO1343" s="241"/>
    </row>
    <row r="1344" spans="30:41" x14ac:dyDescent="0.25">
      <c r="AD1344" s="239"/>
      <c r="AE1344" s="240"/>
      <c r="AF1344" s="239"/>
      <c r="AG1344" s="239"/>
      <c r="AH1344" s="239"/>
      <c r="AI1344" s="240"/>
      <c r="AJ1344" s="271"/>
      <c r="AK1344" s="240"/>
      <c r="AL1344" s="268"/>
      <c r="AM1344" s="240"/>
      <c r="AN1344" s="241"/>
      <c r="AO1344" s="241"/>
    </row>
    <row r="1345" spans="30:41" x14ac:dyDescent="0.25">
      <c r="AD1345" s="239"/>
      <c r="AE1345" s="240"/>
      <c r="AF1345" s="239"/>
      <c r="AG1345" s="239"/>
      <c r="AH1345" s="239"/>
      <c r="AI1345" s="240"/>
      <c r="AJ1345" s="271"/>
      <c r="AK1345" s="240"/>
      <c r="AL1345" s="268"/>
      <c r="AM1345" s="240"/>
      <c r="AN1345" s="241"/>
      <c r="AO1345" s="241"/>
    </row>
    <row r="1346" spans="30:41" x14ac:dyDescent="0.25">
      <c r="AD1346" s="239"/>
      <c r="AE1346" s="240"/>
      <c r="AF1346" s="239"/>
      <c r="AG1346" s="239"/>
      <c r="AH1346" s="239"/>
      <c r="AI1346" s="240"/>
      <c r="AJ1346" s="271"/>
      <c r="AK1346" s="240"/>
      <c r="AL1346" s="268"/>
      <c r="AM1346" s="240"/>
      <c r="AN1346" s="241"/>
      <c r="AO1346" s="241"/>
    </row>
    <row r="1347" spans="30:41" x14ac:dyDescent="0.25">
      <c r="AD1347" s="239"/>
      <c r="AE1347" s="240"/>
      <c r="AF1347" s="239"/>
      <c r="AG1347" s="239"/>
      <c r="AH1347" s="239"/>
      <c r="AI1347" s="240"/>
      <c r="AJ1347" s="271"/>
      <c r="AK1347" s="240"/>
      <c r="AL1347" s="268"/>
      <c r="AM1347" s="240"/>
      <c r="AN1347" s="241"/>
      <c r="AO1347" s="241"/>
    </row>
    <row r="1348" spans="30:41" x14ac:dyDescent="0.25">
      <c r="AD1348" s="239"/>
      <c r="AE1348" s="240"/>
      <c r="AF1348" s="239"/>
      <c r="AG1348" s="239"/>
      <c r="AH1348" s="239"/>
      <c r="AI1348" s="240"/>
      <c r="AJ1348" s="271"/>
      <c r="AK1348" s="240"/>
      <c r="AL1348" s="268"/>
      <c r="AM1348" s="240"/>
      <c r="AN1348" s="241"/>
      <c r="AO1348" s="241"/>
    </row>
    <row r="1349" spans="30:41" x14ac:dyDescent="0.25">
      <c r="AD1349" s="239"/>
      <c r="AE1349" s="240"/>
      <c r="AF1349" s="239"/>
      <c r="AG1349" s="239"/>
      <c r="AH1349" s="239"/>
      <c r="AI1349" s="240"/>
      <c r="AJ1349" s="271"/>
      <c r="AK1349" s="240"/>
      <c r="AL1349" s="268"/>
      <c r="AM1349" s="240"/>
      <c r="AN1349" s="241"/>
      <c r="AO1349" s="241"/>
    </row>
    <row r="1350" spans="30:41" x14ac:dyDescent="0.25">
      <c r="AD1350" s="239"/>
      <c r="AE1350" s="240"/>
      <c r="AF1350" s="239"/>
      <c r="AG1350" s="239"/>
      <c r="AH1350" s="239"/>
      <c r="AI1350" s="240"/>
      <c r="AJ1350" s="271"/>
      <c r="AK1350" s="240"/>
      <c r="AL1350" s="268"/>
      <c r="AM1350" s="240"/>
      <c r="AN1350" s="241"/>
      <c r="AO1350" s="241"/>
    </row>
    <row r="1351" spans="30:41" x14ac:dyDescent="0.25">
      <c r="AD1351" s="239"/>
      <c r="AE1351" s="240"/>
      <c r="AF1351" s="239"/>
      <c r="AG1351" s="239"/>
      <c r="AH1351" s="239"/>
      <c r="AI1351" s="240"/>
      <c r="AJ1351" s="271"/>
      <c r="AK1351" s="240"/>
      <c r="AL1351" s="268"/>
      <c r="AM1351" s="240"/>
      <c r="AN1351" s="241"/>
      <c r="AO1351" s="241"/>
    </row>
    <row r="1352" spans="30:41" x14ac:dyDescent="0.25">
      <c r="AD1352" s="239"/>
      <c r="AE1352" s="240"/>
      <c r="AF1352" s="239"/>
      <c r="AG1352" s="239"/>
      <c r="AH1352" s="239"/>
      <c r="AI1352" s="240"/>
      <c r="AJ1352" s="271"/>
      <c r="AK1352" s="240"/>
      <c r="AL1352" s="268"/>
      <c r="AM1352" s="240"/>
      <c r="AN1352" s="241"/>
      <c r="AO1352" s="241"/>
    </row>
    <row r="1353" spans="30:41" x14ac:dyDescent="0.25">
      <c r="AD1353" s="239"/>
      <c r="AE1353" s="240"/>
      <c r="AF1353" s="239"/>
      <c r="AG1353" s="239"/>
      <c r="AH1353" s="239"/>
      <c r="AI1353" s="240"/>
      <c r="AJ1353" s="271"/>
      <c r="AK1353" s="240"/>
      <c r="AL1353" s="268"/>
      <c r="AM1353" s="240"/>
      <c r="AN1353" s="241"/>
      <c r="AO1353" s="241"/>
    </row>
    <row r="1354" spans="30:41" x14ac:dyDescent="0.25">
      <c r="AD1354" s="239"/>
      <c r="AE1354" s="240"/>
      <c r="AF1354" s="239"/>
      <c r="AG1354" s="239"/>
      <c r="AH1354" s="239"/>
      <c r="AI1354" s="240"/>
      <c r="AJ1354" s="271"/>
      <c r="AK1354" s="240"/>
      <c r="AL1354" s="268"/>
      <c r="AM1354" s="240"/>
      <c r="AN1354" s="241"/>
      <c r="AO1354" s="241"/>
    </row>
    <row r="1355" spans="30:41" x14ac:dyDescent="0.25">
      <c r="AD1355" s="239"/>
      <c r="AE1355" s="240"/>
      <c r="AF1355" s="239"/>
      <c r="AG1355" s="239"/>
      <c r="AH1355" s="239"/>
      <c r="AI1355" s="240"/>
      <c r="AJ1355" s="271"/>
      <c r="AK1355" s="240"/>
      <c r="AL1355" s="268"/>
      <c r="AM1355" s="240"/>
      <c r="AN1355" s="241"/>
      <c r="AO1355" s="241"/>
    </row>
    <row r="1356" spans="30:41" x14ac:dyDescent="0.25">
      <c r="AD1356" s="239"/>
      <c r="AE1356" s="240"/>
      <c r="AF1356" s="239"/>
      <c r="AG1356" s="239"/>
      <c r="AH1356" s="239"/>
      <c r="AI1356" s="240"/>
      <c r="AJ1356" s="271"/>
      <c r="AK1356" s="240"/>
      <c r="AL1356" s="268"/>
      <c r="AM1356" s="240"/>
      <c r="AN1356" s="241"/>
      <c r="AO1356" s="241"/>
    </row>
    <row r="1357" spans="30:41" x14ac:dyDescent="0.25">
      <c r="AD1357" s="239"/>
      <c r="AE1357" s="240"/>
      <c r="AF1357" s="239"/>
      <c r="AG1357" s="239"/>
      <c r="AH1357" s="239"/>
      <c r="AI1357" s="240"/>
      <c r="AJ1357" s="271"/>
      <c r="AK1357" s="240"/>
      <c r="AL1357" s="268"/>
      <c r="AM1357" s="240"/>
      <c r="AN1357" s="241"/>
      <c r="AO1357" s="241"/>
    </row>
    <row r="1358" spans="30:41" x14ac:dyDescent="0.25">
      <c r="AD1358" s="239"/>
      <c r="AE1358" s="240"/>
      <c r="AF1358" s="239"/>
      <c r="AG1358" s="239"/>
      <c r="AH1358" s="239"/>
      <c r="AI1358" s="240"/>
      <c r="AJ1358" s="271"/>
      <c r="AK1358" s="240"/>
      <c r="AL1358" s="268"/>
      <c r="AM1358" s="240"/>
      <c r="AN1358" s="241"/>
      <c r="AO1358" s="241"/>
    </row>
    <row r="1359" spans="30:41" x14ac:dyDescent="0.25">
      <c r="AD1359" s="239"/>
      <c r="AE1359" s="240"/>
      <c r="AF1359" s="239"/>
      <c r="AG1359" s="239"/>
      <c r="AH1359" s="239"/>
      <c r="AI1359" s="240"/>
      <c r="AJ1359" s="271"/>
      <c r="AK1359" s="240"/>
      <c r="AL1359" s="268"/>
      <c r="AM1359" s="240"/>
      <c r="AN1359" s="241"/>
      <c r="AO1359" s="241"/>
    </row>
    <row r="1360" spans="30:41" x14ac:dyDescent="0.25">
      <c r="AD1360" s="239"/>
      <c r="AE1360" s="240"/>
      <c r="AF1360" s="239"/>
      <c r="AG1360" s="239"/>
      <c r="AH1360" s="239"/>
      <c r="AI1360" s="240"/>
      <c r="AJ1360" s="271"/>
      <c r="AK1360" s="240"/>
      <c r="AL1360" s="268"/>
      <c r="AM1360" s="240"/>
      <c r="AN1360" s="241"/>
      <c r="AO1360" s="241"/>
    </row>
    <row r="1361" spans="30:41" x14ac:dyDescent="0.25">
      <c r="AD1361" s="239"/>
      <c r="AE1361" s="240"/>
      <c r="AF1361" s="239"/>
      <c r="AG1361" s="239"/>
      <c r="AH1361" s="239"/>
      <c r="AI1361" s="240"/>
      <c r="AJ1361" s="271"/>
      <c r="AK1361" s="240"/>
      <c r="AL1361" s="268"/>
      <c r="AM1361" s="240"/>
      <c r="AN1361" s="241"/>
      <c r="AO1361" s="241"/>
    </row>
    <row r="1362" spans="30:41" x14ac:dyDescent="0.25">
      <c r="AD1362" s="239"/>
      <c r="AE1362" s="240"/>
      <c r="AF1362" s="239"/>
      <c r="AG1362" s="239"/>
      <c r="AH1362" s="239"/>
      <c r="AI1362" s="240"/>
      <c r="AJ1362" s="271"/>
      <c r="AK1362" s="240"/>
      <c r="AL1362" s="268"/>
      <c r="AM1362" s="240"/>
      <c r="AN1362" s="241"/>
      <c r="AO1362" s="241"/>
    </row>
    <row r="1363" spans="30:41" x14ac:dyDescent="0.25">
      <c r="AD1363" s="239"/>
      <c r="AE1363" s="240"/>
      <c r="AF1363" s="239"/>
      <c r="AG1363" s="239"/>
      <c r="AH1363" s="239"/>
      <c r="AI1363" s="240"/>
      <c r="AJ1363" s="271"/>
      <c r="AK1363" s="240"/>
      <c r="AL1363" s="268"/>
      <c r="AM1363" s="240"/>
      <c r="AN1363" s="241"/>
      <c r="AO1363" s="241"/>
    </row>
    <row r="1364" spans="30:41" x14ac:dyDescent="0.25">
      <c r="AD1364" s="239"/>
      <c r="AE1364" s="240"/>
      <c r="AF1364" s="239"/>
      <c r="AG1364" s="239"/>
      <c r="AH1364" s="239"/>
      <c r="AI1364" s="240"/>
      <c r="AJ1364" s="271"/>
      <c r="AK1364" s="240"/>
      <c r="AL1364" s="268"/>
      <c r="AM1364" s="240"/>
      <c r="AN1364" s="241"/>
      <c r="AO1364" s="241"/>
    </row>
    <row r="1365" spans="30:41" x14ac:dyDescent="0.25">
      <c r="AD1365" s="239"/>
      <c r="AE1365" s="240"/>
      <c r="AF1365" s="239"/>
      <c r="AG1365" s="239"/>
      <c r="AH1365" s="239"/>
      <c r="AI1365" s="240"/>
      <c r="AJ1365" s="271"/>
      <c r="AK1365" s="240"/>
      <c r="AL1365" s="268"/>
      <c r="AM1365" s="240"/>
      <c r="AN1365" s="241"/>
      <c r="AO1365" s="241"/>
    </row>
    <row r="1366" spans="30:41" x14ac:dyDescent="0.25">
      <c r="AD1366" s="239"/>
      <c r="AE1366" s="240"/>
      <c r="AF1366" s="239"/>
      <c r="AG1366" s="239"/>
      <c r="AH1366" s="239"/>
      <c r="AI1366" s="240"/>
      <c r="AJ1366" s="271"/>
      <c r="AK1366" s="240"/>
      <c r="AL1366" s="268"/>
      <c r="AM1366" s="240"/>
      <c r="AN1366" s="241"/>
      <c r="AO1366" s="241"/>
    </row>
    <row r="1367" spans="30:41" x14ac:dyDescent="0.25">
      <c r="AD1367" s="239"/>
      <c r="AE1367" s="240"/>
      <c r="AF1367" s="239"/>
      <c r="AG1367" s="239"/>
      <c r="AH1367" s="239"/>
      <c r="AI1367" s="240"/>
      <c r="AJ1367" s="271"/>
      <c r="AK1367" s="240"/>
      <c r="AL1367" s="268"/>
      <c r="AM1367" s="240"/>
      <c r="AN1367" s="241"/>
      <c r="AO1367" s="241"/>
    </row>
    <row r="1368" spans="30:41" x14ac:dyDescent="0.25">
      <c r="AD1368" s="239"/>
      <c r="AE1368" s="240"/>
      <c r="AF1368" s="239"/>
      <c r="AG1368" s="239"/>
      <c r="AH1368" s="239"/>
      <c r="AI1368" s="240"/>
      <c r="AJ1368" s="271"/>
      <c r="AK1368" s="240"/>
      <c r="AL1368" s="268"/>
      <c r="AM1368" s="240"/>
      <c r="AN1368" s="241"/>
      <c r="AO1368" s="241"/>
    </row>
    <row r="1369" spans="30:41" x14ac:dyDescent="0.25">
      <c r="AD1369" s="239"/>
      <c r="AE1369" s="240"/>
      <c r="AF1369" s="239"/>
      <c r="AG1369" s="239"/>
      <c r="AH1369" s="239"/>
      <c r="AI1369" s="240"/>
      <c r="AJ1369" s="271"/>
      <c r="AK1369" s="240"/>
      <c r="AL1369" s="268"/>
      <c r="AM1369" s="240"/>
      <c r="AN1369" s="241"/>
      <c r="AO1369" s="241"/>
    </row>
    <row r="1370" spans="30:41" x14ac:dyDescent="0.25">
      <c r="AD1370" s="239"/>
      <c r="AE1370" s="240"/>
      <c r="AF1370" s="239"/>
      <c r="AG1370" s="239"/>
      <c r="AH1370" s="239"/>
      <c r="AI1370" s="240"/>
      <c r="AJ1370" s="271"/>
      <c r="AK1370" s="240"/>
      <c r="AL1370" s="268"/>
      <c r="AM1370" s="240"/>
      <c r="AN1370" s="241"/>
      <c r="AO1370" s="241"/>
    </row>
    <row r="1371" spans="30:41" x14ac:dyDescent="0.25">
      <c r="AD1371" s="239"/>
      <c r="AE1371" s="240"/>
      <c r="AF1371" s="239"/>
      <c r="AG1371" s="239"/>
      <c r="AH1371" s="239"/>
      <c r="AI1371" s="240"/>
      <c r="AJ1371" s="271"/>
      <c r="AK1371" s="240"/>
      <c r="AL1371" s="268"/>
      <c r="AM1371" s="240"/>
      <c r="AN1371" s="241"/>
      <c r="AO1371" s="241"/>
    </row>
    <row r="1372" spans="30:41" x14ac:dyDescent="0.25">
      <c r="AD1372" s="239"/>
      <c r="AE1372" s="240"/>
      <c r="AF1372" s="239"/>
      <c r="AG1372" s="239"/>
      <c r="AH1372" s="239"/>
      <c r="AI1372" s="240"/>
      <c r="AJ1372" s="271"/>
      <c r="AK1372" s="240"/>
      <c r="AL1372" s="268"/>
      <c r="AM1372" s="240"/>
      <c r="AN1372" s="241"/>
      <c r="AO1372" s="241"/>
    </row>
    <row r="1373" spans="30:41" x14ac:dyDescent="0.25">
      <c r="AD1373" s="239"/>
      <c r="AE1373" s="240"/>
      <c r="AF1373" s="239"/>
      <c r="AG1373" s="239"/>
      <c r="AH1373" s="239"/>
      <c r="AI1373" s="240"/>
      <c r="AJ1373" s="271"/>
      <c r="AK1373" s="240"/>
      <c r="AL1373" s="268"/>
      <c r="AM1373" s="240"/>
      <c r="AN1373" s="241"/>
      <c r="AO1373" s="241"/>
    </row>
    <row r="1374" spans="30:41" x14ac:dyDescent="0.25">
      <c r="AD1374" s="239"/>
      <c r="AE1374" s="240"/>
      <c r="AF1374" s="239"/>
      <c r="AG1374" s="239"/>
      <c r="AH1374" s="239"/>
      <c r="AI1374" s="240"/>
      <c r="AJ1374" s="271"/>
      <c r="AK1374" s="240"/>
      <c r="AL1374" s="268"/>
      <c r="AM1374" s="240"/>
      <c r="AN1374" s="241"/>
      <c r="AO1374" s="241"/>
    </row>
    <row r="1375" spans="30:41" x14ac:dyDescent="0.25">
      <c r="AD1375" s="239"/>
      <c r="AE1375" s="240"/>
      <c r="AF1375" s="239"/>
      <c r="AG1375" s="239"/>
      <c r="AH1375" s="239"/>
      <c r="AI1375" s="240"/>
      <c r="AJ1375" s="271"/>
      <c r="AK1375" s="240"/>
      <c r="AL1375" s="268"/>
      <c r="AM1375" s="240"/>
      <c r="AN1375" s="241"/>
      <c r="AO1375" s="241"/>
    </row>
    <row r="1376" spans="30:41" x14ac:dyDescent="0.25">
      <c r="AD1376" s="239"/>
      <c r="AE1376" s="240"/>
      <c r="AF1376" s="239"/>
      <c r="AG1376" s="239"/>
      <c r="AH1376" s="239"/>
      <c r="AI1376" s="240"/>
      <c r="AJ1376" s="271"/>
      <c r="AK1376" s="240"/>
      <c r="AL1376" s="268"/>
      <c r="AM1376" s="240"/>
      <c r="AN1376" s="241"/>
      <c r="AO1376" s="241"/>
    </row>
    <row r="1377" spans="30:41" x14ac:dyDescent="0.25">
      <c r="AD1377" s="239"/>
      <c r="AE1377" s="240"/>
      <c r="AF1377" s="239"/>
      <c r="AG1377" s="239"/>
      <c r="AH1377" s="239"/>
      <c r="AI1377" s="240"/>
      <c r="AJ1377" s="271"/>
      <c r="AK1377" s="240"/>
      <c r="AL1377" s="268"/>
      <c r="AM1377" s="240"/>
      <c r="AN1377" s="241"/>
      <c r="AO1377" s="241"/>
    </row>
    <row r="1378" spans="30:41" x14ac:dyDescent="0.25">
      <c r="AD1378" s="239"/>
      <c r="AE1378" s="240"/>
      <c r="AF1378" s="239"/>
      <c r="AG1378" s="239"/>
      <c r="AH1378" s="239"/>
      <c r="AI1378" s="240"/>
      <c r="AJ1378" s="271"/>
      <c r="AK1378" s="240"/>
      <c r="AL1378" s="268"/>
      <c r="AM1378" s="240"/>
      <c r="AN1378" s="241"/>
      <c r="AO1378" s="241"/>
    </row>
    <row r="1379" spans="30:41" x14ac:dyDescent="0.25">
      <c r="AD1379" s="239"/>
      <c r="AE1379" s="240"/>
      <c r="AF1379" s="239"/>
      <c r="AG1379" s="239"/>
      <c r="AH1379" s="239"/>
      <c r="AI1379" s="240"/>
      <c r="AJ1379" s="271"/>
      <c r="AK1379" s="240"/>
      <c r="AL1379" s="268"/>
      <c r="AM1379" s="240"/>
      <c r="AN1379" s="241"/>
      <c r="AO1379" s="241"/>
    </row>
    <row r="1380" spans="30:41" x14ac:dyDescent="0.25">
      <c r="AD1380" s="239"/>
      <c r="AE1380" s="240"/>
      <c r="AF1380" s="239"/>
      <c r="AG1380" s="239"/>
      <c r="AH1380" s="239"/>
      <c r="AI1380" s="240"/>
      <c r="AJ1380" s="271"/>
      <c r="AK1380" s="240"/>
      <c r="AL1380" s="268"/>
      <c r="AM1380" s="240"/>
      <c r="AN1380" s="241"/>
      <c r="AO1380" s="241"/>
    </row>
    <row r="1381" spans="30:41" x14ac:dyDescent="0.25">
      <c r="AD1381" s="239"/>
      <c r="AE1381" s="240"/>
      <c r="AF1381" s="239"/>
      <c r="AG1381" s="239"/>
      <c r="AH1381" s="239"/>
      <c r="AI1381" s="240"/>
      <c r="AJ1381" s="271"/>
      <c r="AK1381" s="240"/>
      <c r="AL1381" s="268"/>
      <c r="AM1381" s="240"/>
      <c r="AN1381" s="241"/>
      <c r="AO1381" s="241"/>
    </row>
    <row r="1382" spans="30:41" x14ac:dyDescent="0.25">
      <c r="AD1382" s="239"/>
      <c r="AE1382" s="240"/>
      <c r="AF1382" s="239"/>
      <c r="AG1382" s="239"/>
      <c r="AH1382" s="239"/>
      <c r="AI1382" s="240"/>
      <c r="AJ1382" s="271"/>
      <c r="AK1382" s="240"/>
      <c r="AL1382" s="268"/>
      <c r="AM1382" s="240"/>
      <c r="AN1382" s="241"/>
      <c r="AO1382" s="241"/>
    </row>
    <row r="1383" spans="30:41" x14ac:dyDescent="0.25">
      <c r="AD1383" s="239"/>
      <c r="AE1383" s="240"/>
      <c r="AF1383" s="239"/>
      <c r="AG1383" s="239"/>
      <c r="AH1383" s="239"/>
      <c r="AI1383" s="240"/>
      <c r="AJ1383" s="271"/>
      <c r="AK1383" s="240"/>
      <c r="AL1383" s="268"/>
      <c r="AM1383" s="240"/>
      <c r="AN1383" s="241"/>
      <c r="AO1383" s="241"/>
    </row>
    <row r="1384" spans="30:41" x14ac:dyDescent="0.25">
      <c r="AD1384" s="239"/>
      <c r="AE1384" s="240"/>
      <c r="AF1384" s="239"/>
      <c r="AG1384" s="239"/>
      <c r="AH1384" s="239"/>
      <c r="AI1384" s="240"/>
      <c r="AJ1384" s="271"/>
      <c r="AK1384" s="240"/>
      <c r="AL1384" s="268"/>
      <c r="AM1384" s="240"/>
      <c r="AN1384" s="241"/>
      <c r="AO1384" s="241"/>
    </row>
    <row r="1385" spans="30:41" x14ac:dyDescent="0.25">
      <c r="AD1385" s="239"/>
      <c r="AE1385" s="240"/>
      <c r="AF1385" s="239"/>
      <c r="AG1385" s="239"/>
      <c r="AH1385" s="239"/>
      <c r="AI1385" s="240"/>
      <c r="AJ1385" s="271"/>
      <c r="AK1385" s="240"/>
      <c r="AL1385" s="268"/>
      <c r="AM1385" s="240"/>
      <c r="AN1385" s="241"/>
      <c r="AO1385" s="241"/>
    </row>
    <row r="1386" spans="30:41" x14ac:dyDescent="0.25">
      <c r="AD1386" s="239"/>
      <c r="AE1386" s="240"/>
      <c r="AF1386" s="239"/>
      <c r="AG1386" s="239"/>
      <c r="AH1386" s="239"/>
      <c r="AI1386" s="240"/>
      <c r="AJ1386" s="271"/>
      <c r="AK1386" s="240"/>
      <c r="AL1386" s="268"/>
      <c r="AM1386" s="240"/>
      <c r="AN1386" s="241"/>
      <c r="AO1386" s="241"/>
    </row>
    <row r="1387" spans="30:41" x14ac:dyDescent="0.25">
      <c r="AD1387" s="239"/>
      <c r="AE1387" s="240"/>
      <c r="AF1387" s="239"/>
      <c r="AG1387" s="239"/>
      <c r="AH1387" s="239"/>
      <c r="AI1387" s="240"/>
      <c r="AJ1387" s="271"/>
      <c r="AK1387" s="240"/>
      <c r="AL1387" s="268"/>
      <c r="AM1387" s="240"/>
      <c r="AN1387" s="241"/>
      <c r="AO1387" s="241"/>
    </row>
    <row r="1388" spans="30:41" x14ac:dyDescent="0.25">
      <c r="AD1388" s="239"/>
      <c r="AE1388" s="240"/>
      <c r="AF1388" s="239"/>
      <c r="AG1388" s="239"/>
      <c r="AH1388" s="239"/>
      <c r="AI1388" s="240"/>
      <c r="AJ1388" s="271"/>
      <c r="AK1388" s="240"/>
      <c r="AL1388" s="268"/>
      <c r="AM1388" s="240"/>
      <c r="AN1388" s="241"/>
      <c r="AO1388" s="241"/>
    </row>
    <row r="1389" spans="30:41" x14ac:dyDescent="0.25">
      <c r="AD1389" s="239"/>
      <c r="AE1389" s="240"/>
      <c r="AF1389" s="239"/>
      <c r="AG1389" s="239"/>
      <c r="AH1389" s="239"/>
      <c r="AI1389" s="240"/>
      <c r="AJ1389" s="271"/>
      <c r="AK1389" s="240"/>
      <c r="AL1389" s="268"/>
      <c r="AM1389" s="240"/>
      <c r="AN1389" s="241"/>
      <c r="AO1389" s="241"/>
    </row>
    <row r="1390" spans="30:41" x14ac:dyDescent="0.25">
      <c r="AD1390" s="239"/>
      <c r="AE1390" s="240"/>
      <c r="AF1390" s="239"/>
      <c r="AG1390" s="239"/>
      <c r="AH1390" s="239"/>
      <c r="AI1390" s="240"/>
      <c r="AJ1390" s="271"/>
      <c r="AK1390" s="240"/>
      <c r="AL1390" s="268"/>
      <c r="AM1390" s="240"/>
      <c r="AN1390" s="241"/>
      <c r="AO1390" s="241"/>
    </row>
    <row r="1391" spans="30:41" x14ac:dyDescent="0.25">
      <c r="AD1391" s="239"/>
      <c r="AE1391" s="240"/>
      <c r="AF1391" s="239"/>
      <c r="AG1391" s="239"/>
      <c r="AH1391" s="239"/>
      <c r="AI1391" s="240"/>
      <c r="AJ1391" s="271"/>
      <c r="AK1391" s="240"/>
      <c r="AL1391" s="268"/>
      <c r="AM1391" s="240"/>
      <c r="AN1391" s="241"/>
      <c r="AO1391" s="241"/>
    </row>
    <row r="1392" spans="30:41" x14ac:dyDescent="0.25">
      <c r="AD1392" s="239"/>
      <c r="AE1392" s="240"/>
      <c r="AF1392" s="239"/>
      <c r="AG1392" s="239"/>
      <c r="AH1392" s="239"/>
      <c r="AI1392" s="240"/>
      <c r="AJ1392" s="271"/>
      <c r="AK1392" s="240"/>
      <c r="AL1392" s="268"/>
      <c r="AM1392" s="240"/>
      <c r="AN1392" s="241"/>
      <c r="AO1392" s="241"/>
    </row>
    <row r="1393" spans="30:41" x14ac:dyDescent="0.25">
      <c r="AD1393" s="239"/>
      <c r="AE1393" s="240"/>
      <c r="AF1393" s="239"/>
      <c r="AG1393" s="239"/>
      <c r="AH1393" s="239"/>
      <c r="AI1393" s="240"/>
      <c r="AJ1393" s="271"/>
      <c r="AK1393" s="240"/>
      <c r="AL1393" s="268"/>
      <c r="AM1393" s="240"/>
      <c r="AN1393" s="241"/>
      <c r="AO1393" s="241"/>
    </row>
    <row r="1394" spans="30:41" x14ac:dyDescent="0.25">
      <c r="AD1394" s="239"/>
      <c r="AE1394" s="240"/>
      <c r="AF1394" s="239"/>
      <c r="AG1394" s="239"/>
      <c r="AH1394" s="239"/>
      <c r="AI1394" s="240"/>
      <c r="AJ1394" s="271"/>
      <c r="AK1394" s="240"/>
      <c r="AL1394" s="268"/>
      <c r="AM1394" s="240"/>
      <c r="AN1394" s="241"/>
      <c r="AO1394" s="241"/>
    </row>
    <row r="1395" spans="30:41" x14ac:dyDescent="0.25">
      <c r="AD1395" s="239"/>
      <c r="AE1395" s="240"/>
      <c r="AF1395" s="239"/>
      <c r="AG1395" s="239"/>
      <c r="AH1395" s="239"/>
      <c r="AI1395" s="240"/>
      <c r="AJ1395" s="271"/>
      <c r="AK1395" s="240"/>
      <c r="AL1395" s="268"/>
      <c r="AM1395" s="240"/>
      <c r="AN1395" s="241"/>
      <c r="AO1395" s="241"/>
    </row>
    <row r="1396" spans="30:41" x14ac:dyDescent="0.25">
      <c r="AD1396" s="239"/>
      <c r="AE1396" s="240"/>
      <c r="AF1396" s="239"/>
      <c r="AG1396" s="239"/>
      <c r="AH1396" s="239"/>
      <c r="AI1396" s="240"/>
      <c r="AJ1396" s="271"/>
      <c r="AK1396" s="240"/>
      <c r="AL1396" s="268"/>
      <c r="AM1396" s="240"/>
      <c r="AN1396" s="241"/>
      <c r="AO1396" s="241"/>
    </row>
    <row r="1397" spans="30:41" x14ac:dyDescent="0.25">
      <c r="AD1397" s="239"/>
      <c r="AE1397" s="240"/>
      <c r="AF1397" s="239"/>
      <c r="AG1397" s="239"/>
      <c r="AH1397" s="239"/>
      <c r="AI1397" s="240"/>
      <c r="AJ1397" s="271"/>
      <c r="AK1397" s="240"/>
      <c r="AL1397" s="268"/>
      <c r="AM1397" s="240"/>
      <c r="AN1397" s="241"/>
      <c r="AO1397" s="241"/>
    </row>
    <row r="1398" spans="30:41" x14ac:dyDescent="0.25">
      <c r="AD1398" s="239"/>
      <c r="AE1398" s="240"/>
      <c r="AF1398" s="239"/>
      <c r="AG1398" s="239"/>
      <c r="AH1398" s="239"/>
      <c r="AI1398" s="240"/>
      <c r="AJ1398" s="271"/>
      <c r="AK1398" s="240"/>
      <c r="AL1398" s="268"/>
      <c r="AM1398" s="240"/>
      <c r="AN1398" s="241"/>
      <c r="AO1398" s="241"/>
    </row>
    <row r="1399" spans="30:41" x14ac:dyDescent="0.25">
      <c r="AD1399" s="239"/>
      <c r="AE1399" s="240"/>
      <c r="AF1399" s="239"/>
      <c r="AG1399" s="239"/>
      <c r="AH1399" s="239"/>
      <c r="AI1399" s="240"/>
      <c r="AJ1399" s="271"/>
      <c r="AK1399" s="240"/>
      <c r="AL1399" s="268"/>
      <c r="AM1399" s="240"/>
      <c r="AN1399" s="241"/>
      <c r="AO1399" s="241"/>
    </row>
    <row r="1400" spans="30:41" x14ac:dyDescent="0.25">
      <c r="AD1400" s="239"/>
      <c r="AE1400" s="240"/>
      <c r="AF1400" s="239"/>
      <c r="AG1400" s="239"/>
      <c r="AH1400" s="239"/>
      <c r="AI1400" s="240"/>
      <c r="AJ1400" s="271"/>
      <c r="AK1400" s="240"/>
      <c r="AL1400" s="268"/>
      <c r="AM1400" s="240"/>
      <c r="AN1400" s="241"/>
      <c r="AO1400" s="241"/>
    </row>
    <row r="1401" spans="30:41" x14ac:dyDescent="0.25">
      <c r="AD1401" s="239"/>
      <c r="AE1401" s="240"/>
      <c r="AF1401" s="239"/>
      <c r="AG1401" s="239"/>
      <c r="AH1401" s="239"/>
      <c r="AI1401" s="240"/>
      <c r="AJ1401" s="271"/>
      <c r="AK1401" s="240"/>
      <c r="AL1401" s="268"/>
      <c r="AM1401" s="240"/>
      <c r="AN1401" s="241"/>
      <c r="AO1401" s="241"/>
    </row>
    <row r="1402" spans="30:41" x14ac:dyDescent="0.25">
      <c r="AD1402" s="239"/>
      <c r="AE1402" s="240"/>
      <c r="AF1402" s="239"/>
      <c r="AG1402" s="239"/>
      <c r="AH1402" s="239"/>
      <c r="AI1402" s="240"/>
      <c r="AJ1402" s="271"/>
      <c r="AK1402" s="240"/>
      <c r="AL1402" s="268"/>
      <c r="AM1402" s="240"/>
      <c r="AN1402" s="241"/>
      <c r="AO1402" s="241"/>
    </row>
    <row r="1403" spans="30:41" x14ac:dyDescent="0.25">
      <c r="AD1403" s="239"/>
      <c r="AE1403" s="240"/>
      <c r="AF1403" s="239"/>
      <c r="AG1403" s="239"/>
      <c r="AH1403" s="239"/>
      <c r="AI1403" s="240"/>
      <c r="AJ1403" s="271"/>
      <c r="AK1403" s="240"/>
      <c r="AL1403" s="268"/>
      <c r="AM1403" s="240"/>
      <c r="AN1403" s="241"/>
      <c r="AO1403" s="241"/>
    </row>
    <row r="1404" spans="30:41" x14ac:dyDescent="0.25">
      <c r="AD1404" s="239"/>
      <c r="AE1404" s="240"/>
      <c r="AF1404" s="239"/>
      <c r="AG1404" s="239"/>
      <c r="AH1404" s="239"/>
      <c r="AI1404" s="240"/>
      <c r="AJ1404" s="271"/>
      <c r="AK1404" s="240"/>
      <c r="AL1404" s="268"/>
      <c r="AM1404" s="240"/>
      <c r="AN1404" s="241"/>
      <c r="AO1404" s="241"/>
    </row>
    <row r="1405" spans="30:41" x14ac:dyDescent="0.25">
      <c r="AD1405" s="239"/>
      <c r="AE1405" s="240"/>
      <c r="AF1405" s="239"/>
      <c r="AG1405" s="239"/>
      <c r="AH1405" s="239"/>
      <c r="AI1405" s="240"/>
      <c r="AJ1405" s="271"/>
      <c r="AK1405" s="240"/>
      <c r="AL1405" s="268"/>
      <c r="AM1405" s="240"/>
      <c r="AN1405" s="241"/>
      <c r="AO1405" s="241"/>
    </row>
    <row r="1406" spans="30:41" x14ac:dyDescent="0.25">
      <c r="AD1406" s="239"/>
      <c r="AE1406" s="240"/>
      <c r="AF1406" s="239"/>
      <c r="AG1406" s="239"/>
      <c r="AH1406" s="239"/>
      <c r="AI1406" s="240"/>
      <c r="AJ1406" s="271"/>
      <c r="AK1406" s="240"/>
      <c r="AL1406" s="268"/>
      <c r="AM1406" s="240"/>
      <c r="AN1406" s="241"/>
      <c r="AO1406" s="241"/>
    </row>
    <row r="1407" spans="30:41" x14ac:dyDescent="0.25">
      <c r="AD1407" s="239"/>
      <c r="AE1407" s="240"/>
      <c r="AF1407" s="239"/>
      <c r="AG1407" s="239"/>
      <c r="AH1407" s="239"/>
      <c r="AI1407" s="240"/>
      <c r="AJ1407" s="271"/>
      <c r="AK1407" s="240"/>
      <c r="AL1407" s="268"/>
      <c r="AM1407" s="240"/>
      <c r="AN1407" s="241"/>
      <c r="AO1407" s="241"/>
    </row>
    <row r="1408" spans="30:41" x14ac:dyDescent="0.25">
      <c r="AD1408" s="239"/>
      <c r="AE1408" s="240"/>
      <c r="AF1408" s="239"/>
      <c r="AG1408" s="239"/>
      <c r="AH1408" s="239"/>
      <c r="AI1408" s="240"/>
      <c r="AJ1408" s="271"/>
      <c r="AK1408" s="240"/>
      <c r="AL1408" s="268"/>
      <c r="AM1408" s="240"/>
      <c r="AN1408" s="241"/>
      <c r="AO1408" s="241"/>
    </row>
    <row r="1409" spans="30:41" x14ac:dyDescent="0.25">
      <c r="AD1409" s="239"/>
      <c r="AE1409" s="240"/>
      <c r="AF1409" s="239"/>
      <c r="AG1409" s="239"/>
      <c r="AH1409" s="239"/>
      <c r="AI1409" s="240"/>
      <c r="AJ1409" s="271"/>
      <c r="AK1409" s="240"/>
      <c r="AL1409" s="268"/>
      <c r="AM1409" s="240"/>
      <c r="AN1409" s="241"/>
      <c r="AO1409" s="241"/>
    </row>
    <row r="1410" spans="30:41" x14ac:dyDescent="0.25">
      <c r="AD1410" s="239"/>
      <c r="AE1410" s="240"/>
      <c r="AF1410" s="239"/>
      <c r="AG1410" s="239"/>
      <c r="AH1410" s="239"/>
      <c r="AI1410" s="240"/>
      <c r="AJ1410" s="271"/>
      <c r="AK1410" s="240"/>
      <c r="AL1410" s="268"/>
      <c r="AM1410" s="240"/>
      <c r="AN1410" s="241"/>
      <c r="AO1410" s="241"/>
    </row>
    <row r="1411" spans="30:41" x14ac:dyDescent="0.25">
      <c r="AD1411" s="239"/>
      <c r="AE1411" s="240"/>
      <c r="AF1411" s="239"/>
      <c r="AG1411" s="239"/>
      <c r="AH1411" s="239"/>
      <c r="AI1411" s="240"/>
      <c r="AJ1411" s="271"/>
      <c r="AK1411" s="240"/>
      <c r="AL1411" s="268"/>
      <c r="AM1411" s="240"/>
      <c r="AN1411" s="241"/>
      <c r="AO1411" s="241"/>
    </row>
    <row r="1412" spans="30:41" x14ac:dyDescent="0.25">
      <c r="AD1412" s="239"/>
      <c r="AE1412" s="240"/>
      <c r="AF1412" s="239"/>
      <c r="AG1412" s="239"/>
      <c r="AH1412" s="239"/>
      <c r="AI1412" s="240"/>
      <c r="AJ1412" s="271"/>
      <c r="AK1412" s="240"/>
      <c r="AL1412" s="268"/>
      <c r="AM1412" s="240"/>
      <c r="AN1412" s="241"/>
      <c r="AO1412" s="241"/>
    </row>
    <row r="1413" spans="30:41" x14ac:dyDescent="0.25">
      <c r="AD1413" s="239"/>
      <c r="AE1413" s="240"/>
      <c r="AF1413" s="239"/>
      <c r="AG1413" s="239"/>
      <c r="AH1413" s="239"/>
      <c r="AI1413" s="240"/>
      <c r="AJ1413" s="271"/>
      <c r="AK1413" s="240"/>
      <c r="AL1413" s="268"/>
      <c r="AM1413" s="240"/>
      <c r="AN1413" s="241"/>
      <c r="AO1413" s="241"/>
    </row>
    <row r="1414" spans="30:41" x14ac:dyDescent="0.25">
      <c r="AD1414" s="239"/>
      <c r="AE1414" s="240"/>
      <c r="AF1414" s="239"/>
      <c r="AG1414" s="239"/>
      <c r="AH1414" s="239"/>
      <c r="AI1414" s="240"/>
      <c r="AJ1414" s="271"/>
      <c r="AK1414" s="240"/>
      <c r="AL1414" s="268"/>
      <c r="AM1414" s="240"/>
      <c r="AN1414" s="241"/>
      <c r="AO1414" s="241"/>
    </row>
    <row r="1415" spans="30:41" x14ac:dyDescent="0.25">
      <c r="AD1415" s="239"/>
      <c r="AE1415" s="240"/>
      <c r="AF1415" s="239"/>
      <c r="AG1415" s="239"/>
      <c r="AH1415" s="239"/>
      <c r="AI1415" s="240"/>
      <c r="AJ1415" s="271"/>
      <c r="AK1415" s="240"/>
      <c r="AL1415" s="268"/>
      <c r="AM1415" s="240"/>
      <c r="AN1415" s="241"/>
      <c r="AO1415" s="241"/>
    </row>
    <row r="1416" spans="30:41" x14ac:dyDescent="0.25">
      <c r="AD1416" s="239"/>
      <c r="AE1416" s="240"/>
      <c r="AF1416" s="239"/>
      <c r="AG1416" s="239"/>
      <c r="AH1416" s="239"/>
      <c r="AI1416" s="240"/>
      <c r="AJ1416" s="271"/>
      <c r="AK1416" s="240"/>
      <c r="AL1416" s="268"/>
      <c r="AM1416" s="240"/>
      <c r="AN1416" s="241"/>
      <c r="AO1416" s="241"/>
    </row>
    <row r="1417" spans="30:41" x14ac:dyDescent="0.25">
      <c r="AD1417" s="239"/>
      <c r="AE1417" s="240"/>
      <c r="AF1417" s="239"/>
      <c r="AG1417" s="239"/>
      <c r="AH1417" s="239"/>
      <c r="AI1417" s="240"/>
      <c r="AJ1417" s="271"/>
      <c r="AK1417" s="240"/>
      <c r="AL1417" s="268"/>
      <c r="AM1417" s="240"/>
      <c r="AN1417" s="241"/>
      <c r="AO1417" s="241"/>
    </row>
    <row r="1418" spans="30:41" x14ac:dyDescent="0.25">
      <c r="AD1418" s="239"/>
      <c r="AE1418" s="240"/>
      <c r="AF1418" s="239"/>
      <c r="AG1418" s="239"/>
      <c r="AH1418" s="239"/>
      <c r="AI1418" s="240"/>
      <c r="AJ1418" s="271"/>
      <c r="AK1418" s="240"/>
      <c r="AL1418" s="268"/>
      <c r="AM1418" s="240"/>
      <c r="AN1418" s="241"/>
      <c r="AO1418" s="241"/>
    </row>
    <row r="1419" spans="30:41" x14ac:dyDescent="0.25">
      <c r="AD1419" s="239"/>
      <c r="AE1419" s="240"/>
      <c r="AF1419" s="239"/>
      <c r="AG1419" s="239"/>
      <c r="AH1419" s="239"/>
      <c r="AI1419" s="240"/>
      <c r="AJ1419" s="271"/>
      <c r="AK1419" s="240"/>
      <c r="AL1419" s="268"/>
      <c r="AM1419" s="240"/>
      <c r="AN1419" s="241"/>
      <c r="AO1419" s="241"/>
    </row>
    <row r="1420" spans="30:41" x14ac:dyDescent="0.25">
      <c r="AD1420" s="239"/>
      <c r="AE1420" s="240"/>
      <c r="AF1420" s="239"/>
      <c r="AG1420" s="239"/>
      <c r="AH1420" s="239"/>
      <c r="AI1420" s="240"/>
      <c r="AJ1420" s="271"/>
      <c r="AK1420" s="240"/>
      <c r="AL1420" s="268"/>
      <c r="AM1420" s="240"/>
      <c r="AN1420" s="241"/>
      <c r="AO1420" s="241"/>
    </row>
    <row r="1421" spans="30:41" x14ac:dyDescent="0.25">
      <c r="AD1421" s="239"/>
      <c r="AE1421" s="240"/>
      <c r="AF1421" s="239"/>
      <c r="AG1421" s="239"/>
      <c r="AH1421" s="239"/>
      <c r="AI1421" s="240"/>
      <c r="AJ1421" s="271"/>
      <c r="AK1421" s="240"/>
      <c r="AL1421" s="268"/>
      <c r="AM1421" s="240"/>
      <c r="AN1421" s="241"/>
      <c r="AO1421" s="241"/>
    </row>
    <row r="1422" spans="30:41" x14ac:dyDescent="0.25">
      <c r="AD1422" s="239"/>
      <c r="AE1422" s="240"/>
      <c r="AF1422" s="239"/>
      <c r="AG1422" s="239"/>
      <c r="AH1422" s="239"/>
      <c r="AI1422" s="240"/>
      <c r="AJ1422" s="271"/>
      <c r="AK1422" s="240"/>
      <c r="AL1422" s="268"/>
      <c r="AM1422" s="240"/>
      <c r="AN1422" s="241"/>
      <c r="AO1422" s="241"/>
    </row>
    <row r="1423" spans="30:41" x14ac:dyDescent="0.25">
      <c r="AD1423" s="239"/>
      <c r="AE1423" s="240"/>
      <c r="AF1423" s="239"/>
      <c r="AG1423" s="239"/>
      <c r="AH1423" s="239"/>
      <c r="AI1423" s="240"/>
      <c r="AJ1423" s="271"/>
      <c r="AK1423" s="240"/>
      <c r="AL1423" s="268"/>
      <c r="AM1423" s="240"/>
      <c r="AN1423" s="241"/>
      <c r="AO1423" s="241"/>
    </row>
    <row r="1424" spans="30:41" x14ac:dyDescent="0.25">
      <c r="AD1424" s="239"/>
      <c r="AE1424" s="240"/>
      <c r="AF1424" s="239"/>
      <c r="AG1424" s="239"/>
      <c r="AH1424" s="239"/>
      <c r="AI1424" s="240"/>
      <c r="AJ1424" s="271"/>
      <c r="AK1424" s="240"/>
      <c r="AL1424" s="268"/>
      <c r="AM1424" s="240"/>
      <c r="AN1424" s="241"/>
      <c r="AO1424" s="241"/>
    </row>
    <row r="1425" spans="30:41" x14ac:dyDescent="0.25">
      <c r="AD1425" s="239"/>
      <c r="AE1425" s="240"/>
      <c r="AF1425" s="239"/>
      <c r="AG1425" s="239"/>
      <c r="AH1425" s="239"/>
      <c r="AI1425" s="240"/>
      <c r="AJ1425" s="271"/>
      <c r="AK1425" s="240"/>
      <c r="AL1425" s="268"/>
      <c r="AM1425" s="240"/>
      <c r="AN1425" s="241"/>
      <c r="AO1425" s="241"/>
    </row>
    <row r="1426" spans="30:41" x14ac:dyDescent="0.25">
      <c r="AD1426" s="239"/>
      <c r="AE1426" s="240"/>
      <c r="AF1426" s="239"/>
      <c r="AG1426" s="239"/>
      <c r="AH1426" s="239"/>
      <c r="AI1426" s="240"/>
      <c r="AJ1426" s="271"/>
      <c r="AK1426" s="240"/>
      <c r="AL1426" s="268"/>
      <c r="AM1426" s="240"/>
      <c r="AN1426" s="241"/>
      <c r="AO1426" s="241"/>
    </row>
    <row r="1427" spans="30:41" x14ac:dyDescent="0.25">
      <c r="AD1427" s="239"/>
      <c r="AE1427" s="240"/>
      <c r="AF1427" s="239"/>
      <c r="AG1427" s="239"/>
      <c r="AH1427" s="239"/>
      <c r="AI1427" s="240"/>
      <c r="AJ1427" s="271"/>
      <c r="AK1427" s="240"/>
      <c r="AL1427" s="268"/>
      <c r="AM1427" s="240"/>
      <c r="AN1427" s="241"/>
      <c r="AO1427" s="241"/>
    </row>
    <row r="1428" spans="30:41" x14ac:dyDescent="0.25">
      <c r="AD1428" s="239"/>
      <c r="AE1428" s="240"/>
      <c r="AF1428" s="239"/>
      <c r="AG1428" s="239"/>
      <c r="AH1428" s="239"/>
      <c r="AI1428" s="240"/>
      <c r="AJ1428" s="271"/>
      <c r="AK1428" s="240"/>
      <c r="AL1428" s="268"/>
      <c r="AM1428" s="240"/>
      <c r="AN1428" s="241"/>
      <c r="AO1428" s="241"/>
    </row>
    <row r="1429" spans="30:41" x14ac:dyDescent="0.25">
      <c r="AD1429" s="239"/>
      <c r="AE1429" s="240"/>
      <c r="AF1429" s="239"/>
      <c r="AG1429" s="239"/>
      <c r="AH1429" s="239"/>
      <c r="AI1429" s="240"/>
      <c r="AJ1429" s="271"/>
      <c r="AK1429" s="240"/>
      <c r="AL1429" s="268"/>
      <c r="AM1429" s="240"/>
      <c r="AN1429" s="241"/>
      <c r="AO1429" s="241"/>
    </row>
    <row r="1430" spans="30:41" x14ac:dyDescent="0.25">
      <c r="AD1430" s="239"/>
      <c r="AE1430" s="240"/>
      <c r="AF1430" s="239"/>
      <c r="AG1430" s="239"/>
      <c r="AH1430" s="239"/>
      <c r="AI1430" s="240"/>
      <c r="AJ1430" s="271"/>
      <c r="AK1430" s="240"/>
      <c r="AL1430" s="268"/>
      <c r="AM1430" s="240"/>
      <c r="AN1430" s="241"/>
      <c r="AO1430" s="241"/>
    </row>
    <row r="1431" spans="30:41" x14ac:dyDescent="0.25">
      <c r="AD1431" s="239"/>
      <c r="AE1431" s="240"/>
      <c r="AF1431" s="239"/>
      <c r="AG1431" s="239"/>
      <c r="AH1431" s="239"/>
      <c r="AI1431" s="240"/>
      <c r="AJ1431" s="271"/>
      <c r="AK1431" s="240"/>
      <c r="AL1431" s="268"/>
      <c r="AM1431" s="240"/>
      <c r="AN1431" s="241"/>
      <c r="AO1431" s="241"/>
    </row>
    <row r="1432" spans="30:41" x14ac:dyDescent="0.25">
      <c r="AD1432" s="239"/>
      <c r="AE1432" s="240"/>
      <c r="AF1432" s="239"/>
      <c r="AG1432" s="239"/>
      <c r="AH1432" s="239"/>
      <c r="AI1432" s="240"/>
      <c r="AJ1432" s="271"/>
      <c r="AK1432" s="240"/>
      <c r="AL1432" s="268"/>
      <c r="AM1432" s="240"/>
      <c r="AN1432" s="241"/>
      <c r="AO1432" s="241"/>
    </row>
    <row r="1433" spans="30:41" x14ac:dyDescent="0.25">
      <c r="AD1433" s="239"/>
      <c r="AE1433" s="240"/>
      <c r="AF1433" s="239"/>
      <c r="AG1433" s="239"/>
      <c r="AH1433" s="239"/>
      <c r="AI1433" s="240"/>
      <c r="AJ1433" s="271"/>
      <c r="AK1433" s="240"/>
      <c r="AL1433" s="268"/>
      <c r="AM1433" s="240"/>
      <c r="AN1433" s="241"/>
      <c r="AO1433" s="241"/>
    </row>
    <row r="1434" spans="30:41" x14ac:dyDescent="0.25">
      <c r="AD1434" s="239"/>
      <c r="AE1434" s="240"/>
      <c r="AF1434" s="239"/>
      <c r="AG1434" s="239"/>
      <c r="AH1434" s="239"/>
      <c r="AI1434" s="240"/>
      <c r="AJ1434" s="271"/>
      <c r="AK1434" s="240"/>
      <c r="AL1434" s="268"/>
      <c r="AM1434" s="240"/>
      <c r="AN1434" s="241"/>
      <c r="AO1434" s="241"/>
    </row>
    <row r="1435" spans="30:41" x14ac:dyDescent="0.25">
      <c r="AD1435" s="239"/>
      <c r="AE1435" s="240"/>
      <c r="AF1435" s="239"/>
      <c r="AG1435" s="239"/>
      <c r="AH1435" s="239"/>
      <c r="AI1435" s="240"/>
      <c r="AJ1435" s="271"/>
      <c r="AK1435" s="240"/>
      <c r="AL1435" s="268"/>
      <c r="AM1435" s="240"/>
      <c r="AN1435" s="241"/>
      <c r="AO1435" s="241"/>
    </row>
    <row r="1436" spans="30:41" x14ac:dyDescent="0.25">
      <c r="AD1436" s="239"/>
      <c r="AE1436" s="240"/>
      <c r="AF1436" s="239"/>
      <c r="AG1436" s="239"/>
      <c r="AH1436" s="239"/>
      <c r="AI1436" s="240"/>
      <c r="AJ1436" s="271"/>
      <c r="AK1436" s="240"/>
      <c r="AL1436" s="268"/>
      <c r="AM1436" s="240"/>
      <c r="AN1436" s="241"/>
      <c r="AO1436" s="241"/>
    </row>
    <row r="1437" spans="30:41" x14ac:dyDescent="0.25">
      <c r="AD1437" s="239"/>
      <c r="AE1437" s="240"/>
      <c r="AF1437" s="239"/>
      <c r="AG1437" s="239"/>
      <c r="AH1437" s="239"/>
      <c r="AI1437" s="240"/>
      <c r="AJ1437" s="271"/>
      <c r="AK1437" s="240"/>
      <c r="AL1437" s="268"/>
      <c r="AM1437" s="240"/>
      <c r="AN1437" s="241"/>
      <c r="AO1437" s="241"/>
    </row>
    <row r="1438" spans="30:41" x14ac:dyDescent="0.25">
      <c r="AD1438" s="239"/>
      <c r="AE1438" s="240"/>
      <c r="AF1438" s="239"/>
      <c r="AG1438" s="239"/>
      <c r="AH1438" s="239"/>
      <c r="AI1438" s="240"/>
      <c r="AJ1438" s="271"/>
      <c r="AK1438" s="240"/>
      <c r="AL1438" s="268"/>
      <c r="AM1438" s="240"/>
      <c r="AN1438" s="241"/>
      <c r="AO1438" s="241"/>
    </row>
    <row r="1439" spans="30:41" x14ac:dyDescent="0.25">
      <c r="AD1439" s="239"/>
      <c r="AE1439" s="240"/>
      <c r="AF1439" s="239"/>
      <c r="AG1439" s="239"/>
      <c r="AH1439" s="239"/>
      <c r="AI1439" s="240"/>
      <c r="AJ1439" s="271"/>
      <c r="AK1439" s="240"/>
      <c r="AL1439" s="268"/>
      <c r="AM1439" s="240"/>
      <c r="AN1439" s="241"/>
      <c r="AO1439" s="241"/>
    </row>
    <row r="1440" spans="30:41" x14ac:dyDescent="0.25">
      <c r="AD1440" s="239"/>
      <c r="AE1440" s="240"/>
      <c r="AF1440" s="239"/>
      <c r="AG1440" s="239"/>
      <c r="AH1440" s="239"/>
      <c r="AI1440" s="240"/>
      <c r="AJ1440" s="271"/>
      <c r="AK1440" s="240"/>
      <c r="AL1440" s="268"/>
      <c r="AM1440" s="240"/>
      <c r="AN1440" s="241"/>
      <c r="AO1440" s="241"/>
    </row>
    <row r="1441" spans="30:41" x14ac:dyDescent="0.25">
      <c r="AD1441" s="239"/>
      <c r="AE1441" s="240"/>
      <c r="AF1441" s="239"/>
      <c r="AG1441" s="239"/>
      <c r="AH1441" s="239"/>
      <c r="AI1441" s="240"/>
      <c r="AJ1441" s="271"/>
      <c r="AK1441" s="240"/>
      <c r="AL1441" s="268"/>
      <c r="AM1441" s="240"/>
      <c r="AN1441" s="241"/>
      <c r="AO1441" s="241"/>
    </row>
    <row r="1442" spans="30:41" x14ac:dyDescent="0.25">
      <c r="AD1442" s="239"/>
      <c r="AE1442" s="240"/>
      <c r="AF1442" s="239"/>
      <c r="AG1442" s="239"/>
      <c r="AH1442" s="239"/>
      <c r="AI1442" s="240"/>
      <c r="AJ1442" s="271"/>
      <c r="AK1442" s="240"/>
      <c r="AL1442" s="268"/>
      <c r="AM1442" s="240"/>
      <c r="AN1442" s="241"/>
      <c r="AO1442" s="241"/>
    </row>
    <row r="1443" spans="30:41" x14ac:dyDescent="0.25">
      <c r="AD1443" s="239"/>
      <c r="AE1443" s="240"/>
      <c r="AF1443" s="239"/>
      <c r="AG1443" s="239"/>
      <c r="AH1443" s="239"/>
      <c r="AI1443" s="240"/>
      <c r="AJ1443" s="271"/>
      <c r="AK1443" s="240"/>
      <c r="AL1443" s="268"/>
      <c r="AM1443" s="240"/>
      <c r="AN1443" s="241"/>
      <c r="AO1443" s="241"/>
    </row>
    <row r="1444" spans="30:41" x14ac:dyDescent="0.25">
      <c r="AD1444" s="239"/>
      <c r="AE1444" s="240"/>
      <c r="AF1444" s="239"/>
      <c r="AG1444" s="239"/>
      <c r="AH1444" s="239"/>
      <c r="AI1444" s="240"/>
      <c r="AJ1444" s="271"/>
      <c r="AK1444" s="240"/>
      <c r="AL1444" s="268"/>
      <c r="AM1444" s="240"/>
      <c r="AN1444" s="241"/>
      <c r="AO1444" s="241"/>
    </row>
    <row r="1445" spans="30:41" x14ac:dyDescent="0.25">
      <c r="AD1445" s="239"/>
      <c r="AE1445" s="240"/>
      <c r="AF1445" s="239"/>
      <c r="AG1445" s="239"/>
      <c r="AH1445" s="239"/>
      <c r="AI1445" s="240"/>
      <c r="AJ1445" s="271"/>
      <c r="AK1445" s="240"/>
      <c r="AL1445" s="268"/>
      <c r="AM1445" s="240"/>
      <c r="AN1445" s="241"/>
      <c r="AO1445" s="241"/>
    </row>
    <row r="1446" spans="30:41" x14ac:dyDescent="0.25">
      <c r="AD1446" s="239"/>
      <c r="AE1446" s="240"/>
      <c r="AF1446" s="239"/>
      <c r="AG1446" s="239"/>
      <c r="AH1446" s="239"/>
      <c r="AI1446" s="240"/>
      <c r="AJ1446" s="271"/>
      <c r="AK1446" s="240"/>
      <c r="AL1446" s="268"/>
      <c r="AM1446" s="240"/>
      <c r="AN1446" s="241"/>
      <c r="AO1446" s="241"/>
    </row>
    <row r="1447" spans="30:41" x14ac:dyDescent="0.25">
      <c r="AD1447" s="239"/>
      <c r="AE1447" s="240"/>
      <c r="AF1447" s="239"/>
      <c r="AG1447" s="239"/>
      <c r="AH1447" s="239"/>
      <c r="AI1447" s="240"/>
      <c r="AJ1447" s="271"/>
      <c r="AK1447" s="240"/>
      <c r="AL1447" s="268"/>
      <c r="AM1447" s="240"/>
      <c r="AN1447" s="241"/>
      <c r="AO1447" s="241"/>
    </row>
    <row r="1448" spans="30:41" x14ac:dyDescent="0.25">
      <c r="AD1448" s="239"/>
      <c r="AE1448" s="240"/>
      <c r="AF1448" s="239"/>
      <c r="AG1448" s="239"/>
      <c r="AH1448" s="239"/>
      <c r="AI1448" s="240"/>
      <c r="AJ1448" s="271"/>
      <c r="AK1448" s="240"/>
      <c r="AL1448" s="268"/>
      <c r="AM1448" s="240"/>
      <c r="AN1448" s="241"/>
      <c r="AO1448" s="241"/>
    </row>
    <row r="1449" spans="30:41" x14ac:dyDescent="0.25">
      <c r="AD1449" s="239"/>
      <c r="AE1449" s="240"/>
      <c r="AF1449" s="239"/>
      <c r="AG1449" s="239"/>
      <c r="AH1449" s="239"/>
      <c r="AI1449" s="240"/>
      <c r="AJ1449" s="271"/>
      <c r="AK1449" s="240"/>
      <c r="AL1449" s="268"/>
      <c r="AM1449" s="240"/>
      <c r="AN1449" s="241"/>
      <c r="AO1449" s="241"/>
    </row>
    <row r="1450" spans="30:41" x14ac:dyDescent="0.25">
      <c r="AD1450" s="239"/>
      <c r="AE1450" s="240"/>
      <c r="AF1450" s="239"/>
      <c r="AG1450" s="239"/>
      <c r="AH1450" s="239"/>
      <c r="AI1450" s="240"/>
      <c r="AJ1450" s="271"/>
      <c r="AK1450" s="240"/>
      <c r="AL1450" s="268"/>
      <c r="AM1450" s="240"/>
      <c r="AN1450" s="241"/>
      <c r="AO1450" s="241"/>
    </row>
    <row r="1451" spans="30:41" x14ac:dyDescent="0.25">
      <c r="AD1451" s="239"/>
      <c r="AE1451" s="240"/>
      <c r="AF1451" s="239"/>
      <c r="AG1451" s="239"/>
      <c r="AH1451" s="239"/>
      <c r="AI1451" s="240"/>
      <c r="AJ1451" s="271"/>
      <c r="AK1451" s="240"/>
      <c r="AL1451" s="268"/>
      <c r="AM1451" s="240"/>
      <c r="AN1451" s="241"/>
      <c r="AO1451" s="241"/>
    </row>
    <row r="1452" spans="30:41" x14ac:dyDescent="0.25">
      <c r="AD1452" s="239"/>
      <c r="AE1452" s="240"/>
      <c r="AF1452" s="239"/>
      <c r="AG1452" s="239"/>
      <c r="AH1452" s="239"/>
      <c r="AI1452" s="240"/>
      <c r="AJ1452" s="271"/>
      <c r="AK1452" s="240"/>
      <c r="AL1452" s="268"/>
      <c r="AM1452" s="240"/>
      <c r="AN1452" s="241"/>
      <c r="AO1452" s="241"/>
    </row>
    <row r="1453" spans="30:41" x14ac:dyDescent="0.25">
      <c r="AD1453" s="239"/>
      <c r="AE1453" s="240"/>
      <c r="AF1453" s="239"/>
      <c r="AG1453" s="239"/>
      <c r="AH1453" s="239"/>
      <c r="AI1453" s="240"/>
      <c r="AJ1453" s="271"/>
      <c r="AK1453" s="240"/>
      <c r="AL1453" s="268"/>
      <c r="AM1453" s="240"/>
      <c r="AN1453" s="241"/>
      <c r="AO1453" s="241"/>
    </row>
    <row r="1454" spans="30:41" x14ac:dyDescent="0.25">
      <c r="AD1454" s="239"/>
      <c r="AE1454" s="240"/>
      <c r="AF1454" s="239"/>
      <c r="AG1454" s="239"/>
      <c r="AH1454" s="239"/>
      <c r="AI1454" s="240"/>
      <c r="AJ1454" s="271"/>
      <c r="AK1454" s="240"/>
      <c r="AL1454" s="268"/>
      <c r="AM1454" s="240"/>
      <c r="AN1454" s="241"/>
      <c r="AO1454" s="241"/>
    </row>
    <row r="1455" spans="30:41" x14ac:dyDescent="0.25">
      <c r="AD1455" s="239"/>
      <c r="AE1455" s="240"/>
      <c r="AF1455" s="239"/>
      <c r="AG1455" s="239"/>
      <c r="AH1455" s="239"/>
      <c r="AI1455" s="240"/>
      <c r="AJ1455" s="271"/>
      <c r="AK1455" s="240"/>
      <c r="AL1455" s="268"/>
      <c r="AM1455" s="240"/>
      <c r="AN1455" s="241"/>
      <c r="AO1455" s="241"/>
    </row>
    <row r="1456" spans="30:41" x14ac:dyDescent="0.25">
      <c r="AD1456" s="239"/>
      <c r="AE1456" s="240"/>
      <c r="AF1456" s="239"/>
      <c r="AG1456" s="239"/>
      <c r="AH1456" s="239"/>
      <c r="AI1456" s="240"/>
      <c r="AJ1456" s="271"/>
      <c r="AK1456" s="240"/>
      <c r="AL1456" s="268"/>
      <c r="AM1456" s="240"/>
      <c r="AN1456" s="241"/>
      <c r="AO1456" s="241"/>
    </row>
    <row r="1457" spans="30:41" x14ac:dyDescent="0.25">
      <c r="AD1457" s="239"/>
      <c r="AE1457" s="240"/>
      <c r="AF1457" s="239"/>
      <c r="AG1457" s="239"/>
      <c r="AH1457" s="239"/>
      <c r="AI1457" s="240"/>
      <c r="AJ1457" s="271"/>
      <c r="AK1457" s="240"/>
      <c r="AL1457" s="268"/>
      <c r="AM1457" s="240"/>
      <c r="AN1457" s="241"/>
      <c r="AO1457" s="241"/>
    </row>
    <row r="1458" spans="30:41" x14ac:dyDescent="0.25">
      <c r="AD1458" s="239"/>
      <c r="AE1458" s="240"/>
      <c r="AF1458" s="239"/>
      <c r="AG1458" s="239"/>
      <c r="AH1458" s="239"/>
      <c r="AI1458" s="240"/>
      <c r="AJ1458" s="271"/>
      <c r="AK1458" s="240"/>
      <c r="AL1458" s="268"/>
      <c r="AM1458" s="240"/>
      <c r="AN1458" s="241"/>
      <c r="AO1458" s="241"/>
    </row>
    <row r="1459" spans="30:41" x14ac:dyDescent="0.25">
      <c r="AD1459" s="239"/>
      <c r="AE1459" s="240"/>
      <c r="AF1459" s="239"/>
      <c r="AG1459" s="239"/>
      <c r="AH1459" s="239"/>
      <c r="AI1459" s="240"/>
      <c r="AJ1459" s="271"/>
      <c r="AK1459" s="240"/>
      <c r="AL1459" s="268"/>
      <c r="AM1459" s="240"/>
      <c r="AN1459" s="241"/>
      <c r="AO1459" s="241"/>
    </row>
    <row r="1460" spans="30:41" x14ac:dyDescent="0.25">
      <c r="AD1460" s="239"/>
      <c r="AE1460" s="240"/>
      <c r="AF1460" s="239"/>
      <c r="AG1460" s="239"/>
      <c r="AH1460" s="239"/>
      <c r="AI1460" s="240"/>
      <c r="AJ1460" s="271"/>
      <c r="AK1460" s="240"/>
      <c r="AL1460" s="268"/>
      <c r="AM1460" s="240"/>
      <c r="AN1460" s="241"/>
      <c r="AO1460" s="241"/>
    </row>
    <row r="1461" spans="30:41" x14ac:dyDescent="0.25">
      <c r="AD1461" s="239"/>
      <c r="AE1461" s="240"/>
      <c r="AF1461" s="239"/>
      <c r="AG1461" s="239"/>
      <c r="AH1461" s="239"/>
      <c r="AI1461" s="240"/>
      <c r="AJ1461" s="271"/>
      <c r="AK1461" s="240"/>
      <c r="AL1461" s="268"/>
      <c r="AM1461" s="240"/>
      <c r="AN1461" s="241"/>
      <c r="AO1461" s="241"/>
    </row>
    <row r="1462" spans="30:41" x14ac:dyDescent="0.25">
      <c r="AD1462" s="239"/>
      <c r="AE1462" s="240"/>
      <c r="AF1462" s="239"/>
      <c r="AG1462" s="239"/>
      <c r="AH1462" s="239"/>
      <c r="AI1462" s="240"/>
      <c r="AJ1462" s="271"/>
      <c r="AK1462" s="240"/>
      <c r="AL1462" s="268"/>
      <c r="AM1462" s="240"/>
      <c r="AN1462" s="241"/>
      <c r="AO1462" s="241"/>
    </row>
    <row r="1463" spans="30:41" x14ac:dyDescent="0.25">
      <c r="AD1463" s="239"/>
      <c r="AE1463" s="240"/>
      <c r="AF1463" s="239"/>
      <c r="AG1463" s="239"/>
      <c r="AH1463" s="239"/>
      <c r="AI1463" s="240"/>
      <c r="AJ1463" s="271"/>
      <c r="AK1463" s="240"/>
      <c r="AL1463" s="268"/>
      <c r="AM1463" s="240"/>
      <c r="AN1463" s="241"/>
      <c r="AO1463" s="241"/>
    </row>
    <row r="1464" spans="30:41" x14ac:dyDescent="0.25">
      <c r="AD1464" s="239"/>
      <c r="AE1464" s="240"/>
      <c r="AF1464" s="239"/>
      <c r="AG1464" s="239"/>
      <c r="AH1464" s="239"/>
      <c r="AI1464" s="240"/>
      <c r="AJ1464" s="271"/>
      <c r="AK1464" s="240"/>
      <c r="AL1464" s="268"/>
      <c r="AM1464" s="240"/>
      <c r="AN1464" s="241"/>
      <c r="AO1464" s="241"/>
    </row>
    <row r="1465" spans="30:41" x14ac:dyDescent="0.25">
      <c r="AD1465" s="239"/>
      <c r="AE1465" s="240"/>
      <c r="AF1465" s="239"/>
      <c r="AG1465" s="239"/>
      <c r="AH1465" s="239"/>
      <c r="AI1465" s="240"/>
      <c r="AJ1465" s="271"/>
      <c r="AK1465" s="240"/>
      <c r="AL1465" s="268"/>
      <c r="AM1465" s="240"/>
      <c r="AN1465" s="241"/>
      <c r="AO1465" s="241"/>
    </row>
    <row r="1466" spans="30:41" x14ac:dyDescent="0.25">
      <c r="AD1466" s="239"/>
      <c r="AE1466" s="240"/>
      <c r="AF1466" s="239"/>
      <c r="AG1466" s="239"/>
      <c r="AH1466" s="239"/>
      <c r="AI1466" s="240"/>
      <c r="AJ1466" s="271"/>
      <c r="AK1466" s="240"/>
      <c r="AL1466" s="268"/>
      <c r="AM1466" s="240"/>
      <c r="AN1466" s="241"/>
      <c r="AO1466" s="241"/>
    </row>
    <row r="1467" spans="30:41" x14ac:dyDescent="0.25">
      <c r="AD1467" s="239"/>
      <c r="AE1467" s="240"/>
      <c r="AF1467" s="239"/>
      <c r="AG1467" s="239"/>
      <c r="AH1467" s="239"/>
      <c r="AI1467" s="240"/>
      <c r="AJ1467" s="271"/>
      <c r="AK1467" s="240"/>
      <c r="AL1467" s="268"/>
      <c r="AM1467" s="240"/>
      <c r="AN1467" s="241"/>
      <c r="AO1467" s="241"/>
    </row>
    <row r="1468" spans="30:41" x14ac:dyDescent="0.25">
      <c r="AD1468" s="239"/>
      <c r="AE1468" s="240"/>
      <c r="AF1468" s="239"/>
      <c r="AG1468" s="239"/>
      <c r="AH1468" s="239"/>
      <c r="AI1468" s="240"/>
      <c r="AJ1468" s="271"/>
      <c r="AK1468" s="240"/>
      <c r="AL1468" s="268"/>
      <c r="AM1468" s="240"/>
      <c r="AN1468" s="241"/>
      <c r="AO1468" s="241"/>
    </row>
    <row r="1469" spans="30:41" x14ac:dyDescent="0.25">
      <c r="AD1469" s="239"/>
      <c r="AE1469" s="240"/>
      <c r="AF1469" s="239"/>
      <c r="AG1469" s="239"/>
      <c r="AH1469" s="239"/>
      <c r="AI1469" s="240"/>
      <c r="AJ1469" s="271"/>
      <c r="AK1469" s="240"/>
      <c r="AL1469" s="268"/>
      <c r="AM1469" s="240"/>
      <c r="AN1469" s="241"/>
      <c r="AO1469" s="241"/>
    </row>
    <row r="1470" spans="30:41" x14ac:dyDescent="0.25">
      <c r="AD1470" s="239"/>
      <c r="AE1470" s="240"/>
      <c r="AF1470" s="239"/>
      <c r="AG1470" s="239"/>
      <c r="AH1470" s="239"/>
      <c r="AI1470" s="240"/>
      <c r="AJ1470" s="271"/>
      <c r="AK1470" s="240"/>
      <c r="AL1470" s="268"/>
      <c r="AM1470" s="240"/>
      <c r="AN1470" s="241"/>
      <c r="AO1470" s="241"/>
    </row>
    <row r="1471" spans="30:41" x14ac:dyDescent="0.25">
      <c r="AD1471" s="239"/>
      <c r="AE1471" s="240"/>
      <c r="AF1471" s="239"/>
      <c r="AG1471" s="239"/>
      <c r="AH1471" s="239"/>
      <c r="AI1471" s="240"/>
      <c r="AJ1471" s="271"/>
      <c r="AK1471" s="240"/>
      <c r="AL1471" s="268"/>
      <c r="AM1471" s="240"/>
      <c r="AN1471" s="241"/>
      <c r="AO1471" s="241"/>
    </row>
    <row r="1472" spans="30:41" x14ac:dyDescent="0.25">
      <c r="AD1472" s="239"/>
      <c r="AE1472" s="240"/>
      <c r="AF1472" s="239"/>
      <c r="AG1472" s="239"/>
      <c r="AH1472" s="239"/>
      <c r="AI1472" s="240"/>
      <c r="AJ1472" s="271"/>
      <c r="AK1472" s="240"/>
      <c r="AL1472" s="268"/>
      <c r="AM1472" s="240"/>
      <c r="AN1472" s="241"/>
      <c r="AO1472" s="241"/>
    </row>
    <row r="1473" spans="30:41" x14ac:dyDescent="0.25">
      <c r="AD1473" s="239"/>
      <c r="AE1473" s="240"/>
      <c r="AF1473" s="239"/>
      <c r="AG1473" s="239"/>
      <c r="AH1473" s="239"/>
      <c r="AI1473" s="240"/>
      <c r="AJ1473" s="271"/>
      <c r="AK1473" s="240"/>
      <c r="AL1473" s="268"/>
      <c r="AM1473" s="240"/>
      <c r="AN1473" s="241"/>
      <c r="AO1473" s="241"/>
    </row>
    <row r="1474" spans="30:41" x14ac:dyDescent="0.25">
      <c r="AD1474" s="239"/>
      <c r="AE1474" s="240"/>
      <c r="AF1474" s="239"/>
      <c r="AG1474" s="239"/>
      <c r="AH1474" s="239"/>
      <c r="AI1474" s="240"/>
      <c r="AJ1474" s="271"/>
      <c r="AK1474" s="240"/>
      <c r="AL1474" s="268"/>
      <c r="AM1474" s="240"/>
      <c r="AN1474" s="241"/>
      <c r="AO1474" s="241"/>
    </row>
    <row r="1475" spans="30:41" x14ac:dyDescent="0.25">
      <c r="AD1475" s="239"/>
      <c r="AE1475" s="240"/>
      <c r="AF1475" s="239"/>
      <c r="AG1475" s="239"/>
      <c r="AH1475" s="239"/>
      <c r="AI1475" s="240"/>
      <c r="AJ1475" s="271"/>
      <c r="AK1475" s="240"/>
      <c r="AL1475" s="268"/>
      <c r="AM1475" s="240"/>
      <c r="AN1475" s="241"/>
      <c r="AO1475" s="241"/>
    </row>
    <row r="1476" spans="30:41" x14ac:dyDescent="0.25">
      <c r="AD1476" s="239"/>
      <c r="AE1476" s="240"/>
      <c r="AF1476" s="239"/>
      <c r="AG1476" s="239"/>
      <c r="AH1476" s="239"/>
      <c r="AI1476" s="240"/>
      <c r="AJ1476" s="271"/>
      <c r="AK1476" s="240"/>
      <c r="AL1476" s="268"/>
      <c r="AM1476" s="240"/>
      <c r="AN1476" s="241"/>
      <c r="AO1476" s="241"/>
    </row>
    <row r="1477" spans="30:41" x14ac:dyDescent="0.25">
      <c r="AD1477" s="239"/>
      <c r="AE1477" s="240"/>
      <c r="AF1477" s="239"/>
      <c r="AG1477" s="239"/>
      <c r="AH1477" s="239"/>
      <c r="AI1477" s="240"/>
      <c r="AJ1477" s="271"/>
      <c r="AK1477" s="240"/>
      <c r="AL1477" s="268"/>
      <c r="AM1477" s="240"/>
      <c r="AN1477" s="241"/>
      <c r="AO1477" s="241"/>
    </row>
    <row r="1478" spans="30:41" x14ac:dyDescent="0.25">
      <c r="AD1478" s="239"/>
      <c r="AE1478" s="240"/>
      <c r="AF1478" s="239"/>
      <c r="AG1478" s="239"/>
      <c r="AH1478" s="239"/>
      <c r="AI1478" s="240"/>
      <c r="AJ1478" s="271"/>
      <c r="AK1478" s="240"/>
      <c r="AL1478" s="268"/>
      <c r="AM1478" s="240"/>
      <c r="AN1478" s="241"/>
      <c r="AO1478" s="241"/>
    </row>
    <row r="1479" spans="30:41" x14ac:dyDescent="0.25">
      <c r="AD1479" s="239"/>
      <c r="AE1479" s="240"/>
      <c r="AF1479" s="239"/>
      <c r="AG1479" s="239"/>
      <c r="AH1479" s="239"/>
      <c r="AI1479" s="240"/>
      <c r="AJ1479" s="271"/>
      <c r="AK1479" s="240"/>
      <c r="AL1479" s="268"/>
      <c r="AM1479" s="240"/>
      <c r="AN1479" s="241"/>
      <c r="AO1479" s="241"/>
    </row>
    <row r="1480" spans="30:41" x14ac:dyDescent="0.25">
      <c r="AD1480" s="239"/>
      <c r="AE1480" s="240"/>
      <c r="AF1480" s="239"/>
      <c r="AG1480" s="239"/>
      <c r="AH1480" s="239"/>
      <c r="AI1480" s="240"/>
      <c r="AJ1480" s="271"/>
      <c r="AK1480" s="240"/>
      <c r="AL1480" s="268"/>
      <c r="AM1480" s="240"/>
      <c r="AN1480" s="241"/>
      <c r="AO1480" s="241"/>
    </row>
    <row r="1481" spans="30:41" x14ac:dyDescent="0.25">
      <c r="AD1481" s="239"/>
      <c r="AE1481" s="240"/>
      <c r="AF1481" s="239"/>
      <c r="AG1481" s="239"/>
      <c r="AH1481" s="239"/>
      <c r="AI1481" s="240"/>
      <c r="AJ1481" s="271"/>
      <c r="AK1481" s="240"/>
      <c r="AL1481" s="268"/>
      <c r="AM1481" s="240"/>
      <c r="AN1481" s="241"/>
      <c r="AO1481" s="241"/>
    </row>
    <row r="1482" spans="30:41" x14ac:dyDescent="0.25">
      <c r="AD1482" s="239"/>
      <c r="AE1482" s="240"/>
      <c r="AF1482" s="239"/>
      <c r="AG1482" s="239"/>
      <c r="AH1482" s="239"/>
      <c r="AI1482" s="240"/>
      <c r="AJ1482" s="271"/>
      <c r="AK1482" s="240"/>
      <c r="AL1482" s="268"/>
      <c r="AM1482" s="240"/>
      <c r="AN1482" s="241"/>
      <c r="AO1482" s="241"/>
    </row>
    <row r="1483" spans="30:41" x14ac:dyDescent="0.25">
      <c r="AD1483" s="239"/>
      <c r="AE1483" s="240"/>
      <c r="AF1483" s="239"/>
      <c r="AG1483" s="239"/>
      <c r="AH1483" s="239"/>
      <c r="AI1483" s="240"/>
      <c r="AJ1483" s="271"/>
      <c r="AK1483" s="240"/>
      <c r="AL1483" s="268"/>
      <c r="AM1483" s="240"/>
      <c r="AN1483" s="241"/>
      <c r="AO1483" s="241"/>
    </row>
    <row r="1484" spans="30:41" x14ac:dyDescent="0.25">
      <c r="AD1484" s="239"/>
      <c r="AE1484" s="240"/>
      <c r="AF1484" s="239"/>
      <c r="AG1484" s="239"/>
      <c r="AH1484" s="239"/>
      <c r="AI1484" s="240"/>
      <c r="AJ1484" s="271"/>
      <c r="AK1484" s="240"/>
      <c r="AL1484" s="268"/>
      <c r="AM1484" s="240"/>
      <c r="AN1484" s="241"/>
      <c r="AO1484" s="241"/>
    </row>
    <row r="1485" spans="30:41" x14ac:dyDescent="0.25">
      <c r="AD1485" s="239"/>
      <c r="AE1485" s="240"/>
      <c r="AF1485" s="239"/>
      <c r="AG1485" s="239"/>
      <c r="AH1485" s="239"/>
      <c r="AI1485" s="240"/>
      <c r="AJ1485" s="271"/>
      <c r="AK1485" s="240"/>
      <c r="AL1485" s="268"/>
      <c r="AM1485" s="240"/>
      <c r="AN1485" s="241"/>
      <c r="AO1485" s="241"/>
    </row>
    <row r="1486" spans="30:41" x14ac:dyDescent="0.25">
      <c r="AD1486" s="239"/>
      <c r="AE1486" s="240"/>
      <c r="AF1486" s="239"/>
      <c r="AG1486" s="239"/>
      <c r="AH1486" s="239"/>
      <c r="AI1486" s="240"/>
      <c r="AJ1486" s="271"/>
      <c r="AK1486" s="240"/>
      <c r="AL1486" s="268"/>
      <c r="AM1486" s="240"/>
      <c r="AN1486" s="241"/>
      <c r="AO1486" s="241"/>
    </row>
    <row r="1487" spans="30:41" x14ac:dyDescent="0.25">
      <c r="AD1487" s="239"/>
      <c r="AE1487" s="240"/>
      <c r="AF1487" s="239"/>
      <c r="AG1487" s="239"/>
      <c r="AH1487" s="239"/>
      <c r="AI1487" s="240"/>
      <c r="AJ1487" s="271"/>
      <c r="AK1487" s="240"/>
      <c r="AL1487" s="268"/>
      <c r="AM1487" s="240"/>
      <c r="AN1487" s="241"/>
      <c r="AO1487" s="241"/>
    </row>
    <row r="1488" spans="30:41" x14ac:dyDescent="0.25">
      <c r="AD1488" s="239"/>
      <c r="AE1488" s="240"/>
      <c r="AF1488" s="239"/>
      <c r="AG1488" s="239"/>
      <c r="AH1488" s="239"/>
      <c r="AI1488" s="240"/>
      <c r="AJ1488" s="271"/>
      <c r="AK1488" s="240"/>
      <c r="AL1488" s="268"/>
      <c r="AM1488" s="240"/>
      <c r="AN1488" s="241"/>
      <c r="AO1488" s="241"/>
    </row>
    <row r="1489" spans="30:41" x14ac:dyDescent="0.25">
      <c r="AD1489" s="239"/>
      <c r="AE1489" s="240"/>
      <c r="AF1489" s="239"/>
      <c r="AG1489" s="239"/>
      <c r="AH1489" s="239"/>
      <c r="AI1489" s="240"/>
      <c r="AJ1489" s="271"/>
      <c r="AK1489" s="240"/>
      <c r="AL1489" s="268"/>
      <c r="AM1489" s="240"/>
      <c r="AN1489" s="241"/>
      <c r="AO1489" s="241"/>
    </row>
    <row r="1490" spans="30:41" x14ac:dyDescent="0.25">
      <c r="AD1490" s="239"/>
      <c r="AE1490" s="240"/>
      <c r="AF1490" s="239"/>
      <c r="AG1490" s="239"/>
      <c r="AH1490" s="239"/>
      <c r="AI1490" s="240"/>
      <c r="AJ1490" s="271"/>
      <c r="AK1490" s="240"/>
      <c r="AL1490" s="268"/>
      <c r="AM1490" s="240"/>
      <c r="AN1490" s="241"/>
      <c r="AO1490" s="241"/>
    </row>
    <row r="1491" spans="30:41" x14ac:dyDescent="0.25">
      <c r="AD1491" s="239"/>
      <c r="AE1491" s="240"/>
      <c r="AF1491" s="239"/>
      <c r="AG1491" s="239"/>
      <c r="AH1491" s="239"/>
      <c r="AI1491" s="240"/>
      <c r="AJ1491" s="271"/>
      <c r="AK1491" s="240"/>
      <c r="AL1491" s="268"/>
      <c r="AM1491" s="240"/>
      <c r="AN1491" s="241"/>
      <c r="AO1491" s="241"/>
    </row>
    <row r="1492" spans="30:41" x14ac:dyDescent="0.25">
      <c r="AD1492" s="239"/>
      <c r="AE1492" s="240"/>
      <c r="AF1492" s="239"/>
      <c r="AG1492" s="239"/>
      <c r="AH1492" s="239"/>
      <c r="AI1492" s="240"/>
      <c r="AJ1492" s="271"/>
      <c r="AK1492" s="240"/>
      <c r="AL1492" s="268"/>
      <c r="AM1492" s="240"/>
      <c r="AN1492" s="241"/>
      <c r="AO1492" s="241"/>
    </row>
    <row r="1493" spans="30:41" x14ac:dyDescent="0.25">
      <c r="AD1493" s="239"/>
      <c r="AE1493" s="240"/>
      <c r="AF1493" s="239"/>
      <c r="AG1493" s="239"/>
      <c r="AH1493" s="239"/>
      <c r="AI1493" s="240"/>
      <c r="AJ1493" s="271"/>
      <c r="AK1493" s="240"/>
      <c r="AL1493" s="268"/>
      <c r="AM1493" s="240"/>
      <c r="AN1493" s="241"/>
      <c r="AO1493" s="241"/>
    </row>
    <row r="1494" spans="30:41" x14ac:dyDescent="0.25">
      <c r="AD1494" s="239"/>
      <c r="AE1494" s="240"/>
      <c r="AF1494" s="239"/>
      <c r="AG1494" s="239"/>
      <c r="AH1494" s="239"/>
      <c r="AI1494" s="240"/>
      <c r="AJ1494" s="271"/>
      <c r="AK1494" s="240"/>
      <c r="AL1494" s="268"/>
      <c r="AM1494" s="240"/>
      <c r="AN1494" s="241"/>
      <c r="AO1494" s="241"/>
    </row>
    <row r="1495" spans="30:41" x14ac:dyDescent="0.25">
      <c r="AD1495" s="239"/>
      <c r="AE1495" s="240"/>
      <c r="AF1495" s="239"/>
      <c r="AG1495" s="239"/>
      <c r="AH1495" s="239"/>
      <c r="AI1495" s="240"/>
      <c r="AJ1495" s="271"/>
      <c r="AK1495" s="240"/>
      <c r="AL1495" s="268"/>
      <c r="AM1495" s="240"/>
      <c r="AN1495" s="241"/>
      <c r="AO1495" s="241"/>
    </row>
    <row r="1496" spans="30:41" x14ac:dyDescent="0.25">
      <c r="AD1496" s="239"/>
      <c r="AE1496" s="240"/>
      <c r="AF1496" s="239"/>
      <c r="AG1496" s="239"/>
      <c r="AH1496" s="239"/>
      <c r="AI1496" s="240"/>
      <c r="AJ1496" s="271"/>
      <c r="AK1496" s="240"/>
      <c r="AL1496" s="268"/>
      <c r="AM1496" s="240"/>
      <c r="AN1496" s="241"/>
      <c r="AO1496" s="241"/>
    </row>
    <row r="1497" spans="30:41" x14ac:dyDescent="0.25">
      <c r="AD1497" s="239"/>
      <c r="AE1497" s="240"/>
      <c r="AF1497" s="239"/>
      <c r="AG1497" s="239"/>
      <c r="AH1497" s="239"/>
      <c r="AI1497" s="240"/>
      <c r="AJ1497" s="271"/>
      <c r="AK1497" s="240"/>
      <c r="AL1497" s="268"/>
      <c r="AM1497" s="240"/>
      <c r="AN1497" s="241"/>
      <c r="AO1497" s="241"/>
    </row>
    <row r="1498" spans="30:41" x14ac:dyDescent="0.25">
      <c r="AD1498" s="239"/>
      <c r="AE1498" s="240"/>
      <c r="AF1498" s="239"/>
      <c r="AG1498" s="239"/>
      <c r="AH1498" s="239"/>
      <c r="AI1498" s="240"/>
      <c r="AJ1498" s="271"/>
      <c r="AK1498" s="240"/>
      <c r="AL1498" s="268"/>
      <c r="AM1498" s="240"/>
      <c r="AN1498" s="241"/>
      <c r="AO1498" s="241"/>
    </row>
    <row r="1499" spans="30:41" x14ac:dyDescent="0.25">
      <c r="AD1499" s="239"/>
      <c r="AE1499" s="240"/>
      <c r="AF1499" s="239"/>
      <c r="AG1499" s="239"/>
      <c r="AH1499" s="239"/>
      <c r="AI1499" s="240"/>
      <c r="AJ1499" s="271"/>
      <c r="AK1499" s="240"/>
      <c r="AL1499" s="268"/>
      <c r="AM1499" s="240"/>
      <c r="AN1499" s="241"/>
      <c r="AO1499" s="241"/>
    </row>
    <row r="1500" spans="30:41" x14ac:dyDescent="0.25">
      <c r="AD1500" s="239"/>
      <c r="AE1500" s="240"/>
      <c r="AF1500" s="239"/>
      <c r="AG1500" s="239"/>
      <c r="AH1500" s="239"/>
      <c r="AI1500" s="240"/>
      <c r="AJ1500" s="271"/>
      <c r="AK1500" s="240"/>
      <c r="AL1500" s="268"/>
      <c r="AM1500" s="240"/>
      <c r="AN1500" s="241"/>
      <c r="AO1500" s="241"/>
    </row>
    <row r="1501" spans="30:41" x14ac:dyDescent="0.25">
      <c r="AD1501" s="239"/>
      <c r="AE1501" s="240"/>
      <c r="AF1501" s="239"/>
      <c r="AG1501" s="239"/>
      <c r="AH1501" s="239"/>
      <c r="AI1501" s="240"/>
      <c r="AJ1501" s="271"/>
      <c r="AK1501" s="240"/>
      <c r="AL1501" s="268"/>
      <c r="AM1501" s="240"/>
      <c r="AN1501" s="241"/>
      <c r="AO1501" s="241"/>
    </row>
    <row r="1502" spans="30:41" x14ac:dyDescent="0.25">
      <c r="AD1502" s="239"/>
      <c r="AE1502" s="240"/>
      <c r="AF1502" s="239"/>
      <c r="AG1502" s="239"/>
      <c r="AH1502" s="239"/>
      <c r="AI1502" s="240"/>
      <c r="AJ1502" s="271"/>
      <c r="AK1502" s="240"/>
      <c r="AL1502" s="268"/>
      <c r="AM1502" s="240"/>
      <c r="AN1502" s="241"/>
      <c r="AO1502" s="241"/>
    </row>
    <row r="1503" spans="30:41" x14ac:dyDescent="0.25">
      <c r="AD1503" s="239"/>
      <c r="AE1503" s="240"/>
      <c r="AF1503" s="239"/>
      <c r="AG1503" s="239"/>
      <c r="AH1503" s="239"/>
      <c r="AI1503" s="240"/>
      <c r="AJ1503" s="271"/>
      <c r="AK1503" s="240"/>
      <c r="AL1503" s="268"/>
      <c r="AM1503" s="240"/>
      <c r="AN1503" s="241"/>
      <c r="AO1503" s="241"/>
    </row>
    <row r="1504" spans="30:41" x14ac:dyDescent="0.25">
      <c r="AD1504" s="239"/>
      <c r="AE1504" s="240"/>
      <c r="AF1504" s="239"/>
      <c r="AG1504" s="239"/>
      <c r="AH1504" s="239"/>
      <c r="AI1504" s="240"/>
      <c r="AJ1504" s="271"/>
      <c r="AK1504" s="240"/>
      <c r="AL1504" s="268"/>
      <c r="AM1504" s="240"/>
      <c r="AN1504" s="241"/>
      <c r="AO1504" s="241"/>
    </row>
    <row r="1505" spans="30:41" x14ac:dyDescent="0.25">
      <c r="AD1505" s="239"/>
      <c r="AE1505" s="240"/>
      <c r="AF1505" s="239"/>
      <c r="AG1505" s="239"/>
      <c r="AH1505" s="239"/>
      <c r="AI1505" s="240"/>
      <c r="AJ1505" s="271"/>
      <c r="AK1505" s="240"/>
      <c r="AL1505" s="268"/>
      <c r="AM1505" s="240"/>
      <c r="AN1505" s="241"/>
      <c r="AO1505" s="241"/>
    </row>
    <row r="1506" spans="30:41" x14ac:dyDescent="0.25">
      <c r="AD1506" s="239"/>
      <c r="AE1506" s="240"/>
      <c r="AF1506" s="239"/>
      <c r="AG1506" s="239"/>
      <c r="AH1506" s="239"/>
      <c r="AI1506" s="240"/>
      <c r="AJ1506" s="271"/>
      <c r="AK1506" s="240"/>
      <c r="AL1506" s="268"/>
      <c r="AM1506" s="240"/>
      <c r="AN1506" s="241"/>
      <c r="AO1506" s="241"/>
    </row>
    <row r="1507" spans="30:41" x14ac:dyDescent="0.25">
      <c r="AD1507" s="239"/>
      <c r="AE1507" s="240"/>
      <c r="AF1507" s="239"/>
      <c r="AG1507" s="239"/>
      <c r="AH1507" s="239"/>
      <c r="AI1507" s="240"/>
      <c r="AJ1507" s="271"/>
      <c r="AK1507" s="240"/>
      <c r="AL1507" s="268"/>
      <c r="AM1507" s="240"/>
      <c r="AN1507" s="241"/>
      <c r="AO1507" s="241"/>
    </row>
    <row r="1508" spans="30:41" x14ac:dyDescent="0.25">
      <c r="AD1508" s="239"/>
      <c r="AE1508" s="240"/>
      <c r="AF1508" s="239"/>
      <c r="AG1508" s="239"/>
      <c r="AH1508" s="239"/>
      <c r="AI1508" s="240"/>
      <c r="AJ1508" s="271"/>
      <c r="AK1508" s="240"/>
      <c r="AL1508" s="268"/>
      <c r="AM1508" s="240"/>
      <c r="AN1508" s="241"/>
      <c r="AO1508" s="241"/>
    </row>
    <row r="1509" spans="30:41" x14ac:dyDescent="0.25">
      <c r="AD1509" s="239"/>
      <c r="AE1509" s="240"/>
      <c r="AF1509" s="239"/>
      <c r="AG1509" s="239"/>
      <c r="AH1509" s="239"/>
      <c r="AI1509" s="240"/>
      <c r="AJ1509" s="271"/>
      <c r="AK1509" s="240"/>
      <c r="AL1509" s="268"/>
      <c r="AM1509" s="240"/>
      <c r="AN1509" s="241"/>
      <c r="AO1509" s="241"/>
    </row>
    <row r="1510" spans="30:41" x14ac:dyDescent="0.25">
      <c r="AD1510" s="239"/>
      <c r="AE1510" s="240"/>
      <c r="AF1510" s="239"/>
      <c r="AG1510" s="239"/>
      <c r="AH1510" s="239"/>
      <c r="AI1510" s="240"/>
      <c r="AJ1510" s="271"/>
      <c r="AK1510" s="240"/>
      <c r="AL1510" s="268"/>
      <c r="AM1510" s="240"/>
      <c r="AN1510" s="241"/>
      <c r="AO1510" s="241"/>
    </row>
    <row r="1511" spans="30:41" x14ac:dyDescent="0.25">
      <c r="AD1511" s="239"/>
      <c r="AE1511" s="240"/>
      <c r="AF1511" s="239"/>
      <c r="AG1511" s="239"/>
      <c r="AH1511" s="239"/>
      <c r="AI1511" s="240"/>
      <c r="AJ1511" s="271"/>
      <c r="AK1511" s="240"/>
      <c r="AL1511" s="268"/>
      <c r="AM1511" s="240"/>
      <c r="AN1511" s="241"/>
      <c r="AO1511" s="241"/>
    </row>
    <row r="1512" spans="30:41" x14ac:dyDescent="0.25">
      <c r="AD1512" s="239"/>
      <c r="AE1512" s="240"/>
      <c r="AF1512" s="239"/>
      <c r="AG1512" s="239"/>
      <c r="AH1512" s="239"/>
      <c r="AI1512" s="240"/>
      <c r="AJ1512" s="271"/>
      <c r="AK1512" s="240"/>
      <c r="AL1512" s="268"/>
      <c r="AM1512" s="240"/>
      <c r="AN1512" s="241"/>
      <c r="AO1512" s="241"/>
    </row>
    <row r="1513" spans="30:41" x14ac:dyDescent="0.25">
      <c r="AD1513" s="239"/>
      <c r="AE1513" s="240"/>
      <c r="AF1513" s="239"/>
      <c r="AG1513" s="239"/>
      <c r="AH1513" s="239"/>
      <c r="AI1513" s="240"/>
      <c r="AJ1513" s="271"/>
      <c r="AK1513" s="240"/>
      <c r="AL1513" s="268"/>
      <c r="AM1513" s="240"/>
      <c r="AN1513" s="241"/>
      <c r="AO1513" s="241"/>
    </row>
    <row r="1514" spans="30:41" x14ac:dyDescent="0.25">
      <c r="AD1514" s="239"/>
      <c r="AE1514" s="240"/>
      <c r="AF1514" s="239"/>
      <c r="AG1514" s="239"/>
      <c r="AH1514" s="239"/>
      <c r="AI1514" s="240"/>
      <c r="AJ1514" s="271"/>
      <c r="AK1514" s="240"/>
      <c r="AL1514" s="268"/>
      <c r="AM1514" s="240"/>
      <c r="AN1514" s="241"/>
      <c r="AO1514" s="241"/>
    </row>
    <row r="1515" spans="30:41" x14ac:dyDescent="0.25">
      <c r="AD1515" s="239"/>
      <c r="AE1515" s="240"/>
      <c r="AF1515" s="239"/>
      <c r="AG1515" s="239"/>
      <c r="AH1515" s="239"/>
      <c r="AI1515" s="240"/>
      <c r="AJ1515" s="271"/>
      <c r="AK1515" s="240"/>
      <c r="AL1515" s="268"/>
      <c r="AM1515" s="240"/>
      <c r="AN1515" s="241"/>
      <c r="AO1515" s="241"/>
    </row>
    <row r="1516" spans="30:41" x14ac:dyDescent="0.25">
      <c r="AD1516" s="239"/>
      <c r="AE1516" s="240"/>
      <c r="AF1516" s="239"/>
      <c r="AG1516" s="239"/>
      <c r="AH1516" s="239"/>
      <c r="AI1516" s="240"/>
      <c r="AJ1516" s="271"/>
      <c r="AK1516" s="240"/>
      <c r="AL1516" s="268"/>
      <c r="AM1516" s="240"/>
      <c r="AN1516" s="241"/>
      <c r="AO1516" s="241"/>
    </row>
    <row r="1517" spans="30:41" x14ac:dyDescent="0.25">
      <c r="AD1517" s="239"/>
      <c r="AE1517" s="240"/>
      <c r="AF1517" s="239"/>
      <c r="AG1517" s="239"/>
      <c r="AH1517" s="239"/>
      <c r="AI1517" s="240"/>
      <c r="AJ1517" s="271"/>
      <c r="AK1517" s="240"/>
      <c r="AL1517" s="268"/>
      <c r="AM1517" s="240"/>
      <c r="AN1517" s="241"/>
      <c r="AO1517" s="241"/>
    </row>
    <row r="1518" spans="30:41" x14ac:dyDescent="0.25">
      <c r="AD1518" s="239"/>
      <c r="AE1518" s="240"/>
      <c r="AF1518" s="239"/>
      <c r="AG1518" s="239"/>
      <c r="AH1518" s="239"/>
      <c r="AI1518" s="240"/>
      <c r="AJ1518" s="271"/>
      <c r="AK1518" s="240"/>
      <c r="AL1518" s="268"/>
      <c r="AM1518" s="240"/>
      <c r="AN1518" s="241"/>
      <c r="AO1518" s="241"/>
    </row>
    <row r="1519" spans="30:41" x14ac:dyDescent="0.25">
      <c r="AD1519" s="239"/>
      <c r="AE1519" s="240"/>
      <c r="AF1519" s="239"/>
      <c r="AG1519" s="239"/>
      <c r="AH1519" s="239"/>
      <c r="AI1519" s="240"/>
      <c r="AJ1519" s="271"/>
      <c r="AK1519" s="240"/>
      <c r="AL1519" s="268"/>
      <c r="AM1519" s="240"/>
      <c r="AN1519" s="241"/>
      <c r="AO1519" s="241"/>
    </row>
    <row r="1520" spans="30:41" x14ac:dyDescent="0.25">
      <c r="AD1520" s="239"/>
      <c r="AE1520" s="240"/>
      <c r="AF1520" s="239"/>
      <c r="AG1520" s="239"/>
      <c r="AH1520" s="239"/>
      <c r="AI1520" s="240"/>
      <c r="AJ1520" s="271"/>
      <c r="AK1520" s="240"/>
      <c r="AL1520" s="268"/>
      <c r="AM1520" s="240"/>
      <c r="AN1520" s="241"/>
      <c r="AO1520" s="241"/>
    </row>
    <row r="1521" spans="30:41" x14ac:dyDescent="0.25">
      <c r="AD1521" s="239"/>
      <c r="AE1521" s="240"/>
      <c r="AF1521" s="239"/>
      <c r="AG1521" s="239"/>
      <c r="AH1521" s="239"/>
      <c r="AI1521" s="240"/>
      <c r="AJ1521" s="271"/>
      <c r="AK1521" s="240"/>
      <c r="AL1521" s="268"/>
      <c r="AM1521" s="240"/>
      <c r="AN1521" s="241"/>
      <c r="AO1521" s="241"/>
    </row>
    <row r="1522" spans="30:41" x14ac:dyDescent="0.25">
      <c r="AD1522" s="239"/>
      <c r="AE1522" s="240"/>
      <c r="AF1522" s="239"/>
      <c r="AG1522" s="239"/>
      <c r="AH1522" s="239"/>
      <c r="AI1522" s="240"/>
      <c r="AJ1522" s="271"/>
      <c r="AK1522" s="240"/>
      <c r="AL1522" s="268"/>
      <c r="AM1522" s="240"/>
      <c r="AN1522" s="241"/>
      <c r="AO1522" s="241"/>
    </row>
    <row r="1523" spans="30:41" x14ac:dyDescent="0.25">
      <c r="AD1523" s="239"/>
      <c r="AE1523" s="240"/>
      <c r="AF1523" s="239"/>
      <c r="AG1523" s="239"/>
      <c r="AH1523" s="239"/>
      <c r="AI1523" s="240"/>
      <c r="AJ1523" s="271"/>
      <c r="AK1523" s="240"/>
      <c r="AL1523" s="268"/>
      <c r="AM1523" s="240"/>
      <c r="AN1523" s="241"/>
      <c r="AO1523" s="241"/>
    </row>
    <row r="1524" spans="30:41" x14ac:dyDescent="0.25">
      <c r="AD1524" s="239"/>
      <c r="AE1524" s="240"/>
      <c r="AF1524" s="239"/>
      <c r="AG1524" s="239"/>
      <c r="AH1524" s="239"/>
      <c r="AI1524" s="240"/>
      <c r="AJ1524" s="271"/>
      <c r="AK1524" s="240"/>
      <c r="AL1524" s="268"/>
      <c r="AM1524" s="240"/>
      <c r="AN1524" s="241"/>
      <c r="AO1524" s="241"/>
    </row>
    <row r="1525" spans="30:41" x14ac:dyDescent="0.25">
      <c r="AD1525" s="239"/>
      <c r="AE1525" s="240"/>
      <c r="AF1525" s="239"/>
      <c r="AG1525" s="239"/>
      <c r="AH1525" s="239"/>
      <c r="AI1525" s="240"/>
      <c r="AJ1525" s="271"/>
      <c r="AK1525" s="240"/>
      <c r="AL1525" s="268"/>
      <c r="AM1525" s="240"/>
      <c r="AN1525" s="241"/>
      <c r="AO1525" s="241"/>
    </row>
    <row r="1526" spans="30:41" x14ac:dyDescent="0.25">
      <c r="AD1526" s="239"/>
      <c r="AE1526" s="240"/>
      <c r="AF1526" s="239"/>
      <c r="AG1526" s="239"/>
      <c r="AH1526" s="239"/>
      <c r="AI1526" s="240"/>
      <c r="AJ1526" s="271"/>
      <c r="AK1526" s="240"/>
      <c r="AL1526" s="268"/>
      <c r="AM1526" s="240"/>
      <c r="AN1526" s="241"/>
      <c r="AO1526" s="241"/>
    </row>
    <row r="1527" spans="30:41" x14ac:dyDescent="0.25">
      <c r="AD1527" s="239"/>
      <c r="AE1527" s="240"/>
      <c r="AF1527" s="239"/>
      <c r="AG1527" s="239"/>
      <c r="AH1527" s="239"/>
      <c r="AI1527" s="240"/>
      <c r="AJ1527" s="271"/>
      <c r="AK1527" s="240"/>
      <c r="AL1527" s="268"/>
      <c r="AM1527" s="240"/>
      <c r="AN1527" s="241"/>
      <c r="AO1527" s="241"/>
    </row>
    <row r="1528" spans="30:41" x14ac:dyDescent="0.25">
      <c r="AD1528" s="239"/>
      <c r="AE1528" s="240"/>
      <c r="AF1528" s="239"/>
      <c r="AG1528" s="239"/>
      <c r="AH1528" s="239"/>
      <c r="AI1528" s="240"/>
      <c r="AJ1528" s="271"/>
      <c r="AK1528" s="240"/>
      <c r="AL1528" s="268"/>
      <c r="AM1528" s="240"/>
      <c r="AN1528" s="241"/>
      <c r="AO1528" s="241"/>
    </row>
    <row r="1529" spans="30:41" x14ac:dyDescent="0.25">
      <c r="AD1529" s="239"/>
      <c r="AE1529" s="240"/>
      <c r="AF1529" s="239"/>
      <c r="AG1529" s="239"/>
      <c r="AH1529" s="239"/>
      <c r="AI1529" s="240"/>
      <c r="AJ1529" s="271"/>
      <c r="AK1529" s="240"/>
      <c r="AL1529" s="268"/>
      <c r="AM1529" s="240"/>
      <c r="AN1529" s="241"/>
      <c r="AO1529" s="241"/>
    </row>
    <row r="1530" spans="30:41" x14ac:dyDescent="0.25">
      <c r="AD1530" s="239"/>
      <c r="AE1530" s="240"/>
      <c r="AF1530" s="239"/>
      <c r="AG1530" s="239"/>
      <c r="AH1530" s="239"/>
      <c r="AI1530" s="240"/>
      <c r="AJ1530" s="271"/>
      <c r="AK1530" s="240"/>
      <c r="AL1530" s="268"/>
      <c r="AM1530" s="240"/>
      <c r="AN1530" s="241"/>
      <c r="AO1530" s="241"/>
    </row>
    <row r="1531" spans="30:41" x14ac:dyDescent="0.25">
      <c r="AD1531" s="239"/>
      <c r="AE1531" s="240"/>
      <c r="AF1531" s="239"/>
      <c r="AG1531" s="239"/>
      <c r="AH1531" s="239"/>
      <c r="AI1531" s="240"/>
      <c r="AJ1531" s="271"/>
      <c r="AK1531" s="240"/>
      <c r="AL1531" s="268"/>
      <c r="AM1531" s="240"/>
      <c r="AN1531" s="241"/>
      <c r="AO1531" s="241"/>
    </row>
    <row r="1532" spans="30:41" x14ac:dyDescent="0.25">
      <c r="AD1532" s="239"/>
      <c r="AE1532" s="240"/>
      <c r="AF1532" s="239"/>
      <c r="AG1532" s="239"/>
      <c r="AH1532" s="239"/>
      <c r="AI1532" s="240"/>
      <c r="AJ1532" s="271"/>
      <c r="AK1532" s="240"/>
      <c r="AL1532" s="268"/>
      <c r="AM1532" s="240"/>
      <c r="AN1532" s="241"/>
      <c r="AO1532" s="241"/>
    </row>
    <row r="1533" spans="30:41" x14ac:dyDescent="0.25">
      <c r="AD1533" s="239"/>
      <c r="AE1533" s="240"/>
      <c r="AF1533" s="239"/>
      <c r="AG1533" s="239"/>
      <c r="AH1533" s="239"/>
      <c r="AI1533" s="240"/>
      <c r="AJ1533" s="271"/>
      <c r="AK1533" s="240"/>
      <c r="AL1533" s="268"/>
      <c r="AM1533" s="240"/>
      <c r="AN1533" s="241"/>
      <c r="AO1533" s="241"/>
    </row>
    <row r="1534" spans="30:41" x14ac:dyDescent="0.25">
      <c r="AD1534" s="239"/>
      <c r="AE1534" s="240"/>
      <c r="AF1534" s="239"/>
      <c r="AG1534" s="239"/>
      <c r="AH1534" s="239"/>
      <c r="AI1534" s="240"/>
      <c r="AJ1534" s="271"/>
      <c r="AK1534" s="240"/>
      <c r="AL1534" s="268"/>
      <c r="AM1534" s="240"/>
      <c r="AN1534" s="241"/>
      <c r="AO1534" s="241"/>
    </row>
    <row r="1535" spans="30:41" x14ac:dyDescent="0.25">
      <c r="AD1535" s="239"/>
      <c r="AE1535" s="240"/>
      <c r="AF1535" s="239"/>
      <c r="AG1535" s="239"/>
      <c r="AH1535" s="239"/>
      <c r="AI1535" s="240"/>
      <c r="AJ1535" s="271"/>
      <c r="AK1535" s="240"/>
      <c r="AL1535" s="268"/>
      <c r="AM1535" s="240"/>
      <c r="AN1535" s="241"/>
      <c r="AO1535" s="241"/>
    </row>
    <row r="1536" spans="30:41" x14ac:dyDescent="0.25">
      <c r="AD1536" s="239"/>
      <c r="AE1536" s="240"/>
      <c r="AF1536" s="239"/>
      <c r="AG1536" s="239"/>
      <c r="AH1536" s="239"/>
      <c r="AI1536" s="240"/>
      <c r="AJ1536" s="271"/>
      <c r="AK1536" s="240"/>
      <c r="AL1536" s="268"/>
      <c r="AM1536" s="240"/>
      <c r="AN1536" s="241"/>
      <c r="AO1536" s="241"/>
    </row>
    <row r="1537" spans="30:41" x14ac:dyDescent="0.25">
      <c r="AD1537" s="239"/>
      <c r="AE1537" s="240"/>
      <c r="AF1537" s="239"/>
      <c r="AG1537" s="239"/>
      <c r="AH1537" s="239"/>
      <c r="AI1537" s="240"/>
      <c r="AJ1537" s="271"/>
      <c r="AK1537" s="240"/>
      <c r="AL1537" s="268"/>
      <c r="AM1537" s="240"/>
      <c r="AN1537" s="241"/>
      <c r="AO1537" s="241"/>
    </row>
    <row r="1538" spans="30:41" x14ac:dyDescent="0.25">
      <c r="AD1538" s="239"/>
      <c r="AE1538" s="240"/>
      <c r="AF1538" s="239"/>
      <c r="AG1538" s="239"/>
      <c r="AH1538" s="239"/>
      <c r="AI1538" s="240"/>
      <c r="AJ1538" s="271"/>
      <c r="AK1538" s="240"/>
      <c r="AL1538" s="268"/>
      <c r="AM1538" s="240"/>
      <c r="AN1538" s="241"/>
      <c r="AO1538" s="241"/>
    </row>
    <row r="1539" spans="30:41" x14ac:dyDescent="0.25">
      <c r="AD1539" s="239"/>
      <c r="AE1539" s="240"/>
      <c r="AF1539" s="239"/>
      <c r="AG1539" s="239"/>
      <c r="AH1539" s="239"/>
      <c r="AI1539" s="240"/>
      <c r="AJ1539" s="271"/>
      <c r="AK1539" s="240"/>
      <c r="AL1539" s="268"/>
      <c r="AM1539" s="240"/>
      <c r="AN1539" s="241"/>
      <c r="AO1539" s="241"/>
    </row>
    <row r="1540" spans="30:41" x14ac:dyDescent="0.25">
      <c r="AD1540" s="239"/>
      <c r="AE1540" s="240"/>
      <c r="AF1540" s="239"/>
      <c r="AG1540" s="239"/>
      <c r="AH1540" s="239"/>
      <c r="AI1540" s="240"/>
      <c r="AJ1540" s="271"/>
      <c r="AK1540" s="240"/>
      <c r="AL1540" s="268"/>
      <c r="AM1540" s="240"/>
      <c r="AN1540" s="241"/>
      <c r="AO1540" s="241"/>
    </row>
    <row r="1541" spans="30:41" x14ac:dyDescent="0.25">
      <c r="AD1541" s="239"/>
      <c r="AE1541" s="240"/>
      <c r="AF1541" s="239"/>
      <c r="AG1541" s="239"/>
      <c r="AH1541" s="239"/>
      <c r="AI1541" s="240"/>
      <c r="AJ1541" s="271"/>
      <c r="AK1541" s="240"/>
      <c r="AL1541" s="268"/>
      <c r="AM1541" s="240"/>
      <c r="AN1541" s="241"/>
      <c r="AO1541" s="241"/>
    </row>
    <row r="1542" spans="30:41" x14ac:dyDescent="0.25">
      <c r="AD1542" s="239"/>
      <c r="AE1542" s="240"/>
      <c r="AF1542" s="239"/>
      <c r="AG1542" s="239"/>
      <c r="AH1542" s="239"/>
      <c r="AI1542" s="240"/>
      <c r="AJ1542" s="271"/>
      <c r="AK1542" s="240"/>
      <c r="AL1542" s="268"/>
      <c r="AM1542" s="240"/>
      <c r="AN1542" s="241"/>
      <c r="AO1542" s="241"/>
    </row>
    <row r="1543" spans="30:41" x14ac:dyDescent="0.25">
      <c r="AD1543" s="239"/>
      <c r="AE1543" s="240"/>
      <c r="AF1543" s="239"/>
      <c r="AG1543" s="239"/>
      <c r="AH1543" s="239"/>
      <c r="AI1543" s="240"/>
      <c r="AJ1543" s="271"/>
      <c r="AK1543" s="240"/>
      <c r="AL1543" s="268"/>
      <c r="AM1543" s="240"/>
      <c r="AN1543" s="241"/>
      <c r="AO1543" s="241"/>
    </row>
    <row r="1544" spans="30:41" x14ac:dyDescent="0.25">
      <c r="AD1544" s="239"/>
      <c r="AE1544" s="240"/>
      <c r="AF1544" s="239"/>
      <c r="AG1544" s="239"/>
      <c r="AH1544" s="239"/>
      <c r="AI1544" s="240"/>
      <c r="AJ1544" s="271"/>
      <c r="AK1544" s="240"/>
      <c r="AL1544" s="268"/>
      <c r="AM1544" s="240"/>
      <c r="AN1544" s="241"/>
      <c r="AO1544" s="241"/>
    </row>
    <row r="1545" spans="30:41" x14ac:dyDescent="0.25">
      <c r="AD1545" s="239"/>
      <c r="AE1545" s="240"/>
      <c r="AF1545" s="239"/>
      <c r="AG1545" s="239"/>
      <c r="AH1545" s="239"/>
      <c r="AI1545" s="240"/>
      <c r="AJ1545" s="271"/>
      <c r="AK1545" s="240"/>
      <c r="AL1545" s="268"/>
      <c r="AM1545" s="240"/>
      <c r="AN1545" s="241"/>
      <c r="AO1545" s="241"/>
    </row>
    <row r="1546" spans="30:41" x14ac:dyDescent="0.25">
      <c r="AD1546" s="239"/>
      <c r="AE1546" s="240"/>
      <c r="AF1546" s="239"/>
      <c r="AG1546" s="239"/>
      <c r="AH1546" s="239"/>
      <c r="AI1546" s="240"/>
      <c r="AJ1546" s="271"/>
      <c r="AK1546" s="240"/>
      <c r="AL1546" s="268"/>
      <c r="AM1546" s="240"/>
      <c r="AN1546" s="241"/>
      <c r="AO1546" s="241"/>
    </row>
    <row r="1547" spans="30:41" x14ac:dyDescent="0.25">
      <c r="AD1547" s="239"/>
      <c r="AE1547" s="240"/>
      <c r="AF1547" s="239"/>
      <c r="AG1547" s="239"/>
      <c r="AH1547" s="239"/>
      <c r="AI1547" s="240"/>
      <c r="AJ1547" s="271"/>
      <c r="AK1547" s="240"/>
      <c r="AL1547" s="268"/>
      <c r="AM1547" s="240"/>
      <c r="AN1547" s="241"/>
      <c r="AO1547" s="241"/>
    </row>
    <row r="1548" spans="30:41" x14ac:dyDescent="0.25">
      <c r="AD1548" s="239"/>
      <c r="AE1548" s="240"/>
      <c r="AF1548" s="239"/>
      <c r="AG1548" s="239"/>
      <c r="AH1548" s="239"/>
      <c r="AI1548" s="240"/>
      <c r="AJ1548" s="271"/>
      <c r="AK1548" s="240"/>
      <c r="AL1548" s="268"/>
      <c r="AM1548" s="240"/>
      <c r="AN1548" s="241"/>
      <c r="AO1548" s="241"/>
    </row>
    <row r="1549" spans="30:41" x14ac:dyDescent="0.25">
      <c r="AD1549" s="239"/>
      <c r="AE1549" s="240"/>
      <c r="AF1549" s="239"/>
      <c r="AG1549" s="239"/>
      <c r="AH1549" s="239"/>
      <c r="AI1549" s="240"/>
      <c r="AJ1549" s="271"/>
      <c r="AK1549" s="240"/>
      <c r="AL1549" s="268"/>
      <c r="AM1549" s="240"/>
      <c r="AN1549" s="241"/>
      <c r="AO1549" s="241"/>
    </row>
    <row r="1550" spans="30:41" x14ac:dyDescent="0.25">
      <c r="AD1550" s="239"/>
      <c r="AE1550" s="240"/>
      <c r="AF1550" s="239"/>
      <c r="AG1550" s="239"/>
      <c r="AH1550" s="239"/>
      <c r="AI1550" s="240"/>
      <c r="AJ1550" s="271"/>
      <c r="AK1550" s="240"/>
      <c r="AL1550" s="268"/>
      <c r="AM1550" s="240"/>
      <c r="AN1550" s="241"/>
      <c r="AO1550" s="241"/>
    </row>
    <row r="1551" spans="30:41" x14ac:dyDescent="0.25">
      <c r="AD1551" s="239"/>
      <c r="AE1551" s="240"/>
      <c r="AF1551" s="239"/>
      <c r="AG1551" s="239"/>
      <c r="AH1551" s="239"/>
      <c r="AI1551" s="240"/>
      <c r="AJ1551" s="271"/>
      <c r="AK1551" s="240"/>
      <c r="AL1551" s="268"/>
      <c r="AM1551" s="240"/>
      <c r="AN1551" s="241"/>
      <c r="AO1551" s="241"/>
    </row>
    <row r="1552" spans="30:41" x14ac:dyDescent="0.25">
      <c r="AD1552" s="239"/>
      <c r="AE1552" s="240"/>
      <c r="AF1552" s="239"/>
      <c r="AG1552" s="239"/>
      <c r="AH1552" s="239"/>
      <c r="AI1552" s="240"/>
      <c r="AJ1552" s="271"/>
      <c r="AK1552" s="240"/>
      <c r="AL1552" s="268"/>
      <c r="AM1552" s="240"/>
      <c r="AN1552" s="241"/>
      <c r="AO1552" s="241"/>
    </row>
    <row r="1553" spans="30:41" x14ac:dyDescent="0.25">
      <c r="AD1553" s="239"/>
      <c r="AE1553" s="240"/>
      <c r="AF1553" s="239"/>
      <c r="AG1553" s="239"/>
      <c r="AH1553" s="239"/>
      <c r="AI1553" s="240"/>
      <c r="AJ1553" s="271"/>
      <c r="AK1553" s="240"/>
      <c r="AL1553" s="268"/>
      <c r="AM1553" s="240"/>
      <c r="AN1553" s="241"/>
      <c r="AO1553" s="241"/>
    </row>
    <row r="1554" spans="30:41" x14ac:dyDescent="0.25">
      <c r="AD1554" s="239"/>
      <c r="AE1554" s="240"/>
      <c r="AF1554" s="239"/>
      <c r="AG1554" s="239"/>
      <c r="AH1554" s="239"/>
      <c r="AI1554" s="240"/>
      <c r="AJ1554" s="271"/>
      <c r="AK1554" s="240"/>
      <c r="AL1554" s="268"/>
      <c r="AM1554" s="240"/>
      <c r="AN1554" s="241"/>
      <c r="AO1554" s="241"/>
    </row>
    <row r="1555" spans="30:41" x14ac:dyDescent="0.25">
      <c r="AD1555" s="239"/>
      <c r="AE1555" s="240"/>
      <c r="AF1555" s="239"/>
      <c r="AG1555" s="239"/>
      <c r="AH1555" s="239"/>
      <c r="AI1555" s="240"/>
      <c r="AJ1555" s="271"/>
      <c r="AK1555" s="240"/>
      <c r="AL1555" s="268"/>
      <c r="AM1555" s="240"/>
      <c r="AN1555" s="241"/>
      <c r="AO1555" s="241"/>
    </row>
    <row r="1556" spans="30:41" x14ac:dyDescent="0.25">
      <c r="AD1556" s="239"/>
      <c r="AE1556" s="240"/>
      <c r="AF1556" s="239"/>
      <c r="AG1556" s="239"/>
      <c r="AH1556" s="239"/>
      <c r="AI1556" s="240"/>
      <c r="AJ1556" s="271"/>
      <c r="AK1556" s="240"/>
      <c r="AL1556" s="268"/>
      <c r="AM1556" s="240"/>
      <c r="AN1556" s="241"/>
      <c r="AO1556" s="241"/>
    </row>
    <row r="1557" spans="30:41" x14ac:dyDescent="0.25">
      <c r="AD1557" s="239"/>
      <c r="AE1557" s="240"/>
      <c r="AF1557" s="239"/>
      <c r="AG1557" s="239"/>
      <c r="AH1557" s="239"/>
      <c r="AI1557" s="240"/>
      <c r="AJ1557" s="271"/>
      <c r="AK1557" s="240"/>
      <c r="AL1557" s="268"/>
      <c r="AM1557" s="240"/>
      <c r="AN1557" s="241"/>
      <c r="AO1557" s="241"/>
    </row>
    <row r="1558" spans="30:41" x14ac:dyDescent="0.25">
      <c r="AD1558" s="239"/>
      <c r="AE1558" s="240"/>
      <c r="AF1558" s="239"/>
      <c r="AG1558" s="239"/>
      <c r="AH1558" s="239"/>
      <c r="AI1558" s="240"/>
      <c r="AJ1558" s="271"/>
      <c r="AK1558" s="240"/>
      <c r="AL1558" s="268"/>
      <c r="AM1558" s="240"/>
      <c r="AN1558" s="241"/>
      <c r="AO1558" s="241"/>
    </row>
    <row r="1559" spans="30:41" x14ac:dyDescent="0.25">
      <c r="AD1559" s="239"/>
      <c r="AE1559" s="240"/>
      <c r="AF1559" s="239"/>
      <c r="AG1559" s="239"/>
      <c r="AH1559" s="239"/>
      <c r="AI1559" s="240"/>
      <c r="AJ1559" s="271"/>
      <c r="AK1559" s="240"/>
      <c r="AL1559" s="268"/>
      <c r="AM1559" s="240"/>
      <c r="AN1559" s="241"/>
      <c r="AO1559" s="241"/>
    </row>
    <row r="1560" spans="30:41" x14ac:dyDescent="0.25">
      <c r="AD1560" s="239"/>
      <c r="AE1560" s="240"/>
      <c r="AF1560" s="239"/>
      <c r="AG1560" s="239"/>
      <c r="AH1560" s="239"/>
      <c r="AI1560" s="240"/>
      <c r="AJ1560" s="271"/>
      <c r="AK1560" s="240"/>
      <c r="AL1560" s="268"/>
      <c r="AM1560" s="240"/>
      <c r="AN1560" s="241"/>
      <c r="AO1560" s="241"/>
    </row>
    <row r="1561" spans="30:41" x14ac:dyDescent="0.25">
      <c r="AD1561" s="239"/>
      <c r="AE1561" s="240"/>
      <c r="AF1561" s="239"/>
      <c r="AG1561" s="239"/>
      <c r="AH1561" s="239"/>
      <c r="AI1561" s="240"/>
      <c r="AJ1561" s="271"/>
      <c r="AK1561" s="240"/>
      <c r="AL1561" s="268"/>
      <c r="AM1561" s="240"/>
      <c r="AN1561" s="241"/>
      <c r="AO1561" s="241"/>
    </row>
    <row r="1562" spans="30:41" x14ac:dyDescent="0.25">
      <c r="AD1562" s="239"/>
      <c r="AE1562" s="240"/>
      <c r="AF1562" s="239"/>
      <c r="AG1562" s="239"/>
      <c r="AH1562" s="239"/>
      <c r="AI1562" s="240"/>
      <c r="AJ1562" s="271"/>
      <c r="AK1562" s="240"/>
      <c r="AL1562" s="268"/>
      <c r="AM1562" s="240"/>
      <c r="AN1562" s="241"/>
      <c r="AO1562" s="241"/>
    </row>
    <row r="1563" spans="30:41" x14ac:dyDescent="0.25">
      <c r="AD1563" s="239"/>
      <c r="AE1563" s="240"/>
      <c r="AF1563" s="239"/>
      <c r="AG1563" s="239"/>
      <c r="AH1563" s="239"/>
      <c r="AI1563" s="240"/>
      <c r="AJ1563" s="271"/>
      <c r="AK1563" s="240"/>
      <c r="AL1563" s="268"/>
      <c r="AM1563" s="240"/>
      <c r="AN1563" s="241"/>
      <c r="AO1563" s="241"/>
    </row>
    <row r="1564" spans="30:41" x14ac:dyDescent="0.25">
      <c r="AD1564" s="239"/>
      <c r="AE1564" s="240"/>
      <c r="AF1564" s="239"/>
      <c r="AG1564" s="239"/>
      <c r="AH1564" s="239"/>
      <c r="AI1564" s="240"/>
      <c r="AJ1564" s="271"/>
      <c r="AK1564" s="240"/>
      <c r="AL1564" s="268"/>
      <c r="AM1564" s="240"/>
      <c r="AN1564" s="241"/>
      <c r="AO1564" s="241"/>
    </row>
    <row r="1565" spans="30:41" x14ac:dyDescent="0.25">
      <c r="AD1565" s="239"/>
      <c r="AE1565" s="240"/>
      <c r="AF1565" s="239"/>
      <c r="AG1565" s="239"/>
      <c r="AH1565" s="239"/>
      <c r="AI1565" s="240"/>
      <c r="AJ1565" s="271"/>
      <c r="AK1565" s="240"/>
      <c r="AL1565" s="268"/>
      <c r="AM1565" s="240"/>
      <c r="AN1565" s="241"/>
      <c r="AO1565" s="241"/>
    </row>
    <row r="1566" spans="30:41" x14ac:dyDescent="0.25">
      <c r="AD1566" s="239"/>
      <c r="AE1566" s="240"/>
      <c r="AF1566" s="239"/>
      <c r="AG1566" s="239"/>
      <c r="AH1566" s="239"/>
      <c r="AI1566" s="240"/>
      <c r="AJ1566" s="271"/>
      <c r="AK1566" s="240"/>
      <c r="AL1566" s="268"/>
      <c r="AM1566" s="240"/>
      <c r="AN1566" s="241"/>
      <c r="AO1566" s="241"/>
    </row>
    <row r="1567" spans="30:41" x14ac:dyDescent="0.25">
      <c r="AD1567" s="239"/>
      <c r="AE1567" s="240"/>
      <c r="AF1567" s="239"/>
      <c r="AG1567" s="239"/>
      <c r="AH1567" s="239"/>
      <c r="AI1567" s="240"/>
      <c r="AJ1567" s="271"/>
      <c r="AK1567" s="240"/>
      <c r="AL1567" s="268"/>
      <c r="AM1567" s="240"/>
      <c r="AN1567" s="241"/>
      <c r="AO1567" s="241"/>
    </row>
    <row r="1568" spans="30:41" x14ac:dyDescent="0.25">
      <c r="AD1568" s="239"/>
      <c r="AE1568" s="240"/>
      <c r="AF1568" s="239"/>
      <c r="AG1568" s="239"/>
      <c r="AH1568" s="239"/>
      <c r="AI1568" s="240"/>
      <c r="AJ1568" s="271"/>
      <c r="AK1568" s="240"/>
      <c r="AL1568" s="268"/>
      <c r="AM1568" s="240"/>
      <c r="AN1568" s="241"/>
      <c r="AO1568" s="241"/>
    </row>
    <row r="1569" spans="30:41" x14ac:dyDescent="0.25">
      <c r="AD1569" s="239"/>
      <c r="AE1569" s="240"/>
      <c r="AF1569" s="239"/>
      <c r="AG1569" s="239"/>
      <c r="AH1569" s="239"/>
      <c r="AI1569" s="240"/>
      <c r="AJ1569" s="271"/>
      <c r="AK1569" s="240"/>
      <c r="AL1569" s="268"/>
      <c r="AM1569" s="240"/>
      <c r="AN1569" s="241"/>
      <c r="AO1569" s="241"/>
    </row>
    <row r="1570" spans="30:41" x14ac:dyDescent="0.25">
      <c r="AD1570" s="239"/>
      <c r="AE1570" s="240"/>
      <c r="AF1570" s="239"/>
      <c r="AG1570" s="239"/>
      <c r="AH1570" s="239"/>
      <c r="AI1570" s="240"/>
      <c r="AJ1570" s="271"/>
      <c r="AK1570" s="240"/>
      <c r="AL1570" s="268"/>
      <c r="AM1570" s="240"/>
      <c r="AN1570" s="241"/>
      <c r="AO1570" s="241"/>
    </row>
    <row r="1571" spans="30:41" x14ac:dyDescent="0.25">
      <c r="AD1571" s="239"/>
      <c r="AE1571" s="240"/>
      <c r="AF1571" s="239"/>
      <c r="AG1571" s="239"/>
      <c r="AH1571" s="239"/>
      <c r="AI1571" s="240"/>
      <c r="AJ1571" s="271"/>
      <c r="AK1571" s="240"/>
      <c r="AL1571" s="268"/>
      <c r="AM1571" s="240"/>
      <c r="AN1571" s="241"/>
      <c r="AO1571" s="241"/>
    </row>
    <row r="1572" spans="30:41" x14ac:dyDescent="0.25">
      <c r="AD1572" s="239"/>
      <c r="AE1572" s="240"/>
      <c r="AF1572" s="239"/>
      <c r="AG1572" s="239"/>
      <c r="AH1572" s="239"/>
      <c r="AI1572" s="240"/>
      <c r="AJ1572" s="271"/>
      <c r="AK1572" s="240"/>
      <c r="AL1572" s="268"/>
      <c r="AM1572" s="240"/>
      <c r="AN1572" s="241"/>
      <c r="AO1572" s="241"/>
    </row>
    <row r="1573" spans="30:41" x14ac:dyDescent="0.25">
      <c r="AD1573" s="239"/>
      <c r="AE1573" s="240"/>
      <c r="AF1573" s="239"/>
      <c r="AG1573" s="239"/>
      <c r="AH1573" s="239"/>
      <c r="AI1573" s="240"/>
      <c r="AJ1573" s="271"/>
      <c r="AK1573" s="240"/>
      <c r="AL1573" s="268"/>
      <c r="AM1573" s="240"/>
      <c r="AN1573" s="241"/>
      <c r="AO1573" s="241"/>
    </row>
    <row r="1574" spans="30:41" x14ac:dyDescent="0.25">
      <c r="AD1574" s="239"/>
      <c r="AE1574" s="240"/>
      <c r="AF1574" s="239"/>
      <c r="AG1574" s="239"/>
      <c r="AH1574" s="239"/>
      <c r="AI1574" s="240"/>
      <c r="AJ1574" s="271"/>
      <c r="AK1574" s="240"/>
      <c r="AL1574" s="268"/>
      <c r="AM1574" s="240"/>
      <c r="AN1574" s="241"/>
      <c r="AO1574" s="241"/>
    </row>
    <row r="1575" spans="30:41" x14ac:dyDescent="0.25">
      <c r="AD1575" s="239"/>
      <c r="AE1575" s="240"/>
      <c r="AF1575" s="239"/>
      <c r="AG1575" s="239"/>
      <c r="AH1575" s="239"/>
      <c r="AI1575" s="240"/>
      <c r="AJ1575" s="271"/>
      <c r="AK1575" s="240"/>
      <c r="AL1575" s="268"/>
      <c r="AM1575" s="240"/>
      <c r="AN1575" s="241"/>
      <c r="AO1575" s="241"/>
    </row>
    <row r="1576" spans="30:41" x14ac:dyDescent="0.25">
      <c r="AD1576" s="239"/>
      <c r="AE1576" s="240"/>
      <c r="AF1576" s="239"/>
      <c r="AG1576" s="239"/>
      <c r="AH1576" s="239"/>
      <c r="AI1576" s="240"/>
      <c r="AJ1576" s="271"/>
      <c r="AK1576" s="240"/>
      <c r="AL1576" s="268"/>
      <c r="AM1576" s="240"/>
      <c r="AN1576" s="241"/>
      <c r="AO1576" s="241"/>
    </row>
    <row r="1577" spans="30:41" x14ac:dyDescent="0.25">
      <c r="AD1577" s="239"/>
      <c r="AE1577" s="240"/>
      <c r="AF1577" s="239"/>
      <c r="AG1577" s="239"/>
      <c r="AH1577" s="239"/>
      <c r="AI1577" s="240"/>
      <c r="AJ1577" s="271"/>
      <c r="AK1577" s="240"/>
      <c r="AL1577" s="268"/>
      <c r="AM1577" s="240"/>
      <c r="AN1577" s="241"/>
      <c r="AO1577" s="241"/>
    </row>
    <row r="1578" spans="30:41" x14ac:dyDescent="0.25">
      <c r="AD1578" s="239"/>
      <c r="AE1578" s="240"/>
      <c r="AF1578" s="239"/>
      <c r="AG1578" s="239"/>
      <c r="AH1578" s="239"/>
      <c r="AI1578" s="240"/>
      <c r="AJ1578" s="271"/>
      <c r="AK1578" s="240"/>
      <c r="AL1578" s="268"/>
      <c r="AM1578" s="240"/>
      <c r="AN1578" s="241"/>
      <c r="AO1578" s="241"/>
    </row>
    <row r="1579" spans="30:41" x14ac:dyDescent="0.25">
      <c r="AD1579" s="239"/>
      <c r="AE1579" s="240"/>
      <c r="AF1579" s="239"/>
      <c r="AG1579" s="239"/>
      <c r="AH1579" s="239"/>
      <c r="AI1579" s="240"/>
      <c r="AJ1579" s="271"/>
      <c r="AK1579" s="240"/>
      <c r="AL1579" s="268"/>
      <c r="AM1579" s="240"/>
      <c r="AN1579" s="241"/>
      <c r="AO1579" s="241"/>
    </row>
    <row r="1580" spans="30:41" x14ac:dyDescent="0.25">
      <c r="AD1580" s="239"/>
      <c r="AE1580" s="240"/>
      <c r="AF1580" s="239"/>
      <c r="AG1580" s="239"/>
      <c r="AH1580" s="239"/>
      <c r="AI1580" s="240"/>
      <c r="AJ1580" s="271"/>
      <c r="AK1580" s="240"/>
      <c r="AL1580" s="268"/>
      <c r="AM1580" s="240"/>
      <c r="AN1580" s="241"/>
      <c r="AO1580" s="241"/>
    </row>
    <row r="1581" spans="30:41" x14ac:dyDescent="0.25">
      <c r="AD1581" s="239"/>
      <c r="AE1581" s="240"/>
      <c r="AF1581" s="239"/>
      <c r="AG1581" s="239"/>
      <c r="AH1581" s="239"/>
      <c r="AI1581" s="240"/>
      <c r="AJ1581" s="271"/>
      <c r="AK1581" s="240"/>
      <c r="AL1581" s="268"/>
      <c r="AM1581" s="240"/>
      <c r="AN1581" s="241"/>
      <c r="AO1581" s="241"/>
    </row>
    <row r="1582" spans="30:41" x14ac:dyDescent="0.25">
      <c r="AD1582" s="239"/>
      <c r="AE1582" s="240"/>
      <c r="AF1582" s="239"/>
      <c r="AG1582" s="239"/>
      <c r="AH1582" s="239"/>
      <c r="AI1582" s="240"/>
      <c r="AJ1582" s="271"/>
      <c r="AK1582" s="240"/>
      <c r="AL1582" s="268"/>
      <c r="AM1582" s="240"/>
      <c r="AN1582" s="241"/>
      <c r="AO1582" s="241"/>
    </row>
    <row r="1583" spans="30:41" x14ac:dyDescent="0.25">
      <c r="AD1583" s="239"/>
      <c r="AE1583" s="240"/>
      <c r="AF1583" s="239"/>
      <c r="AG1583" s="239"/>
      <c r="AH1583" s="239"/>
      <c r="AI1583" s="240"/>
      <c r="AJ1583" s="271"/>
      <c r="AK1583" s="240"/>
      <c r="AL1583" s="268"/>
      <c r="AM1583" s="240"/>
      <c r="AN1583" s="241"/>
      <c r="AO1583" s="241"/>
    </row>
    <row r="1584" spans="30:41" x14ac:dyDescent="0.25">
      <c r="AD1584" s="239"/>
      <c r="AE1584" s="240"/>
      <c r="AF1584" s="239"/>
      <c r="AG1584" s="239"/>
      <c r="AH1584" s="239"/>
      <c r="AI1584" s="240"/>
      <c r="AJ1584" s="271"/>
      <c r="AK1584" s="240"/>
      <c r="AL1584" s="268"/>
      <c r="AM1584" s="240"/>
      <c r="AN1584" s="241"/>
      <c r="AO1584" s="241"/>
    </row>
    <row r="1585" spans="30:41" x14ac:dyDescent="0.25">
      <c r="AD1585" s="239"/>
      <c r="AE1585" s="240"/>
      <c r="AF1585" s="239"/>
      <c r="AG1585" s="239"/>
      <c r="AH1585" s="239"/>
      <c r="AI1585" s="240"/>
      <c r="AJ1585" s="271"/>
      <c r="AK1585" s="240"/>
      <c r="AL1585" s="268"/>
      <c r="AM1585" s="240"/>
      <c r="AN1585" s="241"/>
      <c r="AO1585" s="241"/>
    </row>
    <row r="1586" spans="30:41" x14ac:dyDescent="0.25">
      <c r="AD1586" s="239"/>
      <c r="AE1586" s="240"/>
      <c r="AF1586" s="239"/>
      <c r="AG1586" s="239"/>
      <c r="AH1586" s="239"/>
      <c r="AI1586" s="240"/>
      <c r="AJ1586" s="271"/>
      <c r="AK1586" s="240"/>
      <c r="AL1586" s="268"/>
      <c r="AM1586" s="240"/>
      <c r="AN1586" s="241"/>
      <c r="AO1586" s="241"/>
    </row>
    <row r="1587" spans="30:41" x14ac:dyDescent="0.25">
      <c r="AD1587" s="239"/>
      <c r="AE1587" s="240"/>
      <c r="AF1587" s="239"/>
      <c r="AG1587" s="239"/>
      <c r="AH1587" s="239"/>
      <c r="AI1587" s="240"/>
      <c r="AJ1587" s="271"/>
      <c r="AK1587" s="240"/>
      <c r="AL1587" s="268"/>
      <c r="AM1587" s="240"/>
      <c r="AN1587" s="241"/>
      <c r="AO1587" s="241"/>
    </row>
    <row r="1588" spans="30:41" x14ac:dyDescent="0.25">
      <c r="AD1588" s="239"/>
      <c r="AE1588" s="240"/>
      <c r="AF1588" s="239"/>
      <c r="AG1588" s="239"/>
      <c r="AH1588" s="239"/>
      <c r="AI1588" s="240"/>
      <c r="AJ1588" s="271"/>
      <c r="AK1588" s="240"/>
      <c r="AL1588" s="268"/>
      <c r="AM1588" s="240"/>
      <c r="AN1588" s="241"/>
      <c r="AO1588" s="241"/>
    </row>
    <row r="1589" spans="30:41" x14ac:dyDescent="0.25">
      <c r="AD1589" s="239"/>
      <c r="AE1589" s="240"/>
      <c r="AF1589" s="239"/>
      <c r="AG1589" s="239"/>
      <c r="AH1589" s="239"/>
      <c r="AI1589" s="240"/>
      <c r="AJ1589" s="271"/>
      <c r="AK1589" s="240"/>
      <c r="AL1589" s="268"/>
      <c r="AM1589" s="240"/>
      <c r="AN1589" s="241"/>
      <c r="AO1589" s="241"/>
    </row>
    <row r="1590" spans="30:41" x14ac:dyDescent="0.25">
      <c r="AD1590" s="239"/>
      <c r="AE1590" s="240"/>
      <c r="AF1590" s="239"/>
      <c r="AG1590" s="239"/>
      <c r="AH1590" s="239"/>
      <c r="AI1590" s="240"/>
      <c r="AJ1590" s="271"/>
      <c r="AK1590" s="240"/>
      <c r="AL1590" s="268"/>
      <c r="AM1590" s="240"/>
      <c r="AN1590" s="241"/>
      <c r="AO1590" s="241"/>
    </row>
    <row r="1591" spans="30:41" x14ac:dyDescent="0.25">
      <c r="AD1591" s="239"/>
      <c r="AE1591" s="240"/>
      <c r="AF1591" s="239"/>
      <c r="AG1591" s="239"/>
      <c r="AH1591" s="239"/>
      <c r="AI1591" s="240"/>
      <c r="AJ1591" s="271"/>
      <c r="AK1591" s="240"/>
      <c r="AL1591" s="268"/>
      <c r="AM1591" s="240"/>
      <c r="AN1591" s="241"/>
      <c r="AO1591" s="241"/>
    </row>
    <row r="1592" spans="30:41" x14ac:dyDescent="0.25">
      <c r="AD1592" s="239"/>
      <c r="AE1592" s="240"/>
      <c r="AF1592" s="239"/>
      <c r="AG1592" s="239"/>
      <c r="AH1592" s="239"/>
      <c r="AI1592" s="240"/>
      <c r="AJ1592" s="271"/>
      <c r="AK1592" s="240"/>
      <c r="AL1592" s="268"/>
      <c r="AM1592" s="240"/>
      <c r="AN1592" s="241"/>
      <c r="AO1592" s="241"/>
    </row>
    <row r="1593" spans="30:41" x14ac:dyDescent="0.25">
      <c r="AD1593" s="239"/>
      <c r="AE1593" s="240"/>
      <c r="AF1593" s="239"/>
      <c r="AG1593" s="239"/>
      <c r="AH1593" s="239"/>
      <c r="AI1593" s="240"/>
      <c r="AJ1593" s="271"/>
      <c r="AK1593" s="240"/>
      <c r="AL1593" s="268"/>
      <c r="AM1593" s="240"/>
      <c r="AN1593" s="241"/>
      <c r="AO1593" s="241"/>
    </row>
    <row r="1594" spans="30:41" x14ac:dyDescent="0.25">
      <c r="AD1594" s="239"/>
      <c r="AE1594" s="240"/>
      <c r="AF1594" s="239"/>
      <c r="AG1594" s="239"/>
      <c r="AH1594" s="239"/>
      <c r="AI1594" s="240"/>
      <c r="AJ1594" s="271"/>
      <c r="AK1594" s="240"/>
      <c r="AL1594" s="268"/>
      <c r="AM1594" s="240"/>
      <c r="AN1594" s="241"/>
      <c r="AO1594" s="241"/>
    </row>
    <row r="1595" spans="30:41" x14ac:dyDescent="0.25">
      <c r="AD1595" s="239"/>
      <c r="AE1595" s="240"/>
      <c r="AF1595" s="239"/>
      <c r="AG1595" s="239"/>
      <c r="AH1595" s="239"/>
      <c r="AI1595" s="240"/>
      <c r="AJ1595" s="271"/>
      <c r="AK1595" s="240"/>
      <c r="AL1595" s="268"/>
      <c r="AM1595" s="240"/>
      <c r="AN1595" s="241"/>
      <c r="AO1595" s="241"/>
    </row>
    <row r="1596" spans="30:41" x14ac:dyDescent="0.25">
      <c r="AD1596" s="239"/>
      <c r="AE1596" s="240"/>
      <c r="AF1596" s="239"/>
      <c r="AG1596" s="239"/>
      <c r="AH1596" s="239"/>
      <c r="AI1596" s="240"/>
      <c r="AJ1596" s="271"/>
      <c r="AK1596" s="240"/>
      <c r="AL1596" s="268"/>
      <c r="AM1596" s="240"/>
      <c r="AN1596" s="241"/>
      <c r="AO1596" s="241"/>
    </row>
    <row r="1597" spans="30:41" x14ac:dyDescent="0.25">
      <c r="AD1597" s="239"/>
      <c r="AE1597" s="240"/>
      <c r="AF1597" s="239"/>
      <c r="AG1597" s="239"/>
      <c r="AH1597" s="239"/>
      <c r="AI1597" s="240"/>
      <c r="AJ1597" s="271"/>
      <c r="AK1597" s="240"/>
      <c r="AL1597" s="268"/>
      <c r="AM1597" s="240"/>
      <c r="AN1597" s="241"/>
      <c r="AO1597" s="241"/>
    </row>
    <row r="1598" spans="30:41" x14ac:dyDescent="0.25">
      <c r="AD1598" s="239"/>
      <c r="AE1598" s="240"/>
      <c r="AF1598" s="239"/>
      <c r="AG1598" s="239"/>
      <c r="AH1598" s="239"/>
      <c r="AI1598" s="240"/>
      <c r="AJ1598" s="271"/>
      <c r="AK1598" s="240"/>
      <c r="AL1598" s="268"/>
      <c r="AM1598" s="240"/>
      <c r="AN1598" s="241"/>
      <c r="AO1598" s="241"/>
    </row>
    <row r="1599" spans="30:41" x14ac:dyDescent="0.25">
      <c r="AD1599" s="239"/>
      <c r="AE1599" s="240"/>
      <c r="AF1599" s="239"/>
      <c r="AG1599" s="239"/>
      <c r="AH1599" s="239"/>
      <c r="AI1599" s="240"/>
      <c r="AJ1599" s="271"/>
      <c r="AK1599" s="240"/>
      <c r="AL1599" s="268"/>
      <c r="AM1599" s="240"/>
      <c r="AN1599" s="241"/>
      <c r="AO1599" s="241"/>
    </row>
    <row r="1600" spans="30:41" x14ac:dyDescent="0.25">
      <c r="AD1600" s="239"/>
      <c r="AE1600" s="240"/>
      <c r="AF1600" s="239"/>
      <c r="AG1600" s="239"/>
      <c r="AH1600" s="239"/>
      <c r="AI1600" s="240"/>
      <c r="AJ1600" s="271"/>
      <c r="AK1600" s="240"/>
      <c r="AL1600" s="268"/>
      <c r="AM1600" s="240"/>
      <c r="AN1600" s="241"/>
      <c r="AO1600" s="241"/>
    </row>
    <row r="1601" spans="30:41" x14ac:dyDescent="0.25">
      <c r="AD1601" s="239"/>
      <c r="AE1601" s="240"/>
      <c r="AF1601" s="239"/>
      <c r="AG1601" s="239"/>
      <c r="AH1601" s="239"/>
      <c r="AI1601" s="240"/>
      <c r="AJ1601" s="271"/>
      <c r="AK1601" s="240"/>
      <c r="AL1601" s="268"/>
      <c r="AM1601" s="240"/>
      <c r="AN1601" s="241"/>
      <c r="AO1601" s="241"/>
    </row>
    <row r="1602" spans="30:41" x14ac:dyDescent="0.25">
      <c r="AD1602" s="239"/>
      <c r="AE1602" s="240"/>
      <c r="AF1602" s="239"/>
      <c r="AG1602" s="239"/>
      <c r="AH1602" s="239"/>
      <c r="AI1602" s="240"/>
      <c r="AJ1602" s="271"/>
      <c r="AK1602" s="240"/>
      <c r="AL1602" s="268"/>
      <c r="AM1602" s="240"/>
      <c r="AN1602" s="241"/>
      <c r="AO1602" s="241"/>
    </row>
    <row r="1603" spans="30:41" x14ac:dyDescent="0.25">
      <c r="AD1603" s="239"/>
      <c r="AE1603" s="240"/>
      <c r="AF1603" s="239"/>
      <c r="AG1603" s="239"/>
      <c r="AH1603" s="239"/>
      <c r="AI1603" s="240"/>
      <c r="AJ1603" s="271"/>
      <c r="AK1603" s="240"/>
      <c r="AL1603" s="268"/>
      <c r="AM1603" s="240"/>
      <c r="AN1603" s="241"/>
      <c r="AO1603" s="241"/>
    </row>
    <row r="1604" spans="30:41" x14ac:dyDescent="0.25">
      <c r="AD1604" s="239"/>
      <c r="AE1604" s="240"/>
      <c r="AF1604" s="239"/>
      <c r="AG1604" s="239"/>
      <c r="AH1604" s="239"/>
      <c r="AI1604" s="240"/>
      <c r="AJ1604" s="271"/>
      <c r="AK1604" s="240"/>
      <c r="AL1604" s="268"/>
      <c r="AM1604" s="240"/>
      <c r="AN1604" s="241"/>
      <c r="AO1604" s="241"/>
    </row>
    <row r="1605" spans="30:41" x14ac:dyDescent="0.25">
      <c r="AD1605" s="239"/>
      <c r="AE1605" s="240"/>
      <c r="AF1605" s="239"/>
      <c r="AG1605" s="239"/>
      <c r="AH1605" s="239"/>
      <c r="AI1605" s="240"/>
      <c r="AJ1605" s="271"/>
      <c r="AK1605" s="240"/>
      <c r="AL1605" s="268"/>
      <c r="AM1605" s="240"/>
      <c r="AN1605" s="241"/>
      <c r="AO1605" s="241"/>
    </row>
    <row r="1606" spans="30:41" x14ac:dyDescent="0.25">
      <c r="AD1606" s="239"/>
      <c r="AE1606" s="240"/>
      <c r="AF1606" s="239"/>
      <c r="AG1606" s="239"/>
      <c r="AH1606" s="239"/>
      <c r="AI1606" s="240"/>
      <c r="AJ1606" s="271"/>
      <c r="AK1606" s="240"/>
      <c r="AL1606" s="268"/>
      <c r="AM1606" s="240"/>
      <c r="AN1606" s="241"/>
      <c r="AO1606" s="241"/>
    </row>
    <row r="1607" spans="30:41" x14ac:dyDescent="0.25">
      <c r="AD1607" s="239"/>
      <c r="AE1607" s="240"/>
      <c r="AF1607" s="239"/>
      <c r="AG1607" s="239"/>
      <c r="AH1607" s="239"/>
      <c r="AI1607" s="240"/>
      <c r="AJ1607" s="271"/>
      <c r="AK1607" s="240"/>
      <c r="AL1607" s="268"/>
      <c r="AM1607" s="240"/>
      <c r="AN1607" s="241"/>
      <c r="AO1607" s="241"/>
    </row>
    <row r="1608" spans="30:41" x14ac:dyDescent="0.25">
      <c r="AD1608" s="239"/>
      <c r="AE1608" s="240"/>
      <c r="AF1608" s="239"/>
      <c r="AG1608" s="239"/>
      <c r="AH1608" s="239"/>
      <c r="AI1608" s="240"/>
      <c r="AJ1608" s="271"/>
      <c r="AK1608" s="240"/>
      <c r="AL1608" s="268"/>
      <c r="AM1608" s="240"/>
      <c r="AN1608" s="241"/>
      <c r="AO1608" s="241"/>
    </row>
    <row r="1609" spans="30:41" x14ac:dyDescent="0.25">
      <c r="AD1609" s="239"/>
      <c r="AE1609" s="240"/>
      <c r="AF1609" s="239"/>
      <c r="AG1609" s="239"/>
      <c r="AH1609" s="239"/>
      <c r="AI1609" s="240"/>
      <c r="AJ1609" s="271"/>
      <c r="AK1609" s="240"/>
      <c r="AL1609" s="268"/>
      <c r="AM1609" s="240"/>
      <c r="AN1609" s="241"/>
      <c r="AO1609" s="241"/>
    </row>
    <row r="1610" spans="30:41" x14ac:dyDescent="0.25">
      <c r="AD1610" s="239"/>
      <c r="AE1610" s="240"/>
      <c r="AF1610" s="239"/>
      <c r="AG1610" s="239"/>
      <c r="AH1610" s="239"/>
      <c r="AI1610" s="240"/>
      <c r="AJ1610" s="271"/>
      <c r="AK1610" s="240"/>
      <c r="AL1610" s="268"/>
      <c r="AM1610" s="240"/>
      <c r="AN1610" s="241"/>
      <c r="AO1610" s="241"/>
    </row>
    <row r="1611" spans="30:41" x14ac:dyDescent="0.25">
      <c r="AD1611" s="239"/>
      <c r="AE1611" s="240"/>
      <c r="AF1611" s="239"/>
      <c r="AG1611" s="239"/>
      <c r="AH1611" s="239"/>
      <c r="AI1611" s="240"/>
      <c r="AJ1611" s="271"/>
      <c r="AK1611" s="240"/>
      <c r="AL1611" s="268"/>
      <c r="AM1611" s="240"/>
      <c r="AN1611" s="241"/>
      <c r="AO1611" s="241"/>
    </row>
    <row r="1612" spans="30:41" x14ac:dyDescent="0.25">
      <c r="AD1612" s="239"/>
      <c r="AE1612" s="240"/>
      <c r="AF1612" s="239"/>
      <c r="AG1612" s="239"/>
      <c r="AH1612" s="239"/>
      <c r="AI1612" s="240"/>
      <c r="AJ1612" s="271"/>
      <c r="AK1612" s="240"/>
      <c r="AL1612" s="268"/>
      <c r="AM1612" s="240"/>
      <c r="AN1612" s="241"/>
      <c r="AO1612" s="241"/>
    </row>
    <row r="1613" spans="30:41" x14ac:dyDescent="0.25">
      <c r="AD1613" s="239"/>
      <c r="AE1613" s="240"/>
      <c r="AF1613" s="239"/>
      <c r="AG1613" s="239"/>
      <c r="AH1613" s="239"/>
      <c r="AI1613" s="240"/>
      <c r="AJ1613" s="271"/>
      <c r="AK1613" s="240"/>
      <c r="AL1613" s="268"/>
      <c r="AM1613" s="240"/>
      <c r="AN1613" s="241"/>
      <c r="AO1613" s="241"/>
    </row>
    <row r="1614" spans="30:41" x14ac:dyDescent="0.25">
      <c r="AD1614" s="239"/>
      <c r="AE1614" s="240"/>
      <c r="AF1614" s="239"/>
      <c r="AG1614" s="239"/>
      <c r="AH1614" s="239"/>
      <c r="AI1614" s="240"/>
      <c r="AJ1614" s="271"/>
      <c r="AK1614" s="240"/>
      <c r="AL1614" s="268"/>
      <c r="AM1614" s="240"/>
      <c r="AN1614" s="241"/>
      <c r="AO1614" s="241"/>
    </row>
    <row r="1615" spans="30:41" x14ac:dyDescent="0.25">
      <c r="AD1615" s="239"/>
      <c r="AE1615" s="240"/>
      <c r="AF1615" s="239"/>
      <c r="AG1615" s="239"/>
      <c r="AH1615" s="239"/>
      <c r="AI1615" s="240"/>
      <c r="AJ1615" s="271"/>
      <c r="AK1615" s="240"/>
      <c r="AL1615" s="268"/>
      <c r="AM1615" s="240"/>
      <c r="AN1615" s="241"/>
      <c r="AO1615" s="241"/>
    </row>
    <row r="1616" spans="30:41" x14ac:dyDescent="0.25">
      <c r="AD1616" s="239"/>
      <c r="AE1616" s="240"/>
      <c r="AF1616" s="239"/>
      <c r="AG1616" s="239"/>
      <c r="AH1616" s="239"/>
      <c r="AI1616" s="240"/>
      <c r="AJ1616" s="271"/>
      <c r="AK1616" s="240"/>
      <c r="AL1616" s="268"/>
      <c r="AM1616" s="240"/>
      <c r="AN1616" s="241"/>
      <c r="AO1616" s="241"/>
    </row>
    <row r="1617" spans="30:41" x14ac:dyDescent="0.25">
      <c r="AD1617" s="239"/>
      <c r="AE1617" s="240"/>
      <c r="AF1617" s="239"/>
      <c r="AG1617" s="239"/>
      <c r="AH1617" s="239"/>
      <c r="AI1617" s="240"/>
      <c r="AJ1617" s="271"/>
      <c r="AK1617" s="240"/>
      <c r="AL1617" s="268"/>
      <c r="AM1617" s="240"/>
      <c r="AN1617" s="241"/>
      <c r="AO1617" s="241"/>
    </row>
    <row r="1618" spans="30:41" x14ac:dyDescent="0.25">
      <c r="AD1618" s="239"/>
      <c r="AE1618" s="240"/>
      <c r="AF1618" s="239"/>
      <c r="AG1618" s="239"/>
      <c r="AH1618" s="239"/>
      <c r="AI1618" s="240"/>
      <c r="AJ1618" s="271"/>
      <c r="AK1618" s="240"/>
      <c r="AL1618" s="268"/>
      <c r="AM1618" s="240"/>
      <c r="AN1618" s="241"/>
      <c r="AO1618" s="241"/>
    </row>
    <row r="1619" spans="30:41" x14ac:dyDescent="0.25">
      <c r="AD1619" s="239"/>
      <c r="AE1619" s="240"/>
      <c r="AF1619" s="239"/>
      <c r="AG1619" s="239"/>
      <c r="AH1619" s="239"/>
      <c r="AI1619" s="240"/>
      <c r="AJ1619" s="271"/>
      <c r="AK1619" s="240"/>
      <c r="AL1619" s="268"/>
      <c r="AM1619" s="240"/>
      <c r="AN1619" s="241"/>
      <c r="AO1619" s="241"/>
    </row>
    <row r="1620" spans="30:41" x14ac:dyDescent="0.25">
      <c r="AD1620" s="239"/>
      <c r="AE1620" s="240"/>
      <c r="AF1620" s="239"/>
      <c r="AG1620" s="239"/>
      <c r="AH1620" s="239"/>
      <c r="AI1620" s="240"/>
      <c r="AJ1620" s="271"/>
      <c r="AK1620" s="240"/>
      <c r="AL1620" s="268"/>
      <c r="AM1620" s="240"/>
      <c r="AN1620" s="241"/>
      <c r="AO1620" s="241"/>
    </row>
    <row r="1621" spans="30:41" x14ac:dyDescent="0.25">
      <c r="AD1621" s="239"/>
      <c r="AE1621" s="240"/>
      <c r="AF1621" s="239"/>
      <c r="AG1621" s="239"/>
      <c r="AH1621" s="239"/>
      <c r="AI1621" s="240"/>
      <c r="AJ1621" s="271"/>
      <c r="AK1621" s="240"/>
      <c r="AL1621" s="268"/>
      <c r="AM1621" s="240"/>
      <c r="AN1621" s="241"/>
      <c r="AO1621" s="241"/>
    </row>
    <row r="1622" spans="30:41" x14ac:dyDescent="0.25">
      <c r="AD1622" s="239"/>
      <c r="AE1622" s="240"/>
      <c r="AF1622" s="239"/>
      <c r="AG1622" s="239"/>
      <c r="AH1622" s="239"/>
      <c r="AI1622" s="240"/>
      <c r="AJ1622" s="271"/>
      <c r="AK1622" s="240"/>
      <c r="AL1622" s="268"/>
      <c r="AM1622" s="240"/>
      <c r="AN1622" s="241"/>
      <c r="AO1622" s="241"/>
    </row>
    <row r="1623" spans="30:41" x14ac:dyDescent="0.25">
      <c r="AD1623" s="239"/>
      <c r="AE1623" s="240"/>
      <c r="AF1623" s="239"/>
      <c r="AG1623" s="239"/>
      <c r="AH1623" s="239"/>
      <c r="AI1623" s="240"/>
      <c r="AJ1623" s="271"/>
      <c r="AK1623" s="240"/>
      <c r="AL1623" s="268"/>
      <c r="AM1623" s="240"/>
      <c r="AN1623" s="241"/>
      <c r="AO1623" s="241"/>
    </row>
    <row r="1624" spans="30:41" x14ac:dyDescent="0.25">
      <c r="AD1624" s="239"/>
      <c r="AE1624" s="240"/>
      <c r="AF1624" s="239"/>
      <c r="AG1624" s="239"/>
      <c r="AH1624" s="239"/>
      <c r="AI1624" s="240"/>
      <c r="AJ1624" s="271"/>
      <c r="AK1624" s="240"/>
      <c r="AL1624" s="268"/>
      <c r="AM1624" s="240"/>
      <c r="AN1624" s="241"/>
      <c r="AO1624" s="241"/>
    </row>
    <row r="1625" spans="30:41" x14ac:dyDescent="0.25">
      <c r="AD1625" s="239"/>
      <c r="AE1625" s="240"/>
      <c r="AF1625" s="239"/>
      <c r="AG1625" s="239"/>
      <c r="AH1625" s="239"/>
      <c r="AI1625" s="240"/>
      <c r="AJ1625" s="271"/>
      <c r="AK1625" s="240"/>
      <c r="AL1625" s="268"/>
      <c r="AM1625" s="240"/>
      <c r="AN1625" s="241"/>
      <c r="AO1625" s="241"/>
    </row>
    <row r="1626" spans="30:41" x14ac:dyDescent="0.25">
      <c r="AD1626" s="239"/>
      <c r="AE1626" s="240"/>
      <c r="AF1626" s="239"/>
      <c r="AG1626" s="239"/>
      <c r="AH1626" s="239"/>
      <c r="AI1626" s="240"/>
      <c r="AJ1626" s="271"/>
      <c r="AK1626" s="240"/>
      <c r="AL1626" s="268"/>
      <c r="AM1626" s="240"/>
      <c r="AN1626" s="241"/>
      <c r="AO1626" s="241"/>
    </row>
    <row r="1627" spans="30:41" x14ac:dyDescent="0.25">
      <c r="AD1627" s="239"/>
      <c r="AE1627" s="240"/>
      <c r="AF1627" s="239"/>
      <c r="AG1627" s="239"/>
      <c r="AH1627" s="239"/>
      <c r="AI1627" s="240"/>
      <c r="AJ1627" s="271"/>
      <c r="AK1627" s="240"/>
      <c r="AL1627" s="268"/>
      <c r="AM1627" s="240"/>
      <c r="AN1627" s="241"/>
      <c r="AO1627" s="241"/>
    </row>
    <row r="1628" spans="30:41" x14ac:dyDescent="0.25">
      <c r="AD1628" s="239"/>
      <c r="AE1628" s="240"/>
      <c r="AF1628" s="239"/>
      <c r="AG1628" s="239"/>
      <c r="AH1628" s="239"/>
      <c r="AI1628" s="240"/>
      <c r="AJ1628" s="271"/>
      <c r="AK1628" s="240"/>
      <c r="AL1628" s="268"/>
      <c r="AM1628" s="240"/>
      <c r="AN1628" s="241"/>
      <c r="AO1628" s="241"/>
    </row>
    <row r="1629" spans="30:41" x14ac:dyDescent="0.25">
      <c r="AD1629" s="239"/>
      <c r="AE1629" s="240"/>
      <c r="AF1629" s="239"/>
      <c r="AG1629" s="239"/>
      <c r="AH1629" s="239"/>
      <c r="AI1629" s="240"/>
      <c r="AJ1629" s="271"/>
      <c r="AK1629" s="240"/>
      <c r="AL1629" s="268"/>
      <c r="AM1629" s="240"/>
      <c r="AN1629" s="241"/>
      <c r="AO1629" s="241"/>
    </row>
    <row r="1630" spans="30:41" x14ac:dyDescent="0.25">
      <c r="AD1630" s="239"/>
      <c r="AE1630" s="240"/>
      <c r="AF1630" s="239"/>
      <c r="AG1630" s="239"/>
      <c r="AH1630" s="239"/>
      <c r="AI1630" s="240"/>
      <c r="AJ1630" s="271"/>
      <c r="AK1630" s="240"/>
      <c r="AL1630" s="268"/>
      <c r="AM1630" s="240"/>
      <c r="AN1630" s="241"/>
      <c r="AO1630" s="241"/>
    </row>
    <row r="1631" spans="30:41" x14ac:dyDescent="0.25">
      <c r="AD1631" s="239"/>
      <c r="AE1631" s="240"/>
      <c r="AF1631" s="239"/>
      <c r="AG1631" s="239"/>
      <c r="AH1631" s="239"/>
      <c r="AI1631" s="240"/>
      <c r="AJ1631" s="271"/>
      <c r="AK1631" s="240"/>
      <c r="AL1631" s="268"/>
      <c r="AM1631" s="240"/>
      <c r="AN1631" s="241"/>
      <c r="AO1631" s="241"/>
    </row>
    <row r="1632" spans="30:41" x14ac:dyDescent="0.25">
      <c r="AD1632" s="239"/>
      <c r="AE1632" s="240"/>
      <c r="AF1632" s="239"/>
      <c r="AG1632" s="239"/>
      <c r="AH1632" s="239"/>
      <c r="AI1632" s="240"/>
      <c r="AJ1632" s="271"/>
      <c r="AK1632" s="240"/>
      <c r="AL1632" s="268"/>
      <c r="AM1632" s="240"/>
      <c r="AN1632" s="241"/>
      <c r="AO1632" s="241"/>
    </row>
    <row r="1633" spans="30:41" x14ac:dyDescent="0.25">
      <c r="AD1633" s="239"/>
      <c r="AE1633" s="240"/>
      <c r="AF1633" s="239"/>
      <c r="AG1633" s="239"/>
      <c r="AH1633" s="239"/>
      <c r="AI1633" s="240"/>
      <c r="AJ1633" s="271"/>
      <c r="AK1633" s="240"/>
      <c r="AL1633" s="268"/>
      <c r="AM1633" s="240"/>
      <c r="AN1633" s="241"/>
      <c r="AO1633" s="241"/>
    </row>
    <row r="1634" spans="30:41" x14ac:dyDescent="0.25">
      <c r="AD1634" s="239"/>
      <c r="AE1634" s="240"/>
      <c r="AF1634" s="239"/>
      <c r="AG1634" s="239"/>
      <c r="AH1634" s="239"/>
      <c r="AI1634" s="240"/>
      <c r="AJ1634" s="271"/>
      <c r="AK1634" s="240"/>
      <c r="AL1634" s="268"/>
      <c r="AM1634" s="240"/>
      <c r="AN1634" s="241"/>
      <c r="AO1634" s="241"/>
    </row>
    <row r="1635" spans="30:41" x14ac:dyDescent="0.25">
      <c r="AD1635" s="239"/>
      <c r="AE1635" s="240"/>
      <c r="AF1635" s="239"/>
      <c r="AG1635" s="239"/>
      <c r="AH1635" s="239"/>
      <c r="AI1635" s="240"/>
      <c r="AJ1635" s="271"/>
      <c r="AK1635" s="240"/>
      <c r="AL1635" s="268"/>
      <c r="AM1635" s="240"/>
      <c r="AN1635" s="241"/>
      <c r="AO1635" s="241"/>
    </row>
    <row r="1636" spans="30:41" x14ac:dyDescent="0.25">
      <c r="AD1636" s="239"/>
      <c r="AE1636" s="240"/>
      <c r="AF1636" s="239"/>
      <c r="AG1636" s="239"/>
      <c r="AH1636" s="239"/>
      <c r="AI1636" s="240"/>
      <c r="AJ1636" s="271"/>
      <c r="AK1636" s="240"/>
      <c r="AL1636" s="268"/>
      <c r="AM1636" s="240"/>
      <c r="AN1636" s="241"/>
      <c r="AO1636" s="241"/>
    </row>
    <row r="1637" spans="30:41" x14ac:dyDescent="0.25">
      <c r="AD1637" s="239"/>
      <c r="AE1637" s="240"/>
      <c r="AF1637" s="239"/>
      <c r="AG1637" s="239"/>
      <c r="AH1637" s="239"/>
      <c r="AI1637" s="240"/>
      <c r="AJ1637" s="271"/>
      <c r="AK1637" s="240"/>
      <c r="AL1637" s="268"/>
      <c r="AM1637" s="240"/>
      <c r="AN1637" s="241"/>
      <c r="AO1637" s="241"/>
    </row>
    <row r="1638" spans="30:41" x14ac:dyDescent="0.25">
      <c r="AD1638" s="239"/>
      <c r="AE1638" s="240"/>
      <c r="AF1638" s="239"/>
      <c r="AG1638" s="239"/>
      <c r="AH1638" s="239"/>
      <c r="AI1638" s="240"/>
      <c r="AJ1638" s="271"/>
      <c r="AK1638" s="240"/>
      <c r="AL1638" s="268"/>
      <c r="AM1638" s="240"/>
      <c r="AN1638" s="241"/>
      <c r="AO1638" s="241"/>
    </row>
    <row r="1639" spans="30:41" x14ac:dyDescent="0.25">
      <c r="AD1639" s="239"/>
      <c r="AE1639" s="240"/>
      <c r="AF1639" s="239"/>
      <c r="AG1639" s="239"/>
      <c r="AH1639" s="239"/>
      <c r="AI1639" s="240"/>
      <c r="AJ1639" s="271"/>
      <c r="AK1639" s="240"/>
      <c r="AL1639" s="268"/>
      <c r="AM1639" s="240"/>
      <c r="AN1639" s="241"/>
      <c r="AO1639" s="241"/>
    </row>
    <row r="1640" spans="30:41" x14ac:dyDescent="0.25">
      <c r="AD1640" s="239"/>
      <c r="AE1640" s="240"/>
      <c r="AF1640" s="239"/>
      <c r="AG1640" s="239"/>
      <c r="AH1640" s="239"/>
      <c r="AI1640" s="240"/>
      <c r="AJ1640" s="271"/>
      <c r="AK1640" s="240"/>
      <c r="AL1640" s="268"/>
      <c r="AM1640" s="240"/>
      <c r="AN1640" s="241"/>
      <c r="AO1640" s="241"/>
    </row>
    <row r="1641" spans="30:41" x14ac:dyDescent="0.25">
      <c r="AD1641" s="239"/>
      <c r="AE1641" s="240"/>
      <c r="AF1641" s="239"/>
      <c r="AG1641" s="239"/>
      <c r="AH1641" s="239"/>
      <c r="AI1641" s="240"/>
      <c r="AJ1641" s="271"/>
      <c r="AK1641" s="240"/>
      <c r="AL1641" s="268"/>
      <c r="AM1641" s="240"/>
      <c r="AN1641" s="241"/>
      <c r="AO1641" s="241"/>
    </row>
    <row r="1642" spans="30:41" x14ac:dyDescent="0.25">
      <c r="AD1642" s="239"/>
      <c r="AE1642" s="240"/>
      <c r="AF1642" s="239"/>
      <c r="AG1642" s="239"/>
      <c r="AH1642" s="239"/>
      <c r="AI1642" s="240"/>
      <c r="AJ1642" s="271"/>
      <c r="AK1642" s="240"/>
      <c r="AL1642" s="268"/>
      <c r="AM1642" s="240"/>
      <c r="AN1642" s="241"/>
      <c r="AO1642" s="241"/>
    </row>
    <row r="1643" spans="30:41" x14ac:dyDescent="0.25">
      <c r="AD1643" s="239"/>
      <c r="AE1643" s="240"/>
      <c r="AF1643" s="239"/>
      <c r="AG1643" s="239"/>
      <c r="AH1643" s="239"/>
      <c r="AI1643" s="240"/>
      <c r="AJ1643" s="271"/>
      <c r="AK1643" s="240"/>
      <c r="AL1643" s="268"/>
      <c r="AM1643" s="240"/>
      <c r="AN1643" s="241"/>
      <c r="AO1643" s="241"/>
    </row>
    <row r="1644" spans="30:41" x14ac:dyDescent="0.25">
      <c r="AD1644" s="239"/>
      <c r="AE1644" s="240"/>
      <c r="AF1644" s="239"/>
      <c r="AG1644" s="239"/>
      <c r="AH1644" s="239"/>
      <c r="AI1644" s="240"/>
      <c r="AJ1644" s="271"/>
      <c r="AK1644" s="240"/>
      <c r="AL1644" s="268"/>
      <c r="AM1644" s="240"/>
      <c r="AN1644" s="241"/>
      <c r="AO1644" s="241"/>
    </row>
    <row r="1645" spans="30:41" x14ac:dyDescent="0.25">
      <c r="AD1645" s="239"/>
      <c r="AE1645" s="240"/>
      <c r="AF1645" s="239"/>
      <c r="AG1645" s="239"/>
      <c r="AH1645" s="239"/>
      <c r="AI1645" s="240"/>
      <c r="AJ1645" s="271"/>
      <c r="AK1645" s="240"/>
      <c r="AL1645" s="268"/>
      <c r="AM1645" s="240"/>
      <c r="AN1645" s="241"/>
      <c r="AO1645" s="241"/>
    </row>
    <row r="1646" spans="30:41" x14ac:dyDescent="0.25">
      <c r="AD1646" s="239"/>
      <c r="AE1646" s="240"/>
      <c r="AF1646" s="239"/>
      <c r="AG1646" s="239"/>
      <c r="AH1646" s="239"/>
      <c r="AI1646" s="240"/>
      <c r="AJ1646" s="271"/>
      <c r="AK1646" s="240"/>
      <c r="AL1646" s="268"/>
      <c r="AM1646" s="240"/>
      <c r="AN1646" s="241"/>
      <c r="AO1646" s="241"/>
    </row>
    <row r="1647" spans="30:41" x14ac:dyDescent="0.25">
      <c r="AD1647" s="239"/>
      <c r="AE1647" s="240"/>
      <c r="AF1647" s="239"/>
      <c r="AG1647" s="239"/>
      <c r="AH1647" s="239"/>
      <c r="AI1647" s="240"/>
      <c r="AJ1647" s="271"/>
      <c r="AK1647" s="240"/>
      <c r="AL1647" s="268"/>
      <c r="AM1647" s="240"/>
      <c r="AN1647" s="241"/>
      <c r="AO1647" s="241"/>
    </row>
    <row r="1648" spans="30:41" x14ac:dyDescent="0.25">
      <c r="AD1648" s="239"/>
      <c r="AE1648" s="240"/>
      <c r="AF1648" s="239"/>
      <c r="AG1648" s="239"/>
      <c r="AH1648" s="239"/>
      <c r="AI1648" s="240"/>
      <c r="AJ1648" s="271"/>
      <c r="AK1648" s="240"/>
      <c r="AL1648" s="268"/>
      <c r="AM1648" s="240"/>
      <c r="AN1648" s="241"/>
      <c r="AO1648" s="241"/>
    </row>
    <row r="1649" spans="30:41" x14ac:dyDescent="0.25">
      <c r="AD1649" s="239"/>
      <c r="AE1649" s="240"/>
      <c r="AF1649" s="239"/>
      <c r="AG1649" s="239"/>
      <c r="AH1649" s="239"/>
      <c r="AI1649" s="240"/>
      <c r="AJ1649" s="271"/>
      <c r="AK1649" s="240"/>
      <c r="AL1649" s="268"/>
      <c r="AM1649" s="240"/>
      <c r="AN1649" s="241"/>
      <c r="AO1649" s="241"/>
    </row>
    <row r="1650" spans="30:41" x14ac:dyDescent="0.25">
      <c r="AD1650" s="239"/>
      <c r="AE1650" s="240"/>
      <c r="AF1650" s="239"/>
      <c r="AG1650" s="239"/>
      <c r="AH1650" s="239"/>
      <c r="AI1650" s="240"/>
      <c r="AJ1650" s="271"/>
      <c r="AK1650" s="240"/>
      <c r="AL1650" s="268"/>
      <c r="AM1650" s="240"/>
      <c r="AN1650" s="241"/>
      <c r="AO1650" s="241"/>
    </row>
    <row r="1651" spans="30:41" x14ac:dyDescent="0.25">
      <c r="AD1651" s="239"/>
      <c r="AE1651" s="240"/>
      <c r="AF1651" s="239"/>
      <c r="AG1651" s="239"/>
      <c r="AH1651" s="239"/>
      <c r="AI1651" s="240"/>
      <c r="AJ1651" s="271"/>
      <c r="AK1651" s="240"/>
      <c r="AL1651" s="268"/>
      <c r="AM1651" s="240"/>
      <c r="AN1651" s="241"/>
      <c r="AO1651" s="241"/>
    </row>
    <row r="1652" spans="30:41" x14ac:dyDescent="0.25">
      <c r="AD1652" s="239"/>
      <c r="AE1652" s="240"/>
      <c r="AF1652" s="239"/>
      <c r="AG1652" s="239"/>
      <c r="AH1652" s="239"/>
      <c r="AI1652" s="240"/>
      <c r="AJ1652" s="271"/>
      <c r="AK1652" s="240"/>
      <c r="AL1652" s="268"/>
      <c r="AM1652" s="240"/>
      <c r="AN1652" s="241"/>
      <c r="AO1652" s="241"/>
    </row>
    <row r="1653" spans="30:41" x14ac:dyDescent="0.25">
      <c r="AD1653" s="239"/>
      <c r="AE1653" s="240"/>
      <c r="AF1653" s="239"/>
      <c r="AG1653" s="239"/>
      <c r="AH1653" s="239"/>
      <c r="AI1653" s="240"/>
      <c r="AJ1653" s="271"/>
      <c r="AK1653" s="240"/>
      <c r="AL1653" s="268"/>
      <c r="AM1653" s="240"/>
      <c r="AN1653" s="241"/>
      <c r="AO1653" s="241"/>
    </row>
    <row r="1654" spans="30:41" x14ac:dyDescent="0.25">
      <c r="AD1654" s="239"/>
      <c r="AE1654" s="240"/>
      <c r="AF1654" s="239"/>
      <c r="AG1654" s="239"/>
      <c r="AH1654" s="239"/>
      <c r="AI1654" s="240"/>
      <c r="AJ1654" s="271"/>
      <c r="AK1654" s="240"/>
      <c r="AL1654" s="268"/>
      <c r="AM1654" s="240"/>
      <c r="AN1654" s="241"/>
      <c r="AO1654" s="241"/>
    </row>
    <row r="1655" spans="30:41" x14ac:dyDescent="0.25">
      <c r="AD1655" s="239"/>
      <c r="AE1655" s="240"/>
      <c r="AF1655" s="239"/>
      <c r="AG1655" s="239"/>
      <c r="AH1655" s="239"/>
      <c r="AI1655" s="240"/>
      <c r="AJ1655" s="271"/>
      <c r="AK1655" s="240"/>
      <c r="AL1655" s="268"/>
      <c r="AM1655" s="240"/>
      <c r="AN1655" s="241"/>
      <c r="AO1655" s="241"/>
    </row>
    <row r="1656" spans="30:41" x14ac:dyDescent="0.25">
      <c r="AD1656" s="239"/>
      <c r="AE1656" s="240"/>
      <c r="AF1656" s="239"/>
      <c r="AG1656" s="239"/>
      <c r="AH1656" s="239"/>
      <c r="AI1656" s="240"/>
      <c r="AJ1656" s="271"/>
      <c r="AK1656" s="240"/>
      <c r="AL1656" s="268"/>
      <c r="AM1656" s="240"/>
      <c r="AN1656" s="241"/>
      <c r="AO1656" s="241"/>
    </row>
    <row r="1657" spans="30:41" x14ac:dyDescent="0.25">
      <c r="AD1657" s="239"/>
      <c r="AE1657" s="240"/>
      <c r="AF1657" s="239"/>
      <c r="AG1657" s="239"/>
      <c r="AH1657" s="239"/>
      <c r="AI1657" s="240"/>
      <c r="AJ1657" s="271"/>
      <c r="AK1657" s="240"/>
      <c r="AL1657" s="268"/>
      <c r="AM1657" s="240"/>
      <c r="AN1657" s="241"/>
      <c r="AO1657" s="241"/>
    </row>
    <row r="1658" spans="30:41" x14ac:dyDescent="0.25">
      <c r="AD1658" s="239"/>
      <c r="AE1658" s="240"/>
      <c r="AF1658" s="239"/>
      <c r="AG1658" s="239"/>
      <c r="AH1658" s="239"/>
      <c r="AI1658" s="240"/>
      <c r="AJ1658" s="271"/>
      <c r="AK1658" s="240"/>
      <c r="AL1658" s="268"/>
      <c r="AM1658" s="240"/>
      <c r="AN1658" s="241"/>
      <c r="AO1658" s="241"/>
    </row>
    <row r="1659" spans="30:41" x14ac:dyDescent="0.25">
      <c r="AD1659" s="239"/>
      <c r="AE1659" s="240"/>
      <c r="AF1659" s="239"/>
      <c r="AG1659" s="239"/>
      <c r="AH1659" s="239"/>
      <c r="AI1659" s="240"/>
      <c r="AJ1659" s="271"/>
      <c r="AK1659" s="240"/>
      <c r="AL1659" s="268"/>
      <c r="AM1659" s="240"/>
      <c r="AN1659" s="241"/>
      <c r="AO1659" s="241"/>
    </row>
    <row r="1660" spans="30:41" x14ac:dyDescent="0.25">
      <c r="AD1660" s="239"/>
      <c r="AE1660" s="240"/>
      <c r="AF1660" s="239"/>
      <c r="AG1660" s="239"/>
      <c r="AH1660" s="239"/>
      <c r="AI1660" s="240"/>
      <c r="AJ1660" s="271"/>
      <c r="AK1660" s="240"/>
      <c r="AL1660" s="268"/>
      <c r="AM1660" s="240"/>
      <c r="AN1660" s="241"/>
      <c r="AO1660" s="241"/>
    </row>
    <row r="1661" spans="30:41" x14ac:dyDescent="0.25">
      <c r="AD1661" s="239"/>
      <c r="AE1661" s="240"/>
      <c r="AF1661" s="239"/>
      <c r="AG1661" s="239"/>
      <c r="AH1661" s="239"/>
      <c r="AI1661" s="240"/>
      <c r="AJ1661" s="271"/>
      <c r="AK1661" s="240"/>
      <c r="AL1661" s="268"/>
      <c r="AM1661" s="240"/>
      <c r="AN1661" s="241"/>
      <c r="AO1661" s="241"/>
    </row>
    <row r="1662" spans="30:41" x14ac:dyDescent="0.25">
      <c r="AD1662" s="239"/>
      <c r="AE1662" s="240"/>
      <c r="AF1662" s="239"/>
      <c r="AG1662" s="239"/>
      <c r="AH1662" s="239"/>
      <c r="AI1662" s="240"/>
      <c r="AJ1662" s="271"/>
      <c r="AK1662" s="240"/>
      <c r="AL1662" s="268"/>
      <c r="AM1662" s="240"/>
      <c r="AN1662" s="241"/>
      <c r="AO1662" s="241"/>
    </row>
    <row r="1663" spans="30:41" x14ac:dyDescent="0.25">
      <c r="AD1663" s="239"/>
      <c r="AE1663" s="240"/>
      <c r="AF1663" s="239"/>
      <c r="AG1663" s="239"/>
      <c r="AH1663" s="239"/>
      <c r="AI1663" s="240"/>
      <c r="AJ1663" s="271"/>
      <c r="AK1663" s="240"/>
      <c r="AL1663" s="268"/>
      <c r="AM1663" s="240"/>
      <c r="AN1663" s="241"/>
      <c r="AO1663" s="241"/>
    </row>
    <row r="1664" spans="30:41" x14ac:dyDescent="0.25">
      <c r="AD1664" s="239"/>
      <c r="AE1664" s="240"/>
      <c r="AF1664" s="239"/>
      <c r="AG1664" s="239"/>
      <c r="AH1664" s="239"/>
      <c r="AI1664" s="240"/>
      <c r="AJ1664" s="271"/>
      <c r="AK1664" s="240"/>
      <c r="AL1664" s="268"/>
      <c r="AM1664" s="240"/>
      <c r="AN1664" s="241"/>
      <c r="AO1664" s="241"/>
    </row>
    <row r="1665" spans="30:41" x14ac:dyDescent="0.25">
      <c r="AD1665" s="239"/>
      <c r="AE1665" s="240"/>
      <c r="AF1665" s="239"/>
      <c r="AG1665" s="239"/>
      <c r="AH1665" s="239"/>
      <c r="AI1665" s="240"/>
      <c r="AJ1665" s="271"/>
      <c r="AK1665" s="240"/>
      <c r="AL1665" s="268"/>
      <c r="AM1665" s="240"/>
      <c r="AN1665" s="241"/>
      <c r="AO1665" s="241"/>
    </row>
    <row r="1666" spans="30:41" x14ac:dyDescent="0.25">
      <c r="AD1666" s="239"/>
      <c r="AE1666" s="240"/>
      <c r="AF1666" s="239"/>
      <c r="AG1666" s="239"/>
      <c r="AH1666" s="239"/>
      <c r="AI1666" s="240"/>
      <c r="AJ1666" s="271"/>
      <c r="AK1666" s="240"/>
      <c r="AL1666" s="268"/>
      <c r="AM1666" s="240"/>
      <c r="AN1666" s="241"/>
      <c r="AO1666" s="241"/>
    </row>
    <row r="1667" spans="30:41" x14ac:dyDescent="0.25">
      <c r="AD1667" s="239"/>
      <c r="AE1667" s="240"/>
      <c r="AF1667" s="239"/>
      <c r="AG1667" s="239"/>
      <c r="AH1667" s="239"/>
      <c r="AI1667" s="240"/>
      <c r="AJ1667" s="271"/>
      <c r="AK1667" s="240"/>
      <c r="AL1667" s="268"/>
      <c r="AM1667" s="240"/>
      <c r="AN1667" s="241"/>
      <c r="AO1667" s="241"/>
    </row>
    <row r="1668" spans="30:41" x14ac:dyDescent="0.25">
      <c r="AD1668" s="239"/>
      <c r="AE1668" s="240"/>
      <c r="AF1668" s="239"/>
      <c r="AG1668" s="239"/>
      <c r="AH1668" s="239"/>
      <c r="AI1668" s="240"/>
      <c r="AJ1668" s="271"/>
      <c r="AK1668" s="240"/>
      <c r="AL1668" s="268"/>
      <c r="AM1668" s="240"/>
      <c r="AN1668" s="241"/>
      <c r="AO1668" s="241"/>
    </row>
    <row r="1669" spans="30:41" x14ac:dyDescent="0.25">
      <c r="AD1669" s="239"/>
      <c r="AE1669" s="240"/>
      <c r="AF1669" s="239"/>
      <c r="AG1669" s="239"/>
      <c r="AH1669" s="239"/>
      <c r="AI1669" s="240"/>
      <c r="AJ1669" s="271"/>
      <c r="AK1669" s="240"/>
      <c r="AL1669" s="268"/>
      <c r="AM1669" s="240"/>
      <c r="AN1669" s="241"/>
      <c r="AO1669" s="241"/>
    </row>
    <row r="1670" spans="30:41" x14ac:dyDescent="0.25">
      <c r="AD1670" s="239"/>
      <c r="AE1670" s="240"/>
      <c r="AF1670" s="239"/>
      <c r="AG1670" s="239"/>
      <c r="AH1670" s="239"/>
      <c r="AI1670" s="240"/>
      <c r="AJ1670" s="271"/>
      <c r="AK1670" s="240"/>
      <c r="AL1670" s="268"/>
      <c r="AM1670" s="240"/>
      <c r="AN1670" s="241"/>
      <c r="AO1670" s="241"/>
    </row>
    <row r="1671" spans="30:41" x14ac:dyDescent="0.25">
      <c r="AD1671" s="239"/>
      <c r="AE1671" s="240"/>
      <c r="AF1671" s="239"/>
      <c r="AG1671" s="239"/>
      <c r="AH1671" s="239"/>
      <c r="AI1671" s="240"/>
      <c r="AJ1671" s="271"/>
      <c r="AK1671" s="240"/>
      <c r="AL1671" s="268"/>
      <c r="AM1671" s="240"/>
      <c r="AN1671" s="241"/>
      <c r="AO1671" s="241"/>
    </row>
    <row r="1672" spans="30:41" x14ac:dyDescent="0.25">
      <c r="AD1672" s="239"/>
      <c r="AE1672" s="240"/>
      <c r="AF1672" s="239"/>
      <c r="AG1672" s="239"/>
      <c r="AH1672" s="239"/>
      <c r="AI1672" s="240"/>
      <c r="AJ1672" s="271"/>
      <c r="AK1672" s="240"/>
      <c r="AL1672" s="268"/>
      <c r="AM1672" s="240"/>
      <c r="AN1672" s="241"/>
      <c r="AO1672" s="241"/>
    </row>
    <row r="1673" spans="30:41" x14ac:dyDescent="0.25">
      <c r="AD1673" s="239"/>
      <c r="AE1673" s="240"/>
      <c r="AF1673" s="239"/>
      <c r="AG1673" s="239"/>
      <c r="AH1673" s="239"/>
      <c r="AI1673" s="240"/>
      <c r="AJ1673" s="271"/>
      <c r="AK1673" s="240"/>
      <c r="AL1673" s="268"/>
      <c r="AM1673" s="240"/>
      <c r="AN1673" s="241"/>
      <c r="AO1673" s="241"/>
    </row>
    <row r="1674" spans="30:41" x14ac:dyDescent="0.25">
      <c r="AD1674" s="239"/>
      <c r="AE1674" s="240"/>
      <c r="AF1674" s="239"/>
      <c r="AG1674" s="239"/>
      <c r="AH1674" s="239"/>
      <c r="AI1674" s="240"/>
      <c r="AJ1674" s="271"/>
      <c r="AK1674" s="240"/>
      <c r="AL1674" s="268"/>
      <c r="AM1674" s="240"/>
      <c r="AN1674" s="241"/>
      <c r="AO1674" s="241"/>
    </row>
    <row r="1675" spans="30:41" x14ac:dyDescent="0.25">
      <c r="AD1675" s="239"/>
      <c r="AE1675" s="240"/>
      <c r="AF1675" s="239"/>
      <c r="AG1675" s="239"/>
      <c r="AH1675" s="239"/>
      <c r="AI1675" s="240"/>
      <c r="AJ1675" s="271"/>
      <c r="AK1675" s="240"/>
      <c r="AL1675" s="268"/>
      <c r="AM1675" s="240"/>
      <c r="AN1675" s="241"/>
      <c r="AO1675" s="241"/>
    </row>
    <row r="1676" spans="30:41" x14ac:dyDescent="0.25">
      <c r="AD1676" s="239"/>
      <c r="AE1676" s="240"/>
      <c r="AF1676" s="239"/>
      <c r="AG1676" s="239"/>
      <c r="AH1676" s="239"/>
      <c r="AI1676" s="240"/>
      <c r="AJ1676" s="271"/>
      <c r="AK1676" s="240"/>
      <c r="AL1676" s="268"/>
      <c r="AM1676" s="240"/>
      <c r="AN1676" s="241"/>
      <c r="AO1676" s="241"/>
    </row>
    <row r="1677" spans="30:41" x14ac:dyDescent="0.25">
      <c r="AD1677" s="239"/>
      <c r="AE1677" s="240"/>
      <c r="AF1677" s="239"/>
      <c r="AG1677" s="239"/>
      <c r="AH1677" s="239"/>
      <c r="AI1677" s="240"/>
      <c r="AJ1677" s="271"/>
      <c r="AK1677" s="240"/>
      <c r="AL1677" s="268"/>
      <c r="AM1677" s="240"/>
      <c r="AN1677" s="241"/>
      <c r="AO1677" s="241"/>
    </row>
    <row r="1678" spans="30:41" x14ac:dyDescent="0.25">
      <c r="AD1678" s="239"/>
      <c r="AE1678" s="240"/>
      <c r="AF1678" s="239"/>
      <c r="AG1678" s="239"/>
      <c r="AH1678" s="239"/>
      <c r="AI1678" s="240"/>
      <c r="AJ1678" s="271"/>
      <c r="AK1678" s="240"/>
      <c r="AL1678" s="268"/>
      <c r="AM1678" s="240"/>
      <c r="AN1678" s="241"/>
      <c r="AO1678" s="241"/>
    </row>
    <row r="1679" spans="30:41" x14ac:dyDescent="0.25">
      <c r="AD1679" s="239"/>
      <c r="AE1679" s="240"/>
      <c r="AF1679" s="239"/>
      <c r="AG1679" s="239"/>
      <c r="AH1679" s="239"/>
      <c r="AI1679" s="240"/>
      <c r="AJ1679" s="271"/>
      <c r="AK1679" s="240"/>
      <c r="AL1679" s="268"/>
      <c r="AM1679" s="240"/>
      <c r="AN1679" s="241"/>
      <c r="AO1679" s="241"/>
    </row>
    <row r="1680" spans="30:41" x14ac:dyDescent="0.25">
      <c r="AD1680" s="239"/>
      <c r="AE1680" s="240"/>
      <c r="AF1680" s="239"/>
      <c r="AG1680" s="239"/>
      <c r="AH1680" s="239"/>
      <c r="AI1680" s="240"/>
      <c r="AJ1680" s="271"/>
      <c r="AK1680" s="240"/>
      <c r="AL1680" s="268"/>
      <c r="AM1680" s="240"/>
      <c r="AN1680" s="241"/>
      <c r="AO1680" s="241"/>
    </row>
    <row r="1681" spans="30:41" x14ac:dyDescent="0.25">
      <c r="AD1681" s="239"/>
      <c r="AE1681" s="240"/>
      <c r="AF1681" s="239"/>
      <c r="AG1681" s="239"/>
      <c r="AH1681" s="239"/>
      <c r="AI1681" s="240"/>
      <c r="AJ1681" s="271"/>
      <c r="AK1681" s="240"/>
      <c r="AL1681" s="268"/>
      <c r="AM1681" s="240"/>
      <c r="AN1681" s="241"/>
      <c r="AO1681" s="241"/>
    </row>
    <row r="1682" spans="30:41" x14ac:dyDescent="0.25">
      <c r="AD1682" s="239"/>
      <c r="AE1682" s="240"/>
      <c r="AF1682" s="239"/>
      <c r="AG1682" s="239"/>
      <c r="AH1682" s="239"/>
      <c r="AI1682" s="240"/>
      <c r="AJ1682" s="271"/>
      <c r="AK1682" s="240"/>
      <c r="AL1682" s="268"/>
      <c r="AM1682" s="240"/>
      <c r="AN1682" s="241"/>
      <c r="AO1682" s="241"/>
    </row>
    <row r="1683" spans="30:41" x14ac:dyDescent="0.25">
      <c r="AD1683" s="239"/>
      <c r="AE1683" s="240"/>
      <c r="AF1683" s="239"/>
      <c r="AG1683" s="239"/>
      <c r="AH1683" s="239"/>
      <c r="AI1683" s="240"/>
      <c r="AJ1683" s="271"/>
      <c r="AK1683" s="240"/>
      <c r="AL1683" s="268"/>
      <c r="AM1683" s="240"/>
      <c r="AN1683" s="241"/>
      <c r="AO1683" s="241"/>
    </row>
    <row r="1684" spans="30:41" x14ac:dyDescent="0.25">
      <c r="AD1684" s="239"/>
      <c r="AE1684" s="240"/>
      <c r="AF1684" s="239"/>
      <c r="AG1684" s="239"/>
      <c r="AH1684" s="239"/>
      <c r="AI1684" s="240"/>
      <c r="AJ1684" s="271"/>
      <c r="AK1684" s="240"/>
      <c r="AL1684" s="268"/>
      <c r="AM1684" s="240"/>
      <c r="AN1684" s="241"/>
      <c r="AO1684" s="241"/>
    </row>
    <row r="1685" spans="30:41" x14ac:dyDescent="0.25">
      <c r="AD1685" s="239"/>
      <c r="AE1685" s="240"/>
      <c r="AF1685" s="239"/>
      <c r="AG1685" s="239"/>
      <c r="AH1685" s="239"/>
      <c r="AI1685" s="240"/>
      <c r="AJ1685" s="271"/>
      <c r="AK1685" s="240"/>
      <c r="AL1685" s="268"/>
      <c r="AM1685" s="240"/>
      <c r="AN1685" s="241"/>
      <c r="AO1685" s="241"/>
    </row>
    <row r="1686" spans="30:41" x14ac:dyDescent="0.25">
      <c r="AD1686" s="239"/>
      <c r="AE1686" s="240"/>
      <c r="AF1686" s="239"/>
      <c r="AG1686" s="239"/>
      <c r="AH1686" s="239"/>
      <c r="AI1686" s="240"/>
      <c r="AJ1686" s="271"/>
      <c r="AK1686" s="240"/>
      <c r="AL1686" s="268"/>
      <c r="AM1686" s="240"/>
      <c r="AN1686" s="241"/>
      <c r="AO1686" s="241"/>
    </row>
    <row r="1687" spans="30:41" x14ac:dyDescent="0.25">
      <c r="AD1687" s="239"/>
      <c r="AE1687" s="240"/>
      <c r="AF1687" s="239"/>
      <c r="AG1687" s="239"/>
      <c r="AH1687" s="239"/>
      <c r="AI1687" s="240"/>
      <c r="AJ1687" s="271"/>
      <c r="AK1687" s="240"/>
      <c r="AL1687" s="268"/>
      <c r="AM1687" s="240"/>
      <c r="AN1687" s="241"/>
      <c r="AO1687" s="241"/>
    </row>
    <row r="1688" spans="30:41" x14ac:dyDescent="0.25">
      <c r="AD1688" s="239"/>
      <c r="AE1688" s="240"/>
      <c r="AF1688" s="239"/>
      <c r="AG1688" s="239"/>
      <c r="AH1688" s="239"/>
      <c r="AI1688" s="240"/>
      <c r="AJ1688" s="271"/>
      <c r="AK1688" s="240"/>
      <c r="AL1688" s="268"/>
      <c r="AM1688" s="240"/>
      <c r="AN1688" s="241"/>
      <c r="AO1688" s="241"/>
    </row>
    <row r="1689" spans="30:41" x14ac:dyDescent="0.25">
      <c r="AD1689" s="239"/>
      <c r="AE1689" s="240"/>
      <c r="AF1689" s="239"/>
      <c r="AG1689" s="239"/>
      <c r="AH1689" s="239"/>
      <c r="AI1689" s="240"/>
      <c r="AJ1689" s="271"/>
      <c r="AK1689" s="240"/>
      <c r="AL1689" s="268"/>
      <c r="AM1689" s="240"/>
      <c r="AN1689" s="241"/>
      <c r="AO1689" s="241"/>
    </row>
    <row r="1690" spans="30:41" x14ac:dyDescent="0.25">
      <c r="AD1690" s="239"/>
      <c r="AE1690" s="240"/>
      <c r="AF1690" s="239"/>
      <c r="AG1690" s="239"/>
      <c r="AH1690" s="239"/>
      <c r="AI1690" s="240"/>
      <c r="AJ1690" s="271"/>
      <c r="AK1690" s="240"/>
      <c r="AL1690" s="268"/>
      <c r="AM1690" s="240"/>
      <c r="AN1690" s="241"/>
      <c r="AO1690" s="241"/>
    </row>
    <row r="1691" spans="30:41" x14ac:dyDescent="0.25">
      <c r="AD1691" s="239"/>
      <c r="AE1691" s="240"/>
      <c r="AF1691" s="239"/>
      <c r="AG1691" s="239"/>
      <c r="AH1691" s="239"/>
      <c r="AI1691" s="240"/>
      <c r="AJ1691" s="271"/>
      <c r="AK1691" s="240"/>
      <c r="AL1691" s="268"/>
      <c r="AM1691" s="240"/>
      <c r="AN1691" s="241"/>
      <c r="AO1691" s="241"/>
    </row>
    <row r="1692" spans="30:41" x14ac:dyDescent="0.25">
      <c r="AD1692" s="239"/>
      <c r="AE1692" s="240"/>
      <c r="AF1692" s="239"/>
      <c r="AG1692" s="239"/>
      <c r="AH1692" s="239"/>
      <c r="AI1692" s="240"/>
      <c r="AJ1692" s="271"/>
      <c r="AK1692" s="240"/>
      <c r="AL1692" s="268"/>
      <c r="AM1692" s="240"/>
      <c r="AN1692" s="241"/>
      <c r="AO1692" s="241"/>
    </row>
    <row r="1693" spans="30:41" x14ac:dyDescent="0.25">
      <c r="AD1693" s="239"/>
      <c r="AE1693" s="240"/>
      <c r="AF1693" s="239"/>
      <c r="AG1693" s="239"/>
      <c r="AH1693" s="239"/>
      <c r="AI1693" s="240"/>
      <c r="AJ1693" s="271"/>
      <c r="AK1693" s="240"/>
      <c r="AL1693" s="268"/>
      <c r="AM1693" s="240"/>
      <c r="AN1693" s="241"/>
      <c r="AO1693" s="241"/>
    </row>
    <row r="1694" spans="30:41" x14ac:dyDescent="0.25">
      <c r="AD1694" s="239"/>
      <c r="AE1694" s="240"/>
      <c r="AF1694" s="239"/>
      <c r="AG1694" s="239"/>
      <c r="AH1694" s="239"/>
      <c r="AI1694" s="240"/>
      <c r="AJ1694" s="271"/>
      <c r="AK1694" s="240"/>
      <c r="AL1694" s="268"/>
      <c r="AM1694" s="240"/>
      <c r="AN1694" s="241"/>
      <c r="AO1694" s="241"/>
    </row>
    <row r="1695" spans="30:41" x14ac:dyDescent="0.25">
      <c r="AD1695" s="239"/>
      <c r="AE1695" s="240"/>
      <c r="AF1695" s="239"/>
      <c r="AG1695" s="239"/>
      <c r="AH1695" s="239"/>
      <c r="AI1695" s="240"/>
      <c r="AJ1695" s="271"/>
      <c r="AK1695" s="240"/>
      <c r="AL1695" s="268"/>
      <c r="AM1695" s="240"/>
      <c r="AN1695" s="241"/>
      <c r="AO1695" s="241"/>
    </row>
    <row r="1696" spans="30:41" x14ac:dyDescent="0.25">
      <c r="AD1696" s="239"/>
      <c r="AE1696" s="240"/>
      <c r="AF1696" s="239"/>
      <c r="AG1696" s="239"/>
      <c r="AH1696" s="239"/>
      <c r="AI1696" s="240"/>
      <c r="AJ1696" s="271"/>
      <c r="AK1696" s="240"/>
      <c r="AL1696" s="268"/>
      <c r="AM1696" s="240"/>
      <c r="AN1696" s="241"/>
      <c r="AO1696" s="241"/>
    </row>
    <row r="1697" spans="30:41" x14ac:dyDescent="0.25">
      <c r="AD1697" s="239"/>
      <c r="AE1697" s="240"/>
      <c r="AF1697" s="239"/>
      <c r="AG1697" s="239"/>
      <c r="AH1697" s="239"/>
      <c r="AI1697" s="240"/>
      <c r="AJ1697" s="271"/>
      <c r="AK1697" s="240"/>
      <c r="AL1697" s="268"/>
      <c r="AM1697" s="240"/>
      <c r="AN1697" s="241"/>
      <c r="AO1697" s="241"/>
    </row>
    <row r="1698" spans="30:41" x14ac:dyDescent="0.25">
      <c r="AD1698" s="239"/>
      <c r="AE1698" s="240"/>
      <c r="AF1698" s="239"/>
      <c r="AG1698" s="239"/>
      <c r="AH1698" s="239"/>
      <c r="AI1698" s="240"/>
      <c r="AJ1698" s="271"/>
      <c r="AK1698" s="240"/>
      <c r="AL1698" s="268"/>
      <c r="AM1698" s="240"/>
      <c r="AN1698" s="241"/>
      <c r="AO1698" s="241"/>
    </row>
    <row r="1699" spans="30:41" x14ac:dyDescent="0.25">
      <c r="AD1699" s="239"/>
      <c r="AE1699" s="240"/>
      <c r="AF1699" s="239"/>
      <c r="AG1699" s="239"/>
      <c r="AH1699" s="239"/>
      <c r="AI1699" s="240"/>
      <c r="AJ1699" s="271"/>
      <c r="AK1699" s="240"/>
      <c r="AL1699" s="268"/>
      <c r="AM1699" s="240"/>
      <c r="AN1699" s="241"/>
      <c r="AO1699" s="241"/>
    </row>
    <row r="1700" spans="30:41" x14ac:dyDescent="0.25">
      <c r="AD1700" s="239"/>
      <c r="AE1700" s="240"/>
      <c r="AF1700" s="239"/>
      <c r="AG1700" s="239"/>
      <c r="AH1700" s="239"/>
      <c r="AI1700" s="240"/>
      <c r="AJ1700" s="271"/>
      <c r="AK1700" s="240"/>
      <c r="AL1700" s="268"/>
      <c r="AM1700" s="240"/>
      <c r="AN1700" s="241"/>
      <c r="AO1700" s="241"/>
    </row>
    <row r="1701" spans="30:41" x14ac:dyDescent="0.25">
      <c r="AD1701" s="239"/>
      <c r="AE1701" s="240"/>
      <c r="AF1701" s="239"/>
      <c r="AG1701" s="239"/>
      <c r="AH1701" s="239"/>
      <c r="AI1701" s="240"/>
      <c r="AJ1701" s="271"/>
      <c r="AK1701" s="240"/>
      <c r="AL1701" s="268"/>
      <c r="AM1701" s="240"/>
      <c r="AN1701" s="241"/>
      <c r="AO1701" s="241"/>
    </row>
    <row r="1702" spans="30:41" x14ac:dyDescent="0.25">
      <c r="AD1702" s="239"/>
      <c r="AE1702" s="240"/>
      <c r="AF1702" s="239"/>
      <c r="AG1702" s="239"/>
      <c r="AH1702" s="239"/>
      <c r="AI1702" s="240"/>
      <c r="AJ1702" s="271"/>
      <c r="AK1702" s="240"/>
      <c r="AL1702" s="268"/>
      <c r="AM1702" s="240"/>
      <c r="AN1702" s="241"/>
      <c r="AO1702" s="241"/>
    </row>
    <row r="1703" spans="30:41" x14ac:dyDescent="0.25">
      <c r="AD1703" s="239"/>
      <c r="AE1703" s="240"/>
      <c r="AF1703" s="239"/>
      <c r="AG1703" s="239"/>
      <c r="AH1703" s="239"/>
      <c r="AI1703" s="240"/>
      <c r="AJ1703" s="271"/>
      <c r="AK1703" s="240"/>
      <c r="AL1703" s="268"/>
      <c r="AM1703" s="240"/>
      <c r="AN1703" s="241"/>
      <c r="AO1703" s="241"/>
    </row>
    <row r="1704" spans="30:41" x14ac:dyDescent="0.25">
      <c r="AD1704" s="239"/>
      <c r="AE1704" s="240"/>
      <c r="AF1704" s="239"/>
      <c r="AG1704" s="239"/>
      <c r="AH1704" s="239"/>
      <c r="AI1704" s="240"/>
      <c r="AJ1704" s="271"/>
      <c r="AK1704" s="240"/>
      <c r="AL1704" s="268"/>
      <c r="AM1704" s="240"/>
      <c r="AN1704" s="241"/>
      <c r="AO1704" s="241"/>
    </row>
    <row r="1705" spans="30:41" x14ac:dyDescent="0.25">
      <c r="AD1705" s="239"/>
      <c r="AE1705" s="240"/>
      <c r="AF1705" s="239"/>
      <c r="AG1705" s="239"/>
      <c r="AH1705" s="239"/>
      <c r="AI1705" s="240"/>
      <c r="AJ1705" s="271"/>
      <c r="AK1705" s="240"/>
      <c r="AL1705" s="268"/>
      <c r="AM1705" s="240"/>
      <c r="AN1705" s="241"/>
      <c r="AO1705" s="241"/>
    </row>
    <row r="1706" spans="30:41" x14ac:dyDescent="0.25">
      <c r="AD1706" s="239"/>
      <c r="AE1706" s="240"/>
      <c r="AF1706" s="239"/>
      <c r="AG1706" s="239"/>
      <c r="AH1706" s="239"/>
      <c r="AI1706" s="240"/>
      <c r="AJ1706" s="271"/>
      <c r="AK1706" s="240"/>
      <c r="AL1706" s="268"/>
      <c r="AM1706" s="240"/>
      <c r="AN1706" s="241"/>
      <c r="AO1706" s="241"/>
    </row>
    <row r="1707" spans="30:41" x14ac:dyDescent="0.25">
      <c r="AD1707" s="239"/>
      <c r="AE1707" s="240"/>
      <c r="AF1707" s="239"/>
      <c r="AG1707" s="239"/>
      <c r="AH1707" s="239"/>
      <c r="AI1707" s="240"/>
      <c r="AJ1707" s="271"/>
      <c r="AK1707" s="240"/>
      <c r="AL1707" s="268"/>
      <c r="AM1707" s="240"/>
      <c r="AN1707" s="241"/>
      <c r="AO1707" s="241"/>
    </row>
    <row r="1708" spans="30:41" x14ac:dyDescent="0.25">
      <c r="AD1708" s="239"/>
      <c r="AE1708" s="240"/>
      <c r="AF1708" s="239"/>
      <c r="AG1708" s="239"/>
      <c r="AH1708" s="239"/>
      <c r="AI1708" s="240"/>
      <c r="AJ1708" s="271"/>
      <c r="AK1708" s="240"/>
      <c r="AL1708" s="268"/>
      <c r="AM1708" s="240"/>
      <c r="AN1708" s="241"/>
      <c r="AO1708" s="241"/>
    </row>
    <row r="1709" spans="30:41" x14ac:dyDescent="0.25">
      <c r="AD1709" s="239"/>
      <c r="AE1709" s="240"/>
      <c r="AF1709" s="239"/>
      <c r="AG1709" s="239"/>
      <c r="AH1709" s="239"/>
      <c r="AI1709" s="240"/>
      <c r="AJ1709" s="271"/>
      <c r="AK1709" s="240"/>
      <c r="AL1709" s="268"/>
      <c r="AM1709" s="240"/>
      <c r="AN1709" s="241"/>
      <c r="AO1709" s="241"/>
    </row>
    <row r="1710" spans="30:41" x14ac:dyDescent="0.25">
      <c r="AD1710" s="239"/>
      <c r="AE1710" s="240"/>
      <c r="AF1710" s="239"/>
      <c r="AG1710" s="239"/>
      <c r="AH1710" s="239"/>
      <c r="AI1710" s="240"/>
      <c r="AJ1710" s="271"/>
      <c r="AK1710" s="240"/>
      <c r="AL1710" s="268"/>
      <c r="AM1710" s="240"/>
      <c r="AN1710" s="241"/>
      <c r="AO1710" s="241"/>
    </row>
    <row r="1711" spans="30:41" x14ac:dyDescent="0.25">
      <c r="AD1711" s="239"/>
      <c r="AE1711" s="240"/>
      <c r="AF1711" s="239"/>
      <c r="AG1711" s="239"/>
      <c r="AH1711" s="239"/>
      <c r="AI1711" s="240"/>
      <c r="AJ1711" s="271"/>
      <c r="AK1711" s="240"/>
      <c r="AL1711" s="268"/>
      <c r="AM1711" s="240"/>
      <c r="AN1711" s="241"/>
      <c r="AO1711" s="241"/>
    </row>
    <row r="1712" spans="30:41" x14ac:dyDescent="0.25">
      <c r="AD1712" s="239"/>
      <c r="AE1712" s="240"/>
      <c r="AF1712" s="239"/>
      <c r="AG1712" s="239"/>
      <c r="AH1712" s="239"/>
      <c r="AI1712" s="240"/>
      <c r="AJ1712" s="271"/>
      <c r="AK1712" s="240"/>
      <c r="AL1712" s="268"/>
      <c r="AM1712" s="240"/>
      <c r="AN1712" s="241"/>
      <c r="AO1712" s="241"/>
    </row>
    <row r="1713" spans="30:41" x14ac:dyDescent="0.25">
      <c r="AD1713" s="239"/>
      <c r="AE1713" s="240"/>
      <c r="AF1713" s="239"/>
      <c r="AG1713" s="239"/>
      <c r="AH1713" s="239"/>
      <c r="AI1713" s="240"/>
      <c r="AJ1713" s="271"/>
      <c r="AK1713" s="240"/>
      <c r="AL1713" s="268"/>
      <c r="AM1713" s="240"/>
      <c r="AN1713" s="241"/>
      <c r="AO1713" s="241"/>
    </row>
    <row r="1714" spans="30:41" x14ac:dyDescent="0.25">
      <c r="AD1714" s="239"/>
      <c r="AE1714" s="240"/>
      <c r="AF1714" s="239"/>
      <c r="AG1714" s="239"/>
      <c r="AH1714" s="239"/>
      <c r="AI1714" s="240"/>
      <c r="AJ1714" s="271"/>
      <c r="AK1714" s="240"/>
      <c r="AL1714" s="268"/>
      <c r="AM1714" s="240"/>
      <c r="AN1714" s="241"/>
      <c r="AO1714" s="241"/>
    </row>
    <row r="1715" spans="30:41" x14ac:dyDescent="0.25">
      <c r="AD1715" s="239"/>
      <c r="AE1715" s="240"/>
      <c r="AF1715" s="239"/>
      <c r="AG1715" s="239"/>
      <c r="AH1715" s="239"/>
      <c r="AI1715" s="240"/>
      <c r="AJ1715" s="271"/>
      <c r="AK1715" s="240"/>
      <c r="AL1715" s="268"/>
      <c r="AM1715" s="240"/>
      <c r="AN1715" s="241"/>
      <c r="AO1715" s="241"/>
    </row>
    <row r="1716" spans="30:41" x14ac:dyDescent="0.25">
      <c r="AD1716" s="239"/>
      <c r="AE1716" s="240"/>
      <c r="AF1716" s="239"/>
      <c r="AG1716" s="239"/>
      <c r="AH1716" s="239"/>
      <c r="AI1716" s="240"/>
      <c r="AJ1716" s="271"/>
      <c r="AK1716" s="240"/>
      <c r="AL1716" s="268"/>
      <c r="AM1716" s="240"/>
      <c r="AN1716" s="241"/>
      <c r="AO1716" s="241"/>
    </row>
    <row r="1717" spans="30:41" x14ac:dyDescent="0.25">
      <c r="AD1717" s="239"/>
      <c r="AE1717" s="240"/>
      <c r="AF1717" s="239"/>
      <c r="AG1717" s="239"/>
      <c r="AH1717" s="239"/>
      <c r="AI1717" s="240"/>
      <c r="AJ1717" s="271"/>
      <c r="AK1717" s="240"/>
      <c r="AL1717" s="268"/>
      <c r="AM1717" s="240"/>
      <c r="AN1717" s="241"/>
      <c r="AO1717" s="241"/>
    </row>
    <row r="1718" spans="30:41" x14ac:dyDescent="0.25">
      <c r="AD1718" s="239"/>
      <c r="AE1718" s="240"/>
      <c r="AF1718" s="239"/>
      <c r="AG1718" s="239"/>
      <c r="AH1718" s="239"/>
      <c r="AI1718" s="240"/>
      <c r="AJ1718" s="271"/>
      <c r="AK1718" s="240"/>
      <c r="AL1718" s="268"/>
      <c r="AM1718" s="240"/>
      <c r="AN1718" s="241"/>
      <c r="AO1718" s="241"/>
    </row>
    <row r="1719" spans="30:41" x14ac:dyDescent="0.25">
      <c r="AD1719" s="239"/>
      <c r="AE1719" s="240"/>
      <c r="AF1719" s="239"/>
      <c r="AG1719" s="239"/>
      <c r="AH1719" s="239"/>
      <c r="AI1719" s="240"/>
      <c r="AJ1719" s="271"/>
      <c r="AK1719" s="240"/>
      <c r="AL1719" s="268"/>
      <c r="AM1719" s="240"/>
      <c r="AN1719" s="241"/>
      <c r="AO1719" s="241"/>
    </row>
    <row r="1720" spans="30:41" x14ac:dyDescent="0.25">
      <c r="AD1720" s="239"/>
      <c r="AE1720" s="240"/>
      <c r="AF1720" s="239"/>
      <c r="AG1720" s="239"/>
      <c r="AH1720" s="239"/>
      <c r="AI1720" s="240"/>
      <c r="AJ1720" s="271"/>
      <c r="AK1720" s="240"/>
      <c r="AL1720" s="268"/>
      <c r="AM1720" s="240"/>
      <c r="AN1720" s="241"/>
      <c r="AO1720" s="241"/>
    </row>
    <row r="1721" spans="30:41" x14ac:dyDescent="0.25">
      <c r="AD1721" s="239"/>
      <c r="AE1721" s="240"/>
      <c r="AF1721" s="239"/>
      <c r="AG1721" s="239"/>
      <c r="AH1721" s="239"/>
      <c r="AI1721" s="240"/>
      <c r="AJ1721" s="271"/>
      <c r="AK1721" s="240"/>
      <c r="AL1721" s="268"/>
      <c r="AM1721" s="240"/>
      <c r="AN1721" s="241"/>
      <c r="AO1721" s="241"/>
    </row>
    <row r="1722" spans="30:41" x14ac:dyDescent="0.25">
      <c r="AD1722" s="239"/>
      <c r="AE1722" s="240"/>
      <c r="AF1722" s="239"/>
      <c r="AG1722" s="239"/>
      <c r="AH1722" s="239"/>
      <c r="AI1722" s="240"/>
      <c r="AJ1722" s="271"/>
      <c r="AK1722" s="240"/>
      <c r="AL1722" s="268"/>
      <c r="AM1722" s="240"/>
      <c r="AN1722" s="241"/>
      <c r="AO1722" s="241"/>
    </row>
    <row r="1723" spans="30:41" x14ac:dyDescent="0.25">
      <c r="AD1723" s="239"/>
      <c r="AE1723" s="240"/>
      <c r="AF1723" s="239"/>
      <c r="AG1723" s="239"/>
      <c r="AH1723" s="239"/>
      <c r="AI1723" s="240"/>
      <c r="AJ1723" s="271"/>
      <c r="AK1723" s="240"/>
      <c r="AL1723" s="268"/>
      <c r="AM1723" s="240"/>
      <c r="AN1723" s="241"/>
      <c r="AO1723" s="241"/>
    </row>
    <row r="1724" spans="30:41" x14ac:dyDescent="0.25">
      <c r="AD1724" s="239"/>
      <c r="AE1724" s="240"/>
      <c r="AF1724" s="239"/>
      <c r="AG1724" s="239"/>
      <c r="AH1724" s="239"/>
      <c r="AI1724" s="240"/>
      <c r="AJ1724" s="271"/>
      <c r="AK1724" s="240"/>
      <c r="AL1724" s="268"/>
      <c r="AM1724" s="240"/>
      <c r="AN1724" s="241"/>
      <c r="AO1724" s="241"/>
    </row>
    <row r="1725" spans="30:41" x14ac:dyDescent="0.25">
      <c r="AD1725" s="239"/>
      <c r="AE1725" s="240"/>
      <c r="AF1725" s="239"/>
      <c r="AG1725" s="239"/>
      <c r="AH1725" s="239"/>
      <c r="AI1725" s="240"/>
      <c r="AJ1725" s="271"/>
      <c r="AK1725" s="240"/>
      <c r="AL1725" s="268"/>
      <c r="AM1725" s="240"/>
      <c r="AN1725" s="241"/>
      <c r="AO1725" s="241"/>
    </row>
    <row r="1726" spans="30:41" x14ac:dyDescent="0.25">
      <c r="AD1726" s="239"/>
      <c r="AE1726" s="240"/>
      <c r="AF1726" s="239"/>
      <c r="AG1726" s="239"/>
      <c r="AH1726" s="239"/>
      <c r="AI1726" s="240"/>
      <c r="AJ1726" s="271"/>
      <c r="AK1726" s="240"/>
      <c r="AL1726" s="268"/>
      <c r="AM1726" s="240"/>
      <c r="AN1726" s="241"/>
      <c r="AO1726" s="241"/>
    </row>
    <row r="1727" spans="30:41" x14ac:dyDescent="0.25">
      <c r="AD1727" s="239"/>
      <c r="AE1727" s="240"/>
      <c r="AF1727" s="239"/>
      <c r="AG1727" s="239"/>
      <c r="AH1727" s="239"/>
      <c r="AI1727" s="240"/>
      <c r="AJ1727" s="271"/>
      <c r="AK1727" s="240"/>
      <c r="AL1727" s="268"/>
      <c r="AM1727" s="240"/>
      <c r="AN1727" s="241"/>
      <c r="AO1727" s="241"/>
    </row>
    <row r="1728" spans="30:41" x14ac:dyDescent="0.25">
      <c r="AD1728" s="239"/>
      <c r="AE1728" s="240"/>
      <c r="AF1728" s="239"/>
      <c r="AG1728" s="239"/>
      <c r="AH1728" s="239"/>
      <c r="AI1728" s="240"/>
      <c r="AJ1728" s="271"/>
      <c r="AK1728" s="240"/>
      <c r="AL1728" s="268"/>
      <c r="AM1728" s="240"/>
      <c r="AN1728" s="241"/>
      <c r="AO1728" s="241"/>
    </row>
    <row r="1729" spans="30:41" x14ac:dyDescent="0.25">
      <c r="AD1729" s="239"/>
      <c r="AE1729" s="240"/>
      <c r="AF1729" s="239"/>
      <c r="AG1729" s="239"/>
      <c r="AH1729" s="239"/>
      <c r="AI1729" s="240"/>
      <c r="AJ1729" s="271"/>
      <c r="AK1729" s="240"/>
      <c r="AL1729" s="268"/>
      <c r="AM1729" s="240"/>
      <c r="AN1729" s="241"/>
      <c r="AO1729" s="241"/>
    </row>
    <row r="1730" spans="30:41" x14ac:dyDescent="0.25">
      <c r="AD1730" s="239"/>
      <c r="AE1730" s="240"/>
      <c r="AF1730" s="239"/>
      <c r="AG1730" s="239"/>
      <c r="AH1730" s="239"/>
      <c r="AI1730" s="240"/>
      <c r="AJ1730" s="271"/>
      <c r="AK1730" s="240"/>
      <c r="AL1730" s="268"/>
      <c r="AM1730" s="240"/>
      <c r="AN1730" s="241"/>
      <c r="AO1730" s="241"/>
    </row>
    <row r="1731" spans="30:41" x14ac:dyDescent="0.25">
      <c r="AD1731" s="239"/>
      <c r="AE1731" s="240"/>
      <c r="AF1731" s="239"/>
      <c r="AG1731" s="239"/>
      <c r="AH1731" s="239"/>
      <c r="AI1731" s="240"/>
      <c r="AJ1731" s="271"/>
      <c r="AK1731" s="240"/>
      <c r="AL1731" s="268"/>
      <c r="AM1731" s="240"/>
      <c r="AN1731" s="241"/>
      <c r="AO1731" s="241"/>
    </row>
    <row r="1732" spans="30:41" x14ac:dyDescent="0.25">
      <c r="AD1732" s="239"/>
      <c r="AE1732" s="240"/>
      <c r="AF1732" s="239"/>
      <c r="AG1732" s="239"/>
      <c r="AH1732" s="239"/>
      <c r="AI1732" s="240"/>
      <c r="AJ1732" s="271"/>
      <c r="AK1732" s="240"/>
      <c r="AL1732" s="268"/>
      <c r="AM1732" s="240"/>
      <c r="AN1732" s="241"/>
      <c r="AO1732" s="241"/>
    </row>
    <row r="1733" spans="30:41" x14ac:dyDescent="0.25">
      <c r="AD1733" s="239"/>
      <c r="AE1733" s="240"/>
      <c r="AF1733" s="239"/>
      <c r="AG1733" s="239"/>
      <c r="AH1733" s="239"/>
      <c r="AI1733" s="240"/>
      <c r="AJ1733" s="271"/>
      <c r="AK1733" s="240"/>
      <c r="AL1733" s="268"/>
      <c r="AM1733" s="240"/>
      <c r="AN1733" s="241"/>
      <c r="AO1733" s="241"/>
    </row>
    <row r="1734" spans="30:41" x14ac:dyDescent="0.25">
      <c r="AD1734" s="239"/>
      <c r="AE1734" s="240"/>
      <c r="AF1734" s="239"/>
      <c r="AG1734" s="239"/>
      <c r="AH1734" s="239"/>
      <c r="AI1734" s="240"/>
      <c r="AJ1734" s="271"/>
      <c r="AK1734" s="240"/>
      <c r="AL1734" s="268"/>
      <c r="AM1734" s="240"/>
      <c r="AN1734" s="241"/>
      <c r="AO1734" s="241"/>
    </row>
    <row r="1735" spans="30:41" x14ac:dyDescent="0.25">
      <c r="AD1735" s="239"/>
      <c r="AE1735" s="240"/>
      <c r="AF1735" s="239"/>
      <c r="AG1735" s="239"/>
      <c r="AH1735" s="239"/>
      <c r="AI1735" s="240"/>
      <c r="AJ1735" s="271"/>
      <c r="AK1735" s="240"/>
      <c r="AL1735" s="268"/>
      <c r="AM1735" s="240"/>
      <c r="AN1735" s="241"/>
      <c r="AO1735" s="241"/>
    </row>
    <row r="1736" spans="30:41" x14ac:dyDescent="0.25">
      <c r="AD1736" s="239"/>
      <c r="AE1736" s="240"/>
      <c r="AF1736" s="239"/>
      <c r="AG1736" s="239"/>
      <c r="AH1736" s="239"/>
      <c r="AI1736" s="240"/>
      <c r="AJ1736" s="271"/>
      <c r="AK1736" s="240"/>
      <c r="AL1736" s="268"/>
      <c r="AM1736" s="240"/>
      <c r="AN1736" s="241"/>
      <c r="AO1736" s="241"/>
    </row>
    <row r="1737" spans="30:41" x14ac:dyDescent="0.25">
      <c r="AD1737" s="239"/>
      <c r="AE1737" s="240"/>
      <c r="AF1737" s="239"/>
      <c r="AG1737" s="239"/>
      <c r="AH1737" s="239"/>
      <c r="AI1737" s="240"/>
      <c r="AJ1737" s="271"/>
      <c r="AK1737" s="240"/>
      <c r="AL1737" s="268"/>
      <c r="AM1737" s="240"/>
      <c r="AN1737" s="241"/>
      <c r="AO1737" s="241"/>
    </row>
    <row r="1738" spans="30:41" x14ac:dyDescent="0.25">
      <c r="AD1738" s="239"/>
      <c r="AE1738" s="240"/>
      <c r="AF1738" s="239"/>
      <c r="AG1738" s="239"/>
      <c r="AH1738" s="239"/>
      <c r="AI1738" s="240"/>
      <c r="AJ1738" s="271"/>
      <c r="AK1738" s="240"/>
      <c r="AL1738" s="268"/>
      <c r="AM1738" s="240"/>
      <c r="AN1738" s="241"/>
      <c r="AO1738" s="241"/>
    </row>
    <row r="1739" spans="30:41" x14ac:dyDescent="0.25">
      <c r="AD1739" s="239"/>
      <c r="AE1739" s="240"/>
      <c r="AF1739" s="239"/>
      <c r="AG1739" s="239"/>
      <c r="AH1739" s="239"/>
      <c r="AI1739" s="240"/>
      <c r="AJ1739" s="271"/>
      <c r="AK1739" s="240"/>
      <c r="AL1739" s="268"/>
      <c r="AM1739" s="240"/>
      <c r="AN1739" s="241"/>
      <c r="AO1739" s="241"/>
    </row>
    <row r="1740" spans="30:41" x14ac:dyDescent="0.25">
      <c r="AD1740" s="239"/>
      <c r="AE1740" s="240"/>
      <c r="AF1740" s="239"/>
      <c r="AG1740" s="239"/>
      <c r="AH1740" s="239"/>
      <c r="AI1740" s="240"/>
      <c r="AJ1740" s="271"/>
      <c r="AK1740" s="240"/>
      <c r="AL1740" s="268"/>
      <c r="AM1740" s="240"/>
      <c r="AN1740" s="241"/>
      <c r="AO1740" s="241"/>
    </row>
    <row r="1741" spans="30:41" x14ac:dyDescent="0.25">
      <c r="AD1741" s="239"/>
      <c r="AE1741" s="240"/>
      <c r="AF1741" s="239"/>
      <c r="AG1741" s="239"/>
      <c r="AH1741" s="239"/>
      <c r="AI1741" s="240"/>
      <c r="AJ1741" s="271"/>
      <c r="AK1741" s="240"/>
      <c r="AL1741" s="268"/>
      <c r="AM1741" s="240"/>
      <c r="AN1741" s="241"/>
      <c r="AO1741" s="241"/>
    </row>
    <row r="1742" spans="30:41" x14ac:dyDescent="0.25">
      <c r="AD1742" s="239"/>
      <c r="AE1742" s="240"/>
      <c r="AF1742" s="239"/>
      <c r="AG1742" s="239"/>
      <c r="AH1742" s="239"/>
      <c r="AI1742" s="240"/>
      <c r="AJ1742" s="271"/>
      <c r="AK1742" s="240"/>
      <c r="AL1742" s="268"/>
      <c r="AM1742" s="240"/>
      <c r="AN1742" s="241"/>
      <c r="AO1742" s="241"/>
    </row>
    <row r="1743" spans="30:41" x14ac:dyDescent="0.25">
      <c r="AD1743" s="239"/>
      <c r="AE1743" s="240"/>
      <c r="AF1743" s="239"/>
      <c r="AG1743" s="239"/>
      <c r="AH1743" s="239"/>
      <c r="AI1743" s="240"/>
      <c r="AJ1743" s="271"/>
      <c r="AK1743" s="240"/>
      <c r="AL1743" s="268"/>
      <c r="AM1743" s="240"/>
      <c r="AN1743" s="241"/>
      <c r="AO1743" s="241"/>
    </row>
    <row r="1744" spans="30:41" x14ac:dyDescent="0.25">
      <c r="AD1744" s="239"/>
      <c r="AE1744" s="240"/>
      <c r="AF1744" s="239"/>
      <c r="AG1744" s="239"/>
      <c r="AH1744" s="239"/>
      <c r="AI1744" s="240"/>
      <c r="AJ1744" s="271"/>
      <c r="AK1744" s="240"/>
      <c r="AL1744" s="268"/>
      <c r="AM1744" s="240"/>
      <c r="AN1744" s="241"/>
      <c r="AO1744" s="241"/>
    </row>
    <row r="1745" spans="30:41" x14ac:dyDescent="0.25">
      <c r="AD1745" s="239"/>
      <c r="AE1745" s="240"/>
      <c r="AF1745" s="239"/>
      <c r="AG1745" s="239"/>
      <c r="AH1745" s="239"/>
      <c r="AI1745" s="240"/>
      <c r="AJ1745" s="271"/>
      <c r="AK1745" s="240"/>
      <c r="AL1745" s="268"/>
      <c r="AM1745" s="240"/>
      <c r="AN1745" s="241"/>
      <c r="AO1745" s="241"/>
    </row>
    <row r="1746" spans="30:41" x14ac:dyDescent="0.25">
      <c r="AD1746" s="239"/>
      <c r="AE1746" s="240"/>
      <c r="AF1746" s="239"/>
      <c r="AG1746" s="239"/>
      <c r="AH1746" s="239"/>
      <c r="AI1746" s="240"/>
      <c r="AJ1746" s="271"/>
      <c r="AK1746" s="240"/>
      <c r="AL1746" s="268"/>
      <c r="AM1746" s="240"/>
      <c r="AN1746" s="241"/>
      <c r="AO1746" s="241"/>
    </row>
    <row r="1747" spans="30:41" x14ac:dyDescent="0.25">
      <c r="AD1747" s="239"/>
      <c r="AE1747" s="240"/>
      <c r="AF1747" s="239"/>
      <c r="AG1747" s="239"/>
      <c r="AH1747" s="239"/>
      <c r="AI1747" s="240"/>
      <c r="AJ1747" s="271"/>
      <c r="AK1747" s="240"/>
      <c r="AL1747" s="268"/>
      <c r="AM1747" s="240"/>
      <c r="AN1747" s="241"/>
      <c r="AO1747" s="241"/>
    </row>
    <row r="1748" spans="30:41" x14ac:dyDescent="0.25">
      <c r="AD1748" s="239"/>
      <c r="AE1748" s="240"/>
      <c r="AF1748" s="239"/>
      <c r="AG1748" s="239"/>
      <c r="AH1748" s="239"/>
      <c r="AI1748" s="240"/>
      <c r="AJ1748" s="271"/>
      <c r="AK1748" s="240"/>
      <c r="AL1748" s="268"/>
      <c r="AM1748" s="240"/>
      <c r="AN1748" s="241"/>
      <c r="AO1748" s="241"/>
    </row>
    <row r="1749" spans="30:41" x14ac:dyDescent="0.25">
      <c r="AD1749" s="239"/>
      <c r="AE1749" s="240"/>
      <c r="AF1749" s="239"/>
      <c r="AG1749" s="239"/>
      <c r="AH1749" s="239"/>
      <c r="AI1749" s="240"/>
      <c r="AJ1749" s="271"/>
      <c r="AK1749" s="240"/>
      <c r="AL1749" s="268"/>
      <c r="AM1749" s="240"/>
      <c r="AN1749" s="241"/>
      <c r="AO1749" s="241"/>
    </row>
    <row r="1750" spans="30:41" x14ac:dyDescent="0.25">
      <c r="AD1750" s="239"/>
      <c r="AE1750" s="240"/>
      <c r="AF1750" s="239"/>
      <c r="AG1750" s="239"/>
      <c r="AH1750" s="239"/>
      <c r="AI1750" s="240"/>
      <c r="AJ1750" s="271"/>
      <c r="AK1750" s="240"/>
      <c r="AL1750" s="268"/>
      <c r="AM1750" s="240"/>
      <c r="AN1750" s="241"/>
      <c r="AO1750" s="241"/>
    </row>
    <row r="1751" spans="30:41" x14ac:dyDescent="0.25">
      <c r="AD1751" s="239"/>
      <c r="AE1751" s="240"/>
      <c r="AF1751" s="239"/>
      <c r="AG1751" s="239"/>
      <c r="AH1751" s="239"/>
      <c r="AI1751" s="240"/>
      <c r="AJ1751" s="271"/>
      <c r="AK1751" s="240"/>
      <c r="AL1751" s="268"/>
      <c r="AM1751" s="240"/>
      <c r="AN1751" s="241"/>
      <c r="AO1751" s="241"/>
    </row>
    <row r="1752" spans="30:41" x14ac:dyDescent="0.25">
      <c r="AD1752" s="239"/>
      <c r="AE1752" s="240"/>
      <c r="AF1752" s="239"/>
      <c r="AG1752" s="239"/>
      <c r="AH1752" s="239"/>
      <c r="AI1752" s="240"/>
      <c r="AJ1752" s="271"/>
      <c r="AK1752" s="240"/>
      <c r="AL1752" s="268"/>
      <c r="AM1752" s="240"/>
      <c r="AN1752" s="241"/>
      <c r="AO1752" s="241"/>
    </row>
    <row r="1753" spans="30:41" x14ac:dyDescent="0.25">
      <c r="AD1753" s="239"/>
      <c r="AE1753" s="240"/>
      <c r="AF1753" s="239"/>
      <c r="AG1753" s="239"/>
      <c r="AH1753" s="239"/>
      <c r="AI1753" s="240"/>
      <c r="AJ1753" s="271"/>
      <c r="AK1753" s="240"/>
      <c r="AL1753" s="268"/>
      <c r="AM1753" s="240"/>
      <c r="AN1753" s="241"/>
      <c r="AO1753" s="241"/>
    </row>
    <row r="1754" spans="30:41" x14ac:dyDescent="0.25">
      <c r="AD1754" s="239"/>
      <c r="AE1754" s="240"/>
      <c r="AF1754" s="239"/>
      <c r="AG1754" s="239"/>
      <c r="AH1754" s="239"/>
      <c r="AI1754" s="240"/>
      <c r="AJ1754" s="271"/>
      <c r="AK1754" s="240"/>
      <c r="AL1754" s="268"/>
      <c r="AM1754" s="240"/>
      <c r="AN1754" s="241"/>
      <c r="AO1754" s="241"/>
    </row>
    <row r="1755" spans="30:41" x14ac:dyDescent="0.25">
      <c r="AD1755" s="239"/>
      <c r="AE1755" s="240"/>
      <c r="AF1755" s="239"/>
      <c r="AG1755" s="239"/>
      <c r="AH1755" s="239"/>
      <c r="AI1755" s="240"/>
      <c r="AJ1755" s="271"/>
      <c r="AK1755" s="240"/>
      <c r="AL1755" s="268"/>
      <c r="AM1755" s="240"/>
      <c r="AN1755" s="241"/>
      <c r="AO1755" s="241"/>
    </row>
    <row r="1756" spans="30:41" x14ac:dyDescent="0.25">
      <c r="AD1756" s="239"/>
      <c r="AE1756" s="240"/>
      <c r="AF1756" s="239"/>
      <c r="AG1756" s="239"/>
      <c r="AH1756" s="239"/>
      <c r="AI1756" s="240"/>
      <c r="AJ1756" s="271"/>
      <c r="AK1756" s="240"/>
      <c r="AL1756" s="268"/>
      <c r="AM1756" s="240"/>
      <c r="AN1756" s="241"/>
      <c r="AO1756" s="241"/>
    </row>
    <row r="1757" spans="30:41" x14ac:dyDescent="0.25">
      <c r="AD1757" s="239"/>
      <c r="AE1757" s="240"/>
      <c r="AF1757" s="239"/>
      <c r="AG1757" s="239"/>
      <c r="AH1757" s="239"/>
      <c r="AI1757" s="240"/>
      <c r="AJ1757" s="271"/>
      <c r="AK1757" s="240"/>
      <c r="AL1757" s="268"/>
      <c r="AM1757" s="240"/>
      <c r="AN1757" s="241"/>
      <c r="AO1757" s="241"/>
    </row>
    <row r="1758" spans="30:41" x14ac:dyDescent="0.25">
      <c r="AD1758" s="239"/>
      <c r="AE1758" s="240"/>
      <c r="AF1758" s="239"/>
      <c r="AG1758" s="239"/>
      <c r="AH1758" s="239"/>
      <c r="AI1758" s="240"/>
      <c r="AJ1758" s="271"/>
      <c r="AK1758" s="240"/>
      <c r="AL1758" s="268"/>
      <c r="AM1758" s="240"/>
      <c r="AN1758" s="241"/>
      <c r="AO1758" s="241"/>
    </row>
    <row r="1759" spans="30:41" x14ac:dyDescent="0.25">
      <c r="AD1759" s="239"/>
      <c r="AE1759" s="240"/>
      <c r="AF1759" s="239"/>
      <c r="AG1759" s="239"/>
      <c r="AH1759" s="239"/>
      <c r="AI1759" s="240"/>
      <c r="AJ1759" s="271"/>
      <c r="AK1759" s="240"/>
      <c r="AL1759" s="268"/>
      <c r="AM1759" s="240"/>
      <c r="AN1759" s="241"/>
      <c r="AO1759" s="241"/>
    </row>
    <row r="1760" spans="30:41" x14ac:dyDescent="0.25">
      <c r="AD1760" s="239"/>
      <c r="AE1760" s="240"/>
      <c r="AF1760" s="239"/>
      <c r="AG1760" s="239"/>
      <c r="AH1760" s="239"/>
      <c r="AI1760" s="240"/>
      <c r="AJ1760" s="271"/>
      <c r="AK1760" s="240"/>
      <c r="AL1760" s="268"/>
      <c r="AM1760" s="240"/>
      <c r="AN1760" s="241"/>
      <c r="AO1760" s="241"/>
    </row>
    <row r="1761" spans="30:41" x14ac:dyDescent="0.25">
      <c r="AD1761" s="239"/>
      <c r="AE1761" s="240"/>
      <c r="AF1761" s="239"/>
      <c r="AG1761" s="239"/>
      <c r="AH1761" s="239"/>
      <c r="AI1761" s="240"/>
      <c r="AJ1761" s="271"/>
      <c r="AK1761" s="240"/>
      <c r="AL1761" s="268"/>
      <c r="AM1761" s="240"/>
      <c r="AN1761" s="241"/>
      <c r="AO1761" s="241"/>
    </row>
    <row r="1762" spans="30:41" x14ac:dyDescent="0.25">
      <c r="AD1762" s="239"/>
      <c r="AE1762" s="240"/>
      <c r="AF1762" s="239"/>
      <c r="AG1762" s="239"/>
      <c r="AH1762" s="239"/>
      <c r="AI1762" s="240"/>
      <c r="AJ1762" s="271"/>
      <c r="AK1762" s="240"/>
      <c r="AL1762" s="268"/>
      <c r="AM1762" s="240"/>
      <c r="AN1762" s="241"/>
      <c r="AO1762" s="241"/>
    </row>
    <row r="1763" spans="30:41" x14ac:dyDescent="0.25">
      <c r="AD1763" s="239"/>
      <c r="AE1763" s="240"/>
      <c r="AF1763" s="239"/>
      <c r="AG1763" s="239"/>
      <c r="AH1763" s="239"/>
      <c r="AI1763" s="240"/>
      <c r="AJ1763" s="271"/>
      <c r="AK1763" s="240"/>
      <c r="AL1763" s="268"/>
      <c r="AM1763" s="240"/>
      <c r="AN1763" s="241"/>
      <c r="AO1763" s="241"/>
    </row>
    <row r="1764" spans="30:41" x14ac:dyDescent="0.25">
      <c r="AD1764" s="239"/>
      <c r="AE1764" s="240"/>
      <c r="AF1764" s="239"/>
      <c r="AG1764" s="239"/>
      <c r="AH1764" s="239"/>
      <c r="AI1764" s="240"/>
      <c r="AJ1764" s="271"/>
      <c r="AK1764" s="240"/>
      <c r="AL1764" s="268"/>
      <c r="AM1764" s="240"/>
      <c r="AN1764" s="241"/>
      <c r="AO1764" s="241"/>
    </row>
    <row r="1765" spans="30:41" x14ac:dyDescent="0.25">
      <c r="AD1765" s="239"/>
      <c r="AE1765" s="240"/>
      <c r="AF1765" s="239"/>
      <c r="AG1765" s="239"/>
      <c r="AH1765" s="239"/>
      <c r="AI1765" s="240"/>
      <c r="AJ1765" s="271"/>
      <c r="AK1765" s="240"/>
      <c r="AL1765" s="268"/>
      <c r="AM1765" s="240"/>
      <c r="AN1765" s="241"/>
      <c r="AO1765" s="241"/>
    </row>
    <row r="1766" spans="30:41" x14ac:dyDescent="0.25">
      <c r="AD1766" s="239"/>
      <c r="AE1766" s="240"/>
      <c r="AF1766" s="239"/>
      <c r="AG1766" s="239"/>
      <c r="AH1766" s="239"/>
      <c r="AI1766" s="240"/>
      <c r="AJ1766" s="271"/>
      <c r="AK1766" s="240"/>
      <c r="AL1766" s="268"/>
      <c r="AM1766" s="240"/>
      <c r="AN1766" s="241"/>
      <c r="AO1766" s="241"/>
    </row>
    <row r="1767" spans="30:41" x14ac:dyDescent="0.25">
      <c r="AD1767" s="239"/>
      <c r="AE1767" s="240"/>
      <c r="AF1767" s="239"/>
      <c r="AG1767" s="239"/>
      <c r="AH1767" s="239"/>
      <c r="AI1767" s="240"/>
      <c r="AJ1767" s="271"/>
      <c r="AK1767" s="240"/>
      <c r="AL1767" s="268"/>
      <c r="AM1767" s="240"/>
      <c r="AN1767" s="241"/>
      <c r="AO1767" s="241"/>
    </row>
    <row r="1768" spans="30:41" x14ac:dyDescent="0.25">
      <c r="AD1768" s="239"/>
      <c r="AE1768" s="240"/>
      <c r="AF1768" s="239"/>
      <c r="AG1768" s="239"/>
      <c r="AH1768" s="239"/>
      <c r="AI1768" s="240"/>
      <c r="AJ1768" s="271"/>
      <c r="AK1768" s="240"/>
      <c r="AL1768" s="268"/>
      <c r="AM1768" s="240"/>
      <c r="AN1768" s="241"/>
      <c r="AO1768" s="241"/>
    </row>
    <row r="1769" spans="30:41" x14ac:dyDescent="0.25">
      <c r="AD1769" s="239"/>
      <c r="AE1769" s="240"/>
      <c r="AF1769" s="239"/>
      <c r="AG1769" s="239"/>
      <c r="AH1769" s="239"/>
      <c r="AI1769" s="240"/>
      <c r="AJ1769" s="271"/>
      <c r="AK1769" s="240"/>
      <c r="AL1769" s="268"/>
      <c r="AM1769" s="240"/>
      <c r="AN1769" s="241"/>
      <c r="AO1769" s="241"/>
    </row>
    <row r="1770" spans="30:41" x14ac:dyDescent="0.25">
      <c r="AD1770" s="239"/>
      <c r="AE1770" s="240"/>
      <c r="AF1770" s="239"/>
      <c r="AG1770" s="239"/>
      <c r="AH1770" s="239"/>
      <c r="AI1770" s="240"/>
      <c r="AJ1770" s="271"/>
      <c r="AK1770" s="240"/>
      <c r="AL1770" s="268"/>
      <c r="AM1770" s="240"/>
      <c r="AN1770" s="241"/>
      <c r="AO1770" s="241"/>
    </row>
    <row r="1771" spans="30:41" x14ac:dyDescent="0.25">
      <c r="AD1771" s="239"/>
      <c r="AE1771" s="240"/>
      <c r="AF1771" s="239"/>
      <c r="AG1771" s="239"/>
      <c r="AH1771" s="239"/>
      <c r="AI1771" s="240"/>
      <c r="AJ1771" s="271"/>
      <c r="AK1771" s="240"/>
      <c r="AL1771" s="268"/>
      <c r="AM1771" s="240"/>
      <c r="AN1771" s="241"/>
      <c r="AO1771" s="241"/>
    </row>
    <row r="1772" spans="30:41" x14ac:dyDescent="0.25">
      <c r="AD1772" s="239"/>
      <c r="AE1772" s="240"/>
      <c r="AF1772" s="239"/>
      <c r="AG1772" s="239"/>
      <c r="AH1772" s="239"/>
      <c r="AI1772" s="240"/>
      <c r="AJ1772" s="271"/>
      <c r="AK1772" s="240"/>
      <c r="AL1772" s="268"/>
      <c r="AM1772" s="240"/>
      <c r="AN1772" s="241"/>
      <c r="AO1772" s="241"/>
    </row>
    <row r="1773" spans="30:41" x14ac:dyDescent="0.25">
      <c r="AD1773" s="239"/>
      <c r="AE1773" s="240"/>
      <c r="AF1773" s="239"/>
      <c r="AG1773" s="239"/>
      <c r="AH1773" s="239"/>
      <c r="AI1773" s="240"/>
      <c r="AJ1773" s="271"/>
      <c r="AK1773" s="240"/>
      <c r="AL1773" s="268"/>
      <c r="AM1773" s="240"/>
      <c r="AN1773" s="241"/>
      <c r="AO1773" s="241"/>
    </row>
    <row r="1774" spans="30:41" x14ac:dyDescent="0.25">
      <c r="AD1774" s="239"/>
      <c r="AE1774" s="240"/>
      <c r="AF1774" s="239"/>
      <c r="AG1774" s="239"/>
      <c r="AH1774" s="239"/>
      <c r="AI1774" s="240"/>
      <c r="AJ1774" s="271"/>
      <c r="AK1774" s="240"/>
      <c r="AL1774" s="268"/>
      <c r="AM1774" s="240"/>
      <c r="AN1774" s="241"/>
      <c r="AO1774" s="241"/>
    </row>
    <row r="1775" spans="30:41" x14ac:dyDescent="0.25">
      <c r="AD1775" s="239"/>
      <c r="AE1775" s="240"/>
      <c r="AF1775" s="239"/>
      <c r="AG1775" s="239"/>
      <c r="AH1775" s="239"/>
      <c r="AI1775" s="240"/>
      <c r="AJ1775" s="271"/>
      <c r="AK1775" s="240"/>
      <c r="AL1775" s="268"/>
      <c r="AM1775" s="240"/>
      <c r="AN1775" s="241"/>
      <c r="AO1775" s="241"/>
    </row>
    <row r="1776" spans="30:41" x14ac:dyDescent="0.25">
      <c r="AD1776" s="239"/>
      <c r="AE1776" s="240"/>
      <c r="AF1776" s="239"/>
      <c r="AG1776" s="239"/>
      <c r="AH1776" s="239"/>
      <c r="AI1776" s="240"/>
      <c r="AJ1776" s="271"/>
      <c r="AK1776" s="240"/>
      <c r="AL1776" s="268"/>
      <c r="AM1776" s="240"/>
      <c r="AN1776" s="241"/>
      <c r="AO1776" s="241"/>
    </row>
    <row r="1777" spans="30:41" x14ac:dyDescent="0.25">
      <c r="AD1777" s="239"/>
      <c r="AE1777" s="240"/>
      <c r="AF1777" s="239"/>
      <c r="AG1777" s="239"/>
      <c r="AH1777" s="239"/>
      <c r="AI1777" s="240"/>
      <c r="AJ1777" s="271"/>
      <c r="AK1777" s="240"/>
      <c r="AL1777" s="268"/>
      <c r="AM1777" s="240"/>
      <c r="AN1777" s="241"/>
      <c r="AO1777" s="241"/>
    </row>
    <row r="1778" spans="30:41" x14ac:dyDescent="0.25">
      <c r="AD1778" s="239"/>
      <c r="AE1778" s="240"/>
      <c r="AF1778" s="239"/>
      <c r="AG1778" s="239"/>
      <c r="AH1778" s="239"/>
      <c r="AI1778" s="240"/>
      <c r="AJ1778" s="271"/>
      <c r="AK1778" s="240"/>
      <c r="AL1778" s="268"/>
      <c r="AM1778" s="240"/>
      <c r="AN1778" s="241"/>
      <c r="AO1778" s="241"/>
    </row>
    <row r="1779" spans="30:41" x14ac:dyDescent="0.25">
      <c r="AD1779" s="239"/>
      <c r="AE1779" s="240"/>
      <c r="AF1779" s="239"/>
      <c r="AG1779" s="239"/>
      <c r="AH1779" s="239"/>
      <c r="AI1779" s="240"/>
      <c r="AJ1779" s="271"/>
      <c r="AK1779" s="240"/>
      <c r="AL1779" s="268"/>
      <c r="AM1779" s="240"/>
      <c r="AN1779" s="241"/>
      <c r="AO1779" s="241"/>
    </row>
    <row r="1780" spans="30:41" x14ac:dyDescent="0.25">
      <c r="AD1780" s="239"/>
      <c r="AE1780" s="240"/>
      <c r="AF1780" s="239"/>
      <c r="AG1780" s="239"/>
      <c r="AH1780" s="239"/>
      <c r="AI1780" s="240"/>
      <c r="AJ1780" s="271"/>
      <c r="AK1780" s="240"/>
      <c r="AL1780" s="268"/>
      <c r="AM1780" s="240"/>
      <c r="AN1780" s="241"/>
      <c r="AO1780" s="241"/>
    </row>
    <row r="1781" spans="30:41" x14ac:dyDescent="0.25">
      <c r="AD1781" s="239"/>
      <c r="AE1781" s="240"/>
      <c r="AF1781" s="239"/>
      <c r="AG1781" s="239"/>
      <c r="AH1781" s="239"/>
      <c r="AI1781" s="240"/>
      <c r="AJ1781" s="271"/>
      <c r="AK1781" s="240"/>
      <c r="AL1781" s="268"/>
      <c r="AM1781" s="240"/>
      <c r="AN1781" s="241"/>
      <c r="AO1781" s="241"/>
    </row>
    <row r="1782" spans="30:41" x14ac:dyDescent="0.25">
      <c r="AD1782" s="239"/>
      <c r="AE1782" s="240"/>
      <c r="AF1782" s="239"/>
      <c r="AG1782" s="239"/>
      <c r="AH1782" s="239"/>
      <c r="AI1782" s="240"/>
      <c r="AJ1782" s="271"/>
      <c r="AK1782" s="240"/>
      <c r="AL1782" s="268"/>
      <c r="AM1782" s="240"/>
      <c r="AN1782" s="241"/>
      <c r="AO1782" s="241"/>
    </row>
    <row r="1783" spans="30:41" x14ac:dyDescent="0.25">
      <c r="AD1783" s="239"/>
      <c r="AE1783" s="240"/>
      <c r="AF1783" s="239"/>
      <c r="AG1783" s="239"/>
      <c r="AH1783" s="239"/>
      <c r="AI1783" s="240"/>
      <c r="AJ1783" s="271"/>
      <c r="AK1783" s="240"/>
      <c r="AL1783" s="268"/>
      <c r="AM1783" s="240"/>
      <c r="AN1783" s="241"/>
      <c r="AO1783" s="241"/>
    </row>
    <row r="1784" spans="30:41" x14ac:dyDescent="0.25">
      <c r="AD1784" s="239"/>
      <c r="AE1784" s="240"/>
      <c r="AF1784" s="239"/>
      <c r="AG1784" s="239"/>
      <c r="AH1784" s="239"/>
      <c r="AI1784" s="240"/>
      <c r="AJ1784" s="271"/>
      <c r="AK1784" s="240"/>
      <c r="AL1784" s="268"/>
      <c r="AM1784" s="240"/>
      <c r="AN1784" s="241"/>
      <c r="AO1784" s="241"/>
    </row>
    <row r="1785" spans="30:41" x14ac:dyDescent="0.25">
      <c r="AD1785" s="239"/>
      <c r="AE1785" s="240"/>
      <c r="AF1785" s="239"/>
      <c r="AG1785" s="239"/>
      <c r="AH1785" s="239"/>
      <c r="AI1785" s="240"/>
      <c r="AJ1785" s="271"/>
      <c r="AK1785" s="240"/>
      <c r="AL1785" s="268"/>
      <c r="AM1785" s="240"/>
      <c r="AN1785" s="241"/>
      <c r="AO1785" s="241"/>
    </row>
    <row r="1786" spans="30:41" x14ac:dyDescent="0.25">
      <c r="AD1786" s="239"/>
      <c r="AE1786" s="240"/>
      <c r="AF1786" s="239"/>
      <c r="AG1786" s="239"/>
      <c r="AH1786" s="239"/>
      <c r="AI1786" s="240"/>
      <c r="AJ1786" s="271"/>
      <c r="AK1786" s="240"/>
      <c r="AL1786" s="268"/>
      <c r="AM1786" s="240"/>
      <c r="AN1786" s="241"/>
      <c r="AO1786" s="241"/>
    </row>
    <row r="1787" spans="30:41" x14ac:dyDescent="0.25">
      <c r="AD1787" s="239"/>
      <c r="AE1787" s="240"/>
      <c r="AF1787" s="239"/>
      <c r="AG1787" s="239"/>
      <c r="AH1787" s="239"/>
      <c r="AI1787" s="240"/>
      <c r="AJ1787" s="271"/>
      <c r="AK1787" s="240"/>
      <c r="AL1787" s="268"/>
      <c r="AM1787" s="240"/>
      <c r="AN1787" s="241"/>
      <c r="AO1787" s="241"/>
    </row>
    <row r="1788" spans="30:41" x14ac:dyDescent="0.25">
      <c r="AD1788" s="239"/>
      <c r="AE1788" s="240"/>
      <c r="AF1788" s="239"/>
      <c r="AG1788" s="239"/>
      <c r="AH1788" s="239"/>
      <c r="AI1788" s="240"/>
      <c r="AJ1788" s="271"/>
      <c r="AK1788" s="240"/>
      <c r="AL1788" s="268"/>
      <c r="AM1788" s="240"/>
      <c r="AN1788" s="241"/>
      <c r="AO1788" s="241"/>
    </row>
    <row r="1789" spans="30:41" x14ac:dyDescent="0.25">
      <c r="AD1789" s="239"/>
      <c r="AE1789" s="240"/>
      <c r="AF1789" s="239"/>
      <c r="AG1789" s="239"/>
      <c r="AH1789" s="239"/>
      <c r="AI1789" s="240"/>
      <c r="AJ1789" s="271"/>
      <c r="AK1789" s="240"/>
      <c r="AL1789" s="268"/>
      <c r="AM1789" s="240"/>
      <c r="AN1789" s="241"/>
      <c r="AO1789" s="241"/>
    </row>
    <row r="1790" spans="30:41" x14ac:dyDescent="0.25">
      <c r="AD1790" s="239"/>
      <c r="AE1790" s="240"/>
      <c r="AF1790" s="239"/>
      <c r="AG1790" s="239"/>
      <c r="AH1790" s="239"/>
      <c r="AI1790" s="240"/>
      <c r="AJ1790" s="271"/>
      <c r="AK1790" s="240"/>
      <c r="AL1790" s="268"/>
      <c r="AM1790" s="240"/>
      <c r="AN1790" s="241"/>
      <c r="AO1790" s="241"/>
    </row>
    <row r="1791" spans="30:41" x14ac:dyDescent="0.25">
      <c r="AD1791" s="239"/>
      <c r="AE1791" s="240"/>
      <c r="AF1791" s="239"/>
      <c r="AG1791" s="239"/>
      <c r="AH1791" s="239"/>
      <c r="AI1791" s="240"/>
      <c r="AJ1791" s="271"/>
      <c r="AK1791" s="240"/>
      <c r="AL1791" s="268"/>
      <c r="AM1791" s="240"/>
      <c r="AN1791" s="241"/>
      <c r="AO1791" s="241"/>
    </row>
    <row r="1792" spans="30:41" x14ac:dyDescent="0.25">
      <c r="AD1792" s="239"/>
      <c r="AE1792" s="240"/>
      <c r="AF1792" s="239"/>
      <c r="AG1792" s="239"/>
      <c r="AH1792" s="239"/>
      <c r="AI1792" s="240"/>
      <c r="AJ1792" s="271"/>
      <c r="AK1792" s="240"/>
      <c r="AL1792" s="268"/>
      <c r="AM1792" s="240"/>
      <c r="AN1792" s="241"/>
      <c r="AO1792" s="241"/>
    </row>
    <row r="1793" spans="30:41" x14ac:dyDescent="0.25">
      <c r="AD1793" s="239"/>
      <c r="AE1793" s="240"/>
      <c r="AF1793" s="239"/>
      <c r="AG1793" s="239"/>
      <c r="AH1793" s="239"/>
      <c r="AI1793" s="240"/>
      <c r="AJ1793" s="271"/>
      <c r="AK1793" s="240"/>
      <c r="AL1793" s="268"/>
      <c r="AM1793" s="240"/>
      <c r="AN1793" s="241"/>
      <c r="AO1793" s="241"/>
    </row>
    <row r="1794" spans="30:41" x14ac:dyDescent="0.25">
      <c r="AD1794" s="239"/>
      <c r="AE1794" s="240"/>
      <c r="AF1794" s="239"/>
      <c r="AG1794" s="239"/>
      <c r="AH1794" s="239"/>
      <c r="AI1794" s="240"/>
      <c r="AJ1794" s="271"/>
      <c r="AK1794" s="240"/>
      <c r="AL1794" s="268"/>
      <c r="AM1794" s="240"/>
      <c r="AN1794" s="241"/>
      <c r="AO1794" s="241"/>
    </row>
    <row r="1795" spans="30:41" x14ac:dyDescent="0.25">
      <c r="AD1795" s="239"/>
      <c r="AE1795" s="240"/>
      <c r="AF1795" s="239"/>
      <c r="AG1795" s="239"/>
      <c r="AH1795" s="239"/>
      <c r="AI1795" s="240"/>
      <c r="AJ1795" s="271"/>
      <c r="AK1795" s="240"/>
      <c r="AL1795" s="268"/>
      <c r="AM1795" s="240"/>
      <c r="AN1795" s="241"/>
      <c r="AO1795" s="241"/>
    </row>
    <row r="1796" spans="30:41" x14ac:dyDescent="0.25">
      <c r="AD1796" s="239"/>
      <c r="AE1796" s="240"/>
      <c r="AF1796" s="239"/>
      <c r="AG1796" s="239"/>
      <c r="AH1796" s="239"/>
      <c r="AI1796" s="240"/>
      <c r="AJ1796" s="271"/>
      <c r="AK1796" s="240"/>
      <c r="AL1796" s="268"/>
      <c r="AM1796" s="240"/>
      <c r="AN1796" s="241"/>
      <c r="AO1796" s="241"/>
    </row>
    <row r="1797" spans="30:41" x14ac:dyDescent="0.25">
      <c r="AD1797" s="239"/>
      <c r="AE1797" s="240"/>
      <c r="AF1797" s="239"/>
      <c r="AG1797" s="239"/>
      <c r="AH1797" s="239"/>
      <c r="AI1797" s="240"/>
      <c r="AJ1797" s="271"/>
      <c r="AK1797" s="240"/>
      <c r="AL1797" s="268"/>
      <c r="AM1797" s="240"/>
      <c r="AN1797" s="241"/>
      <c r="AO1797" s="241"/>
    </row>
    <row r="1798" spans="30:41" x14ac:dyDescent="0.25">
      <c r="AD1798" s="239"/>
      <c r="AE1798" s="240"/>
      <c r="AF1798" s="239"/>
      <c r="AG1798" s="239"/>
      <c r="AH1798" s="239"/>
      <c r="AI1798" s="240"/>
      <c r="AJ1798" s="271"/>
      <c r="AK1798" s="240"/>
      <c r="AL1798" s="268"/>
      <c r="AM1798" s="240"/>
      <c r="AN1798" s="241"/>
      <c r="AO1798" s="241"/>
    </row>
    <row r="1799" spans="30:41" x14ac:dyDescent="0.25">
      <c r="AD1799" s="239"/>
      <c r="AE1799" s="240"/>
      <c r="AF1799" s="239"/>
      <c r="AG1799" s="239"/>
      <c r="AH1799" s="239"/>
      <c r="AI1799" s="240"/>
      <c r="AJ1799" s="271"/>
      <c r="AK1799" s="240"/>
      <c r="AL1799" s="268"/>
      <c r="AM1799" s="240"/>
      <c r="AN1799" s="241"/>
      <c r="AO1799" s="241"/>
    </row>
    <row r="1800" spans="30:41" x14ac:dyDescent="0.25">
      <c r="AD1800" s="239"/>
      <c r="AE1800" s="240"/>
      <c r="AF1800" s="239"/>
      <c r="AG1800" s="239"/>
      <c r="AH1800" s="239"/>
      <c r="AI1800" s="240"/>
      <c r="AJ1800" s="271"/>
      <c r="AK1800" s="240"/>
      <c r="AL1800" s="268"/>
      <c r="AM1800" s="240"/>
      <c r="AN1800" s="241"/>
      <c r="AO1800" s="241"/>
    </row>
    <row r="1801" spans="30:41" x14ac:dyDescent="0.25">
      <c r="AD1801" s="239"/>
      <c r="AE1801" s="240"/>
      <c r="AF1801" s="239"/>
      <c r="AG1801" s="239"/>
      <c r="AH1801" s="239"/>
      <c r="AI1801" s="240"/>
      <c r="AJ1801" s="271"/>
      <c r="AK1801" s="240"/>
      <c r="AL1801" s="268"/>
      <c r="AM1801" s="240"/>
      <c r="AN1801" s="241"/>
      <c r="AO1801" s="241"/>
    </row>
    <row r="1802" spans="30:41" x14ac:dyDescent="0.25">
      <c r="AD1802" s="239"/>
      <c r="AE1802" s="240"/>
      <c r="AF1802" s="239"/>
      <c r="AG1802" s="239"/>
      <c r="AH1802" s="239"/>
      <c r="AI1802" s="240"/>
      <c r="AJ1802" s="271"/>
      <c r="AK1802" s="240"/>
      <c r="AL1802" s="268"/>
      <c r="AM1802" s="240"/>
      <c r="AN1802" s="241"/>
      <c r="AO1802" s="241"/>
    </row>
    <row r="1803" spans="30:41" x14ac:dyDescent="0.25">
      <c r="AD1803" s="239"/>
      <c r="AE1803" s="240"/>
      <c r="AF1803" s="239"/>
      <c r="AG1803" s="239"/>
      <c r="AH1803" s="239"/>
      <c r="AI1803" s="240"/>
      <c r="AJ1803" s="271"/>
      <c r="AK1803" s="240"/>
      <c r="AL1803" s="268"/>
      <c r="AM1803" s="240"/>
      <c r="AN1803" s="241"/>
      <c r="AO1803" s="241"/>
    </row>
    <row r="1804" spans="30:41" x14ac:dyDescent="0.25">
      <c r="AD1804" s="239"/>
      <c r="AE1804" s="240"/>
      <c r="AF1804" s="239"/>
      <c r="AG1804" s="239"/>
      <c r="AH1804" s="239"/>
      <c r="AI1804" s="240"/>
      <c r="AJ1804" s="271"/>
      <c r="AK1804" s="240"/>
      <c r="AL1804" s="268"/>
      <c r="AM1804" s="240"/>
      <c r="AN1804" s="241"/>
      <c r="AO1804" s="241"/>
    </row>
    <row r="1805" spans="30:41" x14ac:dyDescent="0.25">
      <c r="AD1805" s="239"/>
      <c r="AE1805" s="240"/>
      <c r="AF1805" s="239"/>
      <c r="AG1805" s="239"/>
      <c r="AH1805" s="239"/>
      <c r="AI1805" s="240"/>
      <c r="AJ1805" s="271"/>
      <c r="AK1805" s="240"/>
      <c r="AL1805" s="268"/>
      <c r="AM1805" s="240"/>
      <c r="AN1805" s="241"/>
      <c r="AO1805" s="241"/>
    </row>
    <row r="1806" spans="30:41" x14ac:dyDescent="0.25">
      <c r="AD1806" s="239"/>
      <c r="AE1806" s="240"/>
      <c r="AF1806" s="239"/>
      <c r="AG1806" s="239"/>
      <c r="AH1806" s="239"/>
      <c r="AI1806" s="240"/>
      <c r="AJ1806" s="271"/>
      <c r="AK1806" s="240"/>
      <c r="AL1806" s="268"/>
      <c r="AM1806" s="240"/>
      <c r="AN1806" s="241"/>
      <c r="AO1806" s="241"/>
    </row>
    <row r="1807" spans="30:41" x14ac:dyDescent="0.25">
      <c r="AD1807" s="239"/>
      <c r="AE1807" s="240"/>
      <c r="AF1807" s="239"/>
      <c r="AG1807" s="239"/>
      <c r="AH1807" s="239"/>
      <c r="AI1807" s="240"/>
      <c r="AJ1807" s="271"/>
      <c r="AK1807" s="240"/>
      <c r="AL1807" s="268"/>
      <c r="AM1807" s="240"/>
      <c r="AN1807" s="241"/>
      <c r="AO1807" s="241"/>
    </row>
    <row r="1808" spans="30:41" x14ac:dyDescent="0.25">
      <c r="AD1808" s="239"/>
      <c r="AE1808" s="240"/>
      <c r="AF1808" s="239"/>
      <c r="AG1808" s="239"/>
      <c r="AH1808" s="239"/>
      <c r="AI1808" s="240"/>
      <c r="AJ1808" s="271"/>
      <c r="AK1808" s="240"/>
      <c r="AL1808" s="268"/>
      <c r="AM1808" s="240"/>
      <c r="AN1808" s="241"/>
      <c r="AO1808" s="241"/>
    </row>
    <row r="1809" spans="30:41" x14ac:dyDescent="0.25">
      <c r="AD1809" s="239"/>
      <c r="AE1809" s="240"/>
      <c r="AF1809" s="239"/>
      <c r="AG1809" s="239"/>
      <c r="AH1809" s="239"/>
      <c r="AI1809" s="240"/>
      <c r="AJ1809" s="271"/>
      <c r="AK1809" s="240"/>
      <c r="AL1809" s="268"/>
      <c r="AM1809" s="240"/>
      <c r="AN1809" s="241"/>
      <c r="AO1809" s="241"/>
    </row>
    <row r="1810" spans="30:41" x14ac:dyDescent="0.25">
      <c r="AD1810" s="239"/>
      <c r="AE1810" s="240"/>
      <c r="AF1810" s="239"/>
      <c r="AG1810" s="239"/>
      <c r="AH1810" s="239"/>
      <c r="AI1810" s="240"/>
      <c r="AJ1810" s="271"/>
      <c r="AK1810" s="240"/>
      <c r="AL1810" s="268"/>
      <c r="AM1810" s="240"/>
      <c r="AN1810" s="241"/>
      <c r="AO1810" s="241"/>
    </row>
    <row r="1811" spans="30:41" x14ac:dyDescent="0.25">
      <c r="AD1811" s="239"/>
      <c r="AE1811" s="240"/>
      <c r="AF1811" s="239"/>
      <c r="AG1811" s="239"/>
      <c r="AH1811" s="239"/>
      <c r="AI1811" s="240"/>
      <c r="AJ1811" s="271"/>
      <c r="AK1811" s="240"/>
      <c r="AL1811" s="268"/>
      <c r="AM1811" s="240"/>
      <c r="AN1811" s="241"/>
      <c r="AO1811" s="241"/>
    </row>
    <row r="1812" spans="30:41" x14ac:dyDescent="0.25">
      <c r="AD1812" s="239"/>
      <c r="AE1812" s="240"/>
      <c r="AF1812" s="239"/>
      <c r="AG1812" s="239"/>
      <c r="AH1812" s="239"/>
      <c r="AI1812" s="240"/>
      <c r="AJ1812" s="271"/>
      <c r="AK1812" s="240"/>
      <c r="AL1812" s="268"/>
      <c r="AM1812" s="240"/>
      <c r="AN1812" s="241"/>
      <c r="AO1812" s="241"/>
    </row>
    <row r="1813" spans="30:41" x14ac:dyDescent="0.25">
      <c r="AD1813" s="239"/>
      <c r="AE1813" s="240"/>
      <c r="AF1813" s="239"/>
      <c r="AG1813" s="239"/>
      <c r="AH1813" s="239"/>
      <c r="AI1813" s="240"/>
      <c r="AJ1813" s="271"/>
      <c r="AK1813" s="240"/>
      <c r="AL1813" s="268"/>
      <c r="AM1813" s="240"/>
      <c r="AN1813" s="241"/>
      <c r="AO1813" s="241"/>
    </row>
    <row r="1814" spans="30:41" x14ac:dyDescent="0.25">
      <c r="AD1814" s="239"/>
      <c r="AE1814" s="240"/>
      <c r="AF1814" s="239"/>
      <c r="AG1814" s="239"/>
      <c r="AH1814" s="239"/>
      <c r="AI1814" s="240"/>
      <c r="AJ1814" s="271"/>
      <c r="AK1814" s="240"/>
      <c r="AL1814" s="268"/>
      <c r="AM1814" s="240"/>
      <c r="AN1814" s="241"/>
      <c r="AO1814" s="241"/>
    </row>
    <row r="1815" spans="30:41" x14ac:dyDescent="0.25">
      <c r="AD1815" s="239"/>
      <c r="AE1815" s="240"/>
      <c r="AF1815" s="239"/>
      <c r="AG1815" s="239"/>
      <c r="AH1815" s="239"/>
      <c r="AI1815" s="240"/>
      <c r="AJ1815" s="271"/>
      <c r="AK1815" s="240"/>
      <c r="AL1815" s="268"/>
      <c r="AM1815" s="240"/>
      <c r="AN1815" s="241"/>
      <c r="AO1815" s="241"/>
    </row>
    <row r="1816" spans="30:41" x14ac:dyDescent="0.25">
      <c r="AD1816" s="239"/>
      <c r="AE1816" s="240"/>
      <c r="AF1816" s="239"/>
      <c r="AG1816" s="239"/>
      <c r="AH1816" s="239"/>
      <c r="AI1816" s="240"/>
      <c r="AJ1816" s="271"/>
      <c r="AK1816" s="240"/>
      <c r="AL1816" s="268"/>
      <c r="AM1816" s="240"/>
      <c r="AN1816" s="241"/>
      <c r="AO1816" s="241"/>
    </row>
    <row r="1817" spans="30:41" x14ac:dyDescent="0.25">
      <c r="AD1817" s="239"/>
      <c r="AE1817" s="240"/>
      <c r="AF1817" s="239"/>
      <c r="AG1817" s="239"/>
      <c r="AH1817" s="239"/>
      <c r="AI1817" s="240"/>
      <c r="AJ1817" s="271"/>
      <c r="AK1817" s="240"/>
      <c r="AL1817" s="268"/>
      <c r="AM1817" s="240"/>
      <c r="AN1817" s="241"/>
      <c r="AO1817" s="241"/>
    </row>
    <row r="1818" spans="30:41" x14ac:dyDescent="0.25">
      <c r="AD1818" s="239"/>
      <c r="AE1818" s="240"/>
      <c r="AF1818" s="239"/>
      <c r="AG1818" s="239"/>
      <c r="AH1818" s="239"/>
      <c r="AI1818" s="240"/>
      <c r="AJ1818" s="271"/>
      <c r="AK1818" s="240"/>
      <c r="AL1818" s="268"/>
      <c r="AM1818" s="240"/>
      <c r="AN1818" s="241"/>
      <c r="AO1818" s="241"/>
    </row>
    <row r="1819" spans="30:41" x14ac:dyDescent="0.25">
      <c r="AD1819" s="239"/>
      <c r="AE1819" s="240"/>
      <c r="AF1819" s="239"/>
      <c r="AG1819" s="239"/>
      <c r="AH1819" s="239"/>
      <c r="AI1819" s="240"/>
      <c r="AJ1819" s="271"/>
      <c r="AK1819" s="240"/>
      <c r="AL1819" s="268"/>
      <c r="AM1819" s="240"/>
      <c r="AN1819" s="241"/>
      <c r="AO1819" s="241"/>
    </row>
    <row r="1820" spans="30:41" x14ac:dyDescent="0.25">
      <c r="AD1820" s="239"/>
      <c r="AE1820" s="240"/>
      <c r="AF1820" s="239"/>
      <c r="AG1820" s="239"/>
      <c r="AH1820" s="239"/>
      <c r="AI1820" s="240"/>
      <c r="AJ1820" s="271"/>
      <c r="AK1820" s="240"/>
      <c r="AL1820" s="268"/>
      <c r="AM1820" s="240"/>
      <c r="AN1820" s="241"/>
      <c r="AO1820" s="241"/>
    </row>
    <row r="1821" spans="30:41" x14ac:dyDescent="0.25">
      <c r="AD1821" s="239"/>
      <c r="AE1821" s="240"/>
      <c r="AF1821" s="239"/>
      <c r="AG1821" s="239"/>
      <c r="AH1821" s="239"/>
      <c r="AI1821" s="240"/>
      <c r="AJ1821" s="271"/>
      <c r="AK1821" s="240"/>
      <c r="AL1821" s="268"/>
      <c r="AM1821" s="240"/>
      <c r="AN1821" s="241"/>
      <c r="AO1821" s="241"/>
    </row>
    <row r="1822" spans="30:41" x14ac:dyDescent="0.25">
      <c r="AD1822" s="239"/>
      <c r="AE1822" s="240"/>
      <c r="AF1822" s="239"/>
      <c r="AG1822" s="239"/>
      <c r="AH1822" s="239"/>
      <c r="AI1822" s="240"/>
      <c r="AJ1822" s="271"/>
      <c r="AK1822" s="240"/>
      <c r="AL1822" s="268"/>
      <c r="AM1822" s="240"/>
      <c r="AN1822" s="241"/>
      <c r="AO1822" s="241"/>
    </row>
    <row r="1823" spans="30:41" x14ac:dyDescent="0.25">
      <c r="AD1823" s="239"/>
      <c r="AE1823" s="240"/>
      <c r="AF1823" s="239"/>
      <c r="AG1823" s="239"/>
      <c r="AH1823" s="239"/>
      <c r="AI1823" s="240"/>
      <c r="AJ1823" s="271"/>
      <c r="AK1823" s="240"/>
      <c r="AL1823" s="268"/>
      <c r="AM1823" s="240"/>
      <c r="AN1823" s="241"/>
      <c r="AO1823" s="241"/>
    </row>
    <row r="1824" spans="30:41" x14ac:dyDescent="0.25">
      <c r="AD1824" s="239"/>
      <c r="AE1824" s="240"/>
      <c r="AF1824" s="239"/>
      <c r="AG1824" s="239"/>
      <c r="AH1824" s="239"/>
      <c r="AI1824" s="240"/>
      <c r="AJ1824" s="271"/>
      <c r="AK1824" s="240"/>
      <c r="AL1824" s="268"/>
      <c r="AM1824" s="240"/>
      <c r="AN1824" s="241"/>
      <c r="AO1824" s="241"/>
    </row>
    <row r="1825" spans="30:41" x14ac:dyDescent="0.25">
      <c r="AD1825" s="239"/>
      <c r="AE1825" s="240"/>
      <c r="AF1825" s="239"/>
      <c r="AG1825" s="239"/>
      <c r="AH1825" s="239"/>
      <c r="AI1825" s="240"/>
      <c r="AJ1825" s="271"/>
      <c r="AK1825" s="240"/>
      <c r="AL1825" s="268"/>
      <c r="AM1825" s="240"/>
      <c r="AN1825" s="241"/>
      <c r="AO1825" s="241"/>
    </row>
    <row r="1826" spans="30:41" x14ac:dyDescent="0.25">
      <c r="AD1826" s="239"/>
      <c r="AE1826" s="240"/>
      <c r="AF1826" s="239"/>
      <c r="AG1826" s="239"/>
      <c r="AH1826" s="239"/>
      <c r="AI1826" s="240"/>
      <c r="AJ1826" s="271"/>
      <c r="AK1826" s="240"/>
      <c r="AL1826" s="268"/>
      <c r="AM1826" s="240"/>
      <c r="AN1826" s="241"/>
      <c r="AO1826" s="241"/>
    </row>
    <row r="1827" spans="30:41" x14ac:dyDescent="0.25">
      <c r="AD1827" s="239"/>
      <c r="AE1827" s="240"/>
      <c r="AF1827" s="239"/>
      <c r="AG1827" s="239"/>
      <c r="AH1827" s="239"/>
      <c r="AI1827" s="240"/>
      <c r="AJ1827" s="271"/>
      <c r="AK1827" s="240"/>
      <c r="AL1827" s="268"/>
      <c r="AM1827" s="240"/>
      <c r="AN1827" s="241"/>
      <c r="AO1827" s="241"/>
    </row>
    <row r="1828" spans="30:41" x14ac:dyDescent="0.25">
      <c r="AD1828" s="239"/>
      <c r="AE1828" s="240"/>
      <c r="AF1828" s="239"/>
      <c r="AG1828" s="239"/>
      <c r="AH1828" s="239"/>
      <c r="AI1828" s="240"/>
      <c r="AJ1828" s="271"/>
      <c r="AK1828" s="240"/>
      <c r="AL1828" s="268"/>
      <c r="AM1828" s="240"/>
      <c r="AN1828" s="241"/>
      <c r="AO1828" s="241"/>
    </row>
    <row r="1829" spans="30:41" x14ac:dyDescent="0.25">
      <c r="AD1829" s="239"/>
      <c r="AE1829" s="240"/>
      <c r="AF1829" s="239"/>
      <c r="AG1829" s="239"/>
      <c r="AH1829" s="239"/>
      <c r="AI1829" s="240"/>
      <c r="AJ1829" s="271"/>
      <c r="AK1829" s="240"/>
      <c r="AL1829" s="268"/>
      <c r="AM1829" s="240"/>
      <c r="AN1829" s="241"/>
      <c r="AO1829" s="241"/>
    </row>
    <row r="1830" spans="30:41" x14ac:dyDescent="0.25">
      <c r="AD1830" s="239"/>
      <c r="AE1830" s="240"/>
      <c r="AF1830" s="239"/>
      <c r="AG1830" s="239"/>
      <c r="AH1830" s="239"/>
      <c r="AI1830" s="240"/>
      <c r="AJ1830" s="271"/>
      <c r="AK1830" s="240"/>
      <c r="AL1830" s="268"/>
      <c r="AM1830" s="240"/>
      <c r="AN1830" s="241"/>
      <c r="AO1830" s="241"/>
    </row>
    <row r="1831" spans="30:41" x14ac:dyDescent="0.25">
      <c r="AD1831" s="239"/>
      <c r="AE1831" s="240"/>
      <c r="AF1831" s="239"/>
      <c r="AG1831" s="239"/>
      <c r="AH1831" s="239"/>
      <c r="AI1831" s="240"/>
      <c r="AJ1831" s="271"/>
      <c r="AK1831" s="240"/>
      <c r="AL1831" s="268"/>
      <c r="AM1831" s="240"/>
      <c r="AN1831" s="241"/>
      <c r="AO1831" s="241"/>
    </row>
    <row r="1832" spans="30:41" x14ac:dyDescent="0.25">
      <c r="AD1832" s="239"/>
      <c r="AE1832" s="240"/>
      <c r="AF1832" s="239"/>
      <c r="AG1832" s="239"/>
      <c r="AH1832" s="239"/>
      <c r="AI1832" s="240"/>
      <c r="AJ1832" s="271"/>
      <c r="AK1832" s="240"/>
      <c r="AL1832" s="268"/>
      <c r="AM1832" s="240"/>
      <c r="AN1832" s="241"/>
      <c r="AO1832" s="241"/>
    </row>
    <row r="1833" spans="30:41" x14ac:dyDescent="0.25">
      <c r="AD1833" s="239"/>
      <c r="AE1833" s="240"/>
      <c r="AF1833" s="239"/>
      <c r="AG1833" s="239"/>
      <c r="AH1833" s="239"/>
      <c r="AI1833" s="240"/>
      <c r="AJ1833" s="271"/>
      <c r="AK1833" s="240"/>
      <c r="AL1833" s="268"/>
      <c r="AM1833" s="240"/>
      <c r="AN1833" s="241"/>
      <c r="AO1833" s="241"/>
    </row>
    <row r="1834" spans="30:41" x14ac:dyDescent="0.25">
      <c r="AD1834" s="239"/>
      <c r="AE1834" s="240"/>
      <c r="AF1834" s="239"/>
      <c r="AG1834" s="239"/>
      <c r="AH1834" s="239"/>
      <c r="AI1834" s="240"/>
      <c r="AJ1834" s="271"/>
      <c r="AK1834" s="240"/>
      <c r="AL1834" s="268"/>
      <c r="AM1834" s="240"/>
      <c r="AN1834" s="241"/>
      <c r="AO1834" s="241"/>
    </row>
    <row r="1835" spans="30:41" x14ac:dyDescent="0.25">
      <c r="AD1835" s="239"/>
      <c r="AE1835" s="240"/>
      <c r="AF1835" s="239"/>
      <c r="AG1835" s="239"/>
      <c r="AH1835" s="239"/>
      <c r="AI1835" s="240"/>
      <c r="AJ1835" s="271"/>
      <c r="AK1835" s="240"/>
      <c r="AL1835" s="268"/>
      <c r="AM1835" s="240"/>
      <c r="AN1835" s="241"/>
      <c r="AO1835" s="241"/>
    </row>
    <row r="1836" spans="30:41" x14ac:dyDescent="0.25">
      <c r="AD1836" s="239"/>
      <c r="AE1836" s="240"/>
      <c r="AF1836" s="239"/>
      <c r="AG1836" s="239"/>
      <c r="AH1836" s="239"/>
      <c r="AI1836" s="240"/>
      <c r="AJ1836" s="271"/>
      <c r="AK1836" s="240"/>
      <c r="AL1836" s="268"/>
      <c r="AM1836" s="240"/>
      <c r="AN1836" s="241"/>
      <c r="AO1836" s="241"/>
    </row>
    <row r="1837" spans="30:41" x14ac:dyDescent="0.25">
      <c r="AD1837" s="239"/>
      <c r="AE1837" s="240"/>
      <c r="AF1837" s="239"/>
      <c r="AG1837" s="239"/>
      <c r="AH1837" s="239"/>
      <c r="AI1837" s="240"/>
      <c r="AJ1837" s="271"/>
      <c r="AK1837" s="240"/>
      <c r="AL1837" s="268"/>
      <c r="AM1837" s="240"/>
      <c r="AN1837" s="241"/>
      <c r="AO1837" s="241"/>
    </row>
    <row r="1838" spans="30:41" x14ac:dyDescent="0.25">
      <c r="AD1838" s="239"/>
      <c r="AE1838" s="240"/>
      <c r="AF1838" s="239"/>
      <c r="AG1838" s="239"/>
      <c r="AH1838" s="239"/>
      <c r="AI1838" s="240"/>
      <c r="AJ1838" s="271"/>
      <c r="AK1838" s="240"/>
      <c r="AL1838" s="268"/>
      <c r="AM1838" s="240"/>
      <c r="AN1838" s="241"/>
      <c r="AO1838" s="241"/>
    </row>
    <row r="1839" spans="30:41" x14ac:dyDescent="0.25">
      <c r="AD1839" s="239"/>
      <c r="AE1839" s="240"/>
      <c r="AF1839" s="239"/>
      <c r="AG1839" s="239"/>
      <c r="AH1839" s="239"/>
      <c r="AI1839" s="240"/>
      <c r="AJ1839" s="271"/>
      <c r="AK1839" s="240"/>
      <c r="AL1839" s="268"/>
      <c r="AM1839" s="240"/>
      <c r="AN1839" s="241"/>
      <c r="AO1839" s="241"/>
    </row>
    <row r="1840" spans="30:41" x14ac:dyDescent="0.25">
      <c r="AD1840" s="239"/>
      <c r="AE1840" s="240"/>
      <c r="AF1840" s="239"/>
      <c r="AG1840" s="239"/>
      <c r="AH1840" s="239"/>
      <c r="AI1840" s="240"/>
      <c r="AJ1840" s="271"/>
      <c r="AK1840" s="240"/>
      <c r="AL1840" s="268"/>
      <c r="AM1840" s="240"/>
      <c r="AN1840" s="241"/>
      <c r="AO1840" s="241"/>
    </row>
    <row r="1841" spans="30:41" x14ac:dyDescent="0.25">
      <c r="AD1841" s="239"/>
      <c r="AE1841" s="240"/>
      <c r="AF1841" s="239"/>
      <c r="AG1841" s="239"/>
      <c r="AH1841" s="239"/>
      <c r="AI1841" s="240"/>
      <c r="AJ1841" s="271"/>
      <c r="AK1841" s="240"/>
      <c r="AL1841" s="268"/>
      <c r="AM1841" s="240"/>
      <c r="AN1841" s="241"/>
      <c r="AO1841" s="241"/>
    </row>
    <row r="1842" spans="30:41" x14ac:dyDescent="0.25">
      <c r="AD1842" s="239"/>
      <c r="AE1842" s="240"/>
      <c r="AF1842" s="239"/>
      <c r="AG1842" s="239"/>
      <c r="AH1842" s="239"/>
      <c r="AI1842" s="240"/>
      <c r="AJ1842" s="271"/>
      <c r="AK1842" s="240"/>
      <c r="AL1842" s="268"/>
      <c r="AM1842" s="240"/>
      <c r="AN1842" s="241"/>
      <c r="AO1842" s="241"/>
    </row>
    <row r="1843" spans="30:41" x14ac:dyDescent="0.25">
      <c r="AD1843" s="239"/>
      <c r="AE1843" s="240"/>
      <c r="AF1843" s="239"/>
      <c r="AG1843" s="239"/>
      <c r="AH1843" s="239"/>
      <c r="AI1843" s="240"/>
      <c r="AJ1843" s="271"/>
      <c r="AK1843" s="240"/>
      <c r="AL1843" s="268"/>
      <c r="AM1843" s="240"/>
      <c r="AN1843" s="241"/>
      <c r="AO1843" s="241"/>
    </row>
    <row r="1844" spans="30:41" x14ac:dyDescent="0.25">
      <c r="AD1844" s="239"/>
      <c r="AE1844" s="240"/>
      <c r="AF1844" s="239"/>
      <c r="AG1844" s="239"/>
      <c r="AH1844" s="239"/>
      <c r="AI1844" s="240"/>
      <c r="AJ1844" s="271"/>
      <c r="AK1844" s="240"/>
      <c r="AL1844" s="268"/>
      <c r="AM1844" s="240"/>
      <c r="AN1844" s="241"/>
      <c r="AO1844" s="241"/>
    </row>
    <row r="1845" spans="30:41" x14ac:dyDescent="0.25">
      <c r="AD1845" s="239"/>
      <c r="AE1845" s="240"/>
      <c r="AF1845" s="239"/>
      <c r="AG1845" s="239"/>
      <c r="AH1845" s="239"/>
      <c r="AI1845" s="240"/>
      <c r="AJ1845" s="271"/>
      <c r="AK1845" s="240"/>
      <c r="AL1845" s="268"/>
      <c r="AM1845" s="240"/>
      <c r="AN1845" s="241"/>
      <c r="AO1845" s="241"/>
    </row>
    <row r="1846" spans="30:41" x14ac:dyDescent="0.25">
      <c r="AD1846" s="239"/>
      <c r="AE1846" s="240"/>
      <c r="AF1846" s="239"/>
      <c r="AG1846" s="239"/>
      <c r="AH1846" s="239"/>
      <c r="AI1846" s="240"/>
      <c r="AJ1846" s="271"/>
      <c r="AK1846" s="240"/>
      <c r="AL1846" s="268"/>
      <c r="AM1846" s="240"/>
      <c r="AN1846" s="241"/>
      <c r="AO1846" s="241"/>
    </row>
    <row r="1847" spans="30:41" x14ac:dyDescent="0.25">
      <c r="AD1847" s="239"/>
      <c r="AE1847" s="240"/>
      <c r="AF1847" s="239"/>
      <c r="AG1847" s="239"/>
      <c r="AH1847" s="239"/>
      <c r="AI1847" s="240"/>
      <c r="AJ1847" s="271"/>
      <c r="AK1847" s="240"/>
      <c r="AL1847" s="268"/>
      <c r="AM1847" s="240"/>
      <c r="AN1847" s="241"/>
      <c r="AO1847" s="241"/>
    </row>
    <row r="1848" spans="30:41" x14ac:dyDescent="0.25">
      <c r="AD1848" s="239"/>
      <c r="AE1848" s="240"/>
      <c r="AF1848" s="239"/>
      <c r="AG1848" s="239"/>
      <c r="AH1848" s="239"/>
      <c r="AI1848" s="240"/>
      <c r="AJ1848" s="271"/>
      <c r="AK1848" s="240"/>
      <c r="AL1848" s="268"/>
      <c r="AM1848" s="240"/>
      <c r="AN1848" s="241"/>
      <c r="AO1848" s="241"/>
    </row>
    <row r="1849" spans="30:41" x14ac:dyDescent="0.25">
      <c r="AD1849" s="239"/>
      <c r="AE1849" s="240"/>
      <c r="AF1849" s="239"/>
      <c r="AG1849" s="239"/>
      <c r="AH1849" s="239"/>
      <c r="AI1849" s="240"/>
      <c r="AJ1849" s="271"/>
      <c r="AK1849" s="240"/>
      <c r="AL1849" s="268"/>
      <c r="AM1849" s="240"/>
      <c r="AN1849" s="241"/>
      <c r="AO1849" s="241"/>
    </row>
    <row r="1850" spans="30:41" x14ac:dyDescent="0.25">
      <c r="AD1850" s="239"/>
      <c r="AE1850" s="240"/>
      <c r="AF1850" s="239"/>
      <c r="AG1850" s="239"/>
      <c r="AH1850" s="239"/>
      <c r="AI1850" s="240"/>
      <c r="AJ1850" s="271"/>
      <c r="AK1850" s="240"/>
      <c r="AL1850" s="268"/>
      <c r="AM1850" s="240"/>
      <c r="AN1850" s="241"/>
      <c r="AO1850" s="241"/>
    </row>
    <row r="1851" spans="30:41" x14ac:dyDescent="0.25">
      <c r="AD1851" s="239"/>
      <c r="AE1851" s="240"/>
      <c r="AF1851" s="239"/>
      <c r="AG1851" s="239"/>
      <c r="AH1851" s="239"/>
      <c r="AI1851" s="240"/>
      <c r="AJ1851" s="271"/>
      <c r="AK1851" s="240"/>
      <c r="AL1851" s="268"/>
      <c r="AM1851" s="240"/>
      <c r="AN1851" s="241"/>
      <c r="AO1851" s="241"/>
    </row>
    <row r="1852" spans="30:41" x14ac:dyDescent="0.25">
      <c r="AD1852" s="239"/>
      <c r="AE1852" s="240"/>
      <c r="AF1852" s="239"/>
      <c r="AG1852" s="239"/>
      <c r="AH1852" s="239"/>
      <c r="AI1852" s="240"/>
      <c r="AJ1852" s="271"/>
      <c r="AK1852" s="240"/>
      <c r="AL1852" s="268"/>
      <c r="AM1852" s="240"/>
      <c r="AN1852" s="241"/>
      <c r="AO1852" s="241"/>
    </row>
    <row r="1853" spans="30:41" x14ac:dyDescent="0.25">
      <c r="AD1853" s="239"/>
      <c r="AE1853" s="240"/>
      <c r="AF1853" s="239"/>
      <c r="AG1853" s="239"/>
      <c r="AH1853" s="239"/>
      <c r="AI1853" s="240"/>
      <c r="AJ1853" s="271"/>
      <c r="AK1853" s="240"/>
      <c r="AL1853" s="268"/>
      <c r="AM1853" s="240"/>
      <c r="AN1853" s="241"/>
      <c r="AO1853" s="241"/>
    </row>
    <row r="1854" spans="30:41" x14ac:dyDescent="0.25">
      <c r="AD1854" s="239"/>
      <c r="AE1854" s="240"/>
      <c r="AF1854" s="239"/>
      <c r="AG1854" s="239"/>
      <c r="AH1854" s="239"/>
      <c r="AI1854" s="240"/>
      <c r="AJ1854" s="271"/>
      <c r="AK1854" s="240"/>
      <c r="AL1854" s="268"/>
      <c r="AM1854" s="240"/>
      <c r="AN1854" s="241"/>
      <c r="AO1854" s="241"/>
    </row>
    <row r="1855" spans="30:41" x14ac:dyDescent="0.25">
      <c r="AD1855" s="239"/>
      <c r="AE1855" s="240"/>
      <c r="AF1855" s="239"/>
      <c r="AG1855" s="239"/>
      <c r="AH1855" s="239"/>
      <c r="AI1855" s="240"/>
      <c r="AJ1855" s="271"/>
      <c r="AK1855" s="240"/>
      <c r="AL1855" s="268"/>
      <c r="AM1855" s="240"/>
      <c r="AN1855" s="241"/>
      <c r="AO1855" s="241"/>
    </row>
    <row r="1856" spans="30:41" x14ac:dyDescent="0.25">
      <c r="AD1856" s="239"/>
      <c r="AE1856" s="240"/>
      <c r="AF1856" s="239"/>
      <c r="AG1856" s="239"/>
      <c r="AH1856" s="239"/>
      <c r="AI1856" s="240"/>
      <c r="AJ1856" s="271"/>
      <c r="AK1856" s="240"/>
      <c r="AL1856" s="268"/>
      <c r="AM1856" s="240"/>
      <c r="AN1856" s="241"/>
      <c r="AO1856" s="241"/>
    </row>
    <row r="1857" spans="30:41" x14ac:dyDescent="0.25">
      <c r="AD1857" s="239"/>
      <c r="AE1857" s="240"/>
      <c r="AF1857" s="239"/>
      <c r="AG1857" s="239"/>
      <c r="AH1857" s="239"/>
      <c r="AI1857" s="240"/>
      <c r="AJ1857" s="271"/>
      <c r="AK1857" s="240"/>
      <c r="AL1857" s="268"/>
      <c r="AM1857" s="240"/>
      <c r="AN1857" s="241"/>
      <c r="AO1857" s="241"/>
    </row>
    <row r="1858" spans="30:41" x14ac:dyDescent="0.25">
      <c r="AD1858" s="239"/>
      <c r="AE1858" s="240"/>
      <c r="AF1858" s="239"/>
      <c r="AG1858" s="239"/>
      <c r="AH1858" s="239"/>
      <c r="AI1858" s="240"/>
      <c r="AJ1858" s="271"/>
      <c r="AK1858" s="240"/>
      <c r="AL1858" s="268"/>
      <c r="AM1858" s="240"/>
      <c r="AN1858" s="241"/>
      <c r="AO1858" s="241"/>
    </row>
    <row r="1859" spans="30:41" x14ac:dyDescent="0.25">
      <c r="AD1859" s="239"/>
      <c r="AE1859" s="240"/>
      <c r="AF1859" s="239"/>
      <c r="AG1859" s="239"/>
      <c r="AH1859" s="239"/>
      <c r="AI1859" s="240"/>
      <c r="AJ1859" s="271"/>
      <c r="AK1859" s="240"/>
      <c r="AL1859" s="268"/>
      <c r="AM1859" s="240"/>
      <c r="AN1859" s="241"/>
      <c r="AO1859" s="241"/>
    </row>
    <row r="1860" spans="30:41" x14ac:dyDescent="0.25">
      <c r="AD1860" s="239"/>
      <c r="AE1860" s="240"/>
      <c r="AF1860" s="239"/>
      <c r="AG1860" s="239"/>
      <c r="AH1860" s="239"/>
      <c r="AI1860" s="240"/>
      <c r="AJ1860" s="271"/>
      <c r="AK1860" s="240"/>
      <c r="AL1860" s="268"/>
      <c r="AM1860" s="240"/>
      <c r="AN1860" s="241"/>
      <c r="AO1860" s="241"/>
    </row>
    <row r="1861" spans="30:41" x14ac:dyDescent="0.25">
      <c r="AD1861" s="239"/>
      <c r="AE1861" s="240"/>
      <c r="AF1861" s="239"/>
      <c r="AG1861" s="239"/>
      <c r="AH1861" s="239"/>
      <c r="AI1861" s="240"/>
      <c r="AJ1861" s="271"/>
      <c r="AK1861" s="240"/>
      <c r="AL1861" s="268"/>
      <c r="AM1861" s="240"/>
      <c r="AN1861" s="241"/>
      <c r="AO1861" s="241"/>
    </row>
    <row r="1862" spans="30:41" x14ac:dyDescent="0.25">
      <c r="AD1862" s="239"/>
      <c r="AE1862" s="240"/>
      <c r="AF1862" s="239"/>
      <c r="AG1862" s="239"/>
      <c r="AH1862" s="239"/>
      <c r="AI1862" s="240"/>
      <c r="AJ1862" s="271"/>
      <c r="AK1862" s="240"/>
      <c r="AL1862" s="268"/>
      <c r="AM1862" s="240"/>
      <c r="AN1862" s="241"/>
      <c r="AO1862" s="241"/>
    </row>
    <row r="1863" spans="30:41" x14ac:dyDescent="0.25">
      <c r="AD1863" s="239"/>
      <c r="AE1863" s="240"/>
      <c r="AF1863" s="239"/>
      <c r="AG1863" s="239"/>
      <c r="AH1863" s="239"/>
      <c r="AI1863" s="240"/>
      <c r="AJ1863" s="271"/>
      <c r="AK1863" s="240"/>
      <c r="AL1863" s="268"/>
      <c r="AM1863" s="240"/>
      <c r="AN1863" s="241"/>
      <c r="AO1863" s="241"/>
    </row>
    <row r="1864" spans="30:41" x14ac:dyDescent="0.25">
      <c r="AD1864" s="239"/>
      <c r="AE1864" s="240"/>
      <c r="AF1864" s="239"/>
      <c r="AG1864" s="239"/>
      <c r="AH1864" s="239"/>
      <c r="AI1864" s="240"/>
      <c r="AJ1864" s="271"/>
      <c r="AK1864" s="240"/>
      <c r="AL1864" s="268"/>
      <c r="AM1864" s="240"/>
      <c r="AN1864" s="241"/>
      <c r="AO1864" s="241"/>
    </row>
    <row r="1865" spans="30:41" x14ac:dyDescent="0.25">
      <c r="AD1865" s="239"/>
      <c r="AE1865" s="240"/>
      <c r="AF1865" s="239"/>
      <c r="AG1865" s="239"/>
      <c r="AH1865" s="239"/>
      <c r="AI1865" s="240"/>
      <c r="AJ1865" s="271"/>
      <c r="AK1865" s="240"/>
      <c r="AL1865" s="268"/>
      <c r="AM1865" s="240"/>
      <c r="AN1865" s="241"/>
      <c r="AO1865" s="241"/>
    </row>
    <row r="1866" spans="30:41" x14ac:dyDescent="0.25">
      <c r="AD1866" s="239"/>
      <c r="AE1866" s="240"/>
      <c r="AF1866" s="239"/>
      <c r="AG1866" s="239"/>
      <c r="AH1866" s="239"/>
      <c r="AI1866" s="240"/>
      <c r="AJ1866" s="271"/>
      <c r="AK1866" s="240"/>
      <c r="AL1866" s="268"/>
      <c r="AM1866" s="240"/>
      <c r="AN1866" s="241"/>
      <c r="AO1866" s="241"/>
    </row>
    <row r="1867" spans="30:41" x14ac:dyDescent="0.25">
      <c r="AD1867" s="239"/>
      <c r="AE1867" s="240"/>
      <c r="AF1867" s="239"/>
      <c r="AG1867" s="239"/>
      <c r="AH1867" s="239"/>
      <c r="AI1867" s="240"/>
      <c r="AJ1867" s="271"/>
      <c r="AK1867" s="240"/>
      <c r="AL1867" s="268"/>
      <c r="AM1867" s="240"/>
      <c r="AN1867" s="241"/>
      <c r="AO1867" s="241"/>
    </row>
    <row r="1868" spans="30:41" x14ac:dyDescent="0.25">
      <c r="AD1868" s="239"/>
      <c r="AE1868" s="240"/>
      <c r="AF1868" s="239"/>
      <c r="AG1868" s="239"/>
      <c r="AH1868" s="239"/>
      <c r="AI1868" s="240"/>
      <c r="AJ1868" s="271"/>
      <c r="AK1868" s="240"/>
      <c r="AL1868" s="268"/>
      <c r="AM1868" s="240"/>
      <c r="AN1868" s="241"/>
      <c r="AO1868" s="241"/>
    </row>
    <row r="1869" spans="30:41" x14ac:dyDescent="0.25">
      <c r="AD1869" s="239"/>
      <c r="AE1869" s="240"/>
      <c r="AF1869" s="239"/>
      <c r="AG1869" s="239"/>
      <c r="AH1869" s="239"/>
      <c r="AI1869" s="240"/>
      <c r="AJ1869" s="271"/>
      <c r="AK1869" s="240"/>
      <c r="AL1869" s="268"/>
      <c r="AM1869" s="240"/>
      <c r="AN1869" s="241"/>
      <c r="AO1869" s="241"/>
    </row>
    <row r="1870" spans="30:41" x14ac:dyDescent="0.25">
      <c r="AD1870" s="239"/>
      <c r="AE1870" s="240"/>
      <c r="AF1870" s="239"/>
      <c r="AG1870" s="239"/>
      <c r="AH1870" s="239"/>
      <c r="AI1870" s="240"/>
      <c r="AJ1870" s="271"/>
      <c r="AK1870" s="240"/>
      <c r="AL1870" s="268"/>
      <c r="AM1870" s="240"/>
      <c r="AN1870" s="241"/>
      <c r="AO1870" s="241"/>
    </row>
    <row r="1871" spans="30:41" x14ac:dyDescent="0.25">
      <c r="AD1871" s="239"/>
      <c r="AE1871" s="240"/>
      <c r="AF1871" s="239"/>
      <c r="AG1871" s="239"/>
      <c r="AH1871" s="239"/>
      <c r="AI1871" s="240"/>
      <c r="AJ1871" s="271"/>
      <c r="AK1871" s="240"/>
      <c r="AL1871" s="268"/>
      <c r="AM1871" s="240"/>
      <c r="AN1871" s="241"/>
      <c r="AO1871" s="241"/>
    </row>
    <row r="1872" spans="30:41" x14ac:dyDescent="0.25">
      <c r="AD1872" s="239"/>
      <c r="AE1872" s="240"/>
      <c r="AF1872" s="239"/>
      <c r="AG1872" s="239"/>
      <c r="AH1872" s="239"/>
      <c r="AI1872" s="240"/>
      <c r="AJ1872" s="271"/>
      <c r="AK1872" s="240"/>
      <c r="AL1872" s="268"/>
      <c r="AM1872" s="240"/>
      <c r="AN1872" s="241"/>
      <c r="AO1872" s="241"/>
    </row>
    <row r="1873" spans="30:41" x14ac:dyDescent="0.25">
      <c r="AD1873" s="239"/>
      <c r="AE1873" s="240"/>
      <c r="AF1873" s="239"/>
      <c r="AG1873" s="239"/>
      <c r="AH1873" s="239"/>
      <c r="AI1873" s="240"/>
      <c r="AJ1873" s="271"/>
      <c r="AK1873" s="240"/>
      <c r="AL1873" s="268"/>
      <c r="AM1873" s="240"/>
      <c r="AN1873" s="241"/>
      <c r="AO1873" s="241"/>
    </row>
    <row r="1874" spans="30:41" x14ac:dyDescent="0.25">
      <c r="AD1874" s="239"/>
      <c r="AE1874" s="240"/>
      <c r="AF1874" s="239"/>
      <c r="AG1874" s="239"/>
      <c r="AH1874" s="239"/>
      <c r="AI1874" s="240"/>
      <c r="AJ1874" s="271"/>
      <c r="AK1874" s="240"/>
      <c r="AL1874" s="268"/>
      <c r="AM1874" s="240"/>
      <c r="AN1874" s="241"/>
      <c r="AO1874" s="241"/>
    </row>
    <row r="1875" spans="30:41" x14ac:dyDescent="0.25">
      <c r="AD1875" s="239"/>
      <c r="AE1875" s="240"/>
      <c r="AF1875" s="239"/>
      <c r="AG1875" s="239"/>
      <c r="AH1875" s="239"/>
      <c r="AI1875" s="240"/>
      <c r="AJ1875" s="271"/>
      <c r="AK1875" s="240"/>
      <c r="AL1875" s="268"/>
      <c r="AM1875" s="240"/>
      <c r="AN1875" s="241"/>
      <c r="AO1875" s="241"/>
    </row>
    <row r="1876" spans="30:41" x14ac:dyDescent="0.25">
      <c r="AD1876" s="239"/>
      <c r="AE1876" s="240"/>
      <c r="AF1876" s="239"/>
      <c r="AG1876" s="239"/>
      <c r="AH1876" s="239"/>
      <c r="AI1876" s="240"/>
      <c r="AJ1876" s="271"/>
      <c r="AK1876" s="240"/>
      <c r="AL1876" s="268"/>
      <c r="AM1876" s="240"/>
      <c r="AN1876" s="241"/>
      <c r="AO1876" s="241"/>
    </row>
    <row r="1877" spans="30:41" x14ac:dyDescent="0.25">
      <c r="AD1877" s="239"/>
      <c r="AE1877" s="240"/>
      <c r="AF1877" s="239"/>
      <c r="AG1877" s="239"/>
      <c r="AH1877" s="239"/>
      <c r="AI1877" s="240"/>
      <c r="AJ1877" s="271"/>
      <c r="AK1877" s="240"/>
      <c r="AL1877" s="268"/>
      <c r="AM1877" s="240"/>
      <c r="AN1877" s="241"/>
      <c r="AO1877" s="241"/>
    </row>
    <row r="1878" spans="30:41" x14ac:dyDescent="0.25">
      <c r="AD1878" s="239"/>
      <c r="AE1878" s="240"/>
      <c r="AF1878" s="239"/>
      <c r="AG1878" s="239"/>
      <c r="AH1878" s="239"/>
      <c r="AI1878" s="240"/>
      <c r="AJ1878" s="271"/>
      <c r="AK1878" s="240"/>
      <c r="AL1878" s="268"/>
      <c r="AM1878" s="240"/>
      <c r="AN1878" s="241"/>
      <c r="AO1878" s="241"/>
    </row>
    <row r="1879" spans="30:41" x14ac:dyDescent="0.25">
      <c r="AD1879" s="239"/>
      <c r="AE1879" s="240"/>
      <c r="AF1879" s="239"/>
      <c r="AG1879" s="239"/>
      <c r="AH1879" s="239"/>
      <c r="AI1879" s="240"/>
      <c r="AJ1879" s="271"/>
      <c r="AK1879" s="240"/>
      <c r="AL1879" s="268"/>
      <c r="AM1879" s="240"/>
      <c r="AN1879" s="241"/>
      <c r="AO1879" s="241"/>
    </row>
    <row r="1880" spans="30:41" x14ac:dyDescent="0.25">
      <c r="AD1880" s="239"/>
      <c r="AE1880" s="240"/>
      <c r="AF1880" s="239"/>
      <c r="AG1880" s="239"/>
      <c r="AH1880" s="239"/>
      <c r="AI1880" s="240"/>
      <c r="AJ1880" s="271"/>
      <c r="AK1880" s="240"/>
      <c r="AL1880" s="268"/>
      <c r="AM1880" s="240"/>
      <c r="AN1880" s="241"/>
      <c r="AO1880" s="241"/>
    </row>
    <row r="1881" spans="30:41" x14ac:dyDescent="0.25">
      <c r="AD1881" s="239"/>
      <c r="AE1881" s="240"/>
      <c r="AF1881" s="239"/>
      <c r="AG1881" s="239"/>
      <c r="AH1881" s="239"/>
      <c r="AI1881" s="240"/>
      <c r="AJ1881" s="271"/>
      <c r="AK1881" s="240"/>
      <c r="AL1881" s="268"/>
      <c r="AM1881" s="240"/>
      <c r="AN1881" s="241"/>
      <c r="AO1881" s="241"/>
    </row>
    <row r="1882" spans="30:41" x14ac:dyDescent="0.25">
      <c r="AD1882" s="239"/>
      <c r="AE1882" s="240"/>
      <c r="AF1882" s="239"/>
      <c r="AG1882" s="239"/>
      <c r="AH1882" s="239"/>
      <c r="AI1882" s="240"/>
      <c r="AJ1882" s="271"/>
      <c r="AK1882" s="240"/>
      <c r="AL1882" s="268"/>
      <c r="AM1882" s="240"/>
      <c r="AN1882" s="241"/>
      <c r="AO1882" s="241"/>
    </row>
    <row r="1883" spans="30:41" x14ac:dyDescent="0.25">
      <c r="AD1883" s="239"/>
      <c r="AE1883" s="240"/>
      <c r="AF1883" s="239"/>
      <c r="AG1883" s="239"/>
      <c r="AH1883" s="239"/>
      <c r="AI1883" s="240"/>
      <c r="AJ1883" s="271"/>
      <c r="AK1883" s="240"/>
      <c r="AL1883" s="268"/>
      <c r="AM1883" s="240"/>
      <c r="AN1883" s="241"/>
      <c r="AO1883" s="241"/>
    </row>
    <row r="1884" spans="30:41" x14ac:dyDescent="0.25">
      <c r="AD1884" s="239"/>
      <c r="AE1884" s="240"/>
      <c r="AF1884" s="239"/>
      <c r="AG1884" s="239"/>
      <c r="AH1884" s="239"/>
      <c r="AI1884" s="240"/>
      <c r="AJ1884" s="271"/>
      <c r="AK1884" s="240"/>
      <c r="AL1884" s="268"/>
      <c r="AM1884" s="240"/>
      <c r="AN1884" s="241"/>
      <c r="AO1884" s="241"/>
    </row>
    <row r="1885" spans="30:41" x14ac:dyDescent="0.25">
      <c r="AD1885" s="239"/>
      <c r="AE1885" s="240"/>
      <c r="AF1885" s="239"/>
      <c r="AG1885" s="239"/>
      <c r="AH1885" s="239"/>
      <c r="AI1885" s="240"/>
      <c r="AJ1885" s="271"/>
      <c r="AK1885" s="240"/>
      <c r="AL1885" s="268"/>
      <c r="AM1885" s="240"/>
      <c r="AN1885" s="241"/>
      <c r="AO1885" s="241"/>
    </row>
    <row r="1886" spans="30:41" x14ac:dyDescent="0.25">
      <c r="AD1886" s="239"/>
      <c r="AE1886" s="240"/>
      <c r="AF1886" s="239"/>
      <c r="AG1886" s="239"/>
      <c r="AH1886" s="239"/>
      <c r="AI1886" s="240"/>
      <c r="AJ1886" s="271"/>
      <c r="AK1886" s="240"/>
      <c r="AL1886" s="268"/>
      <c r="AM1886" s="240"/>
      <c r="AN1886" s="241"/>
      <c r="AO1886" s="241"/>
    </row>
    <row r="1887" spans="30:41" x14ac:dyDescent="0.25">
      <c r="AD1887" s="239"/>
      <c r="AE1887" s="240"/>
      <c r="AF1887" s="239"/>
      <c r="AG1887" s="239"/>
      <c r="AH1887" s="239"/>
      <c r="AI1887" s="240"/>
      <c r="AJ1887" s="271"/>
      <c r="AK1887" s="240"/>
      <c r="AL1887" s="268"/>
      <c r="AM1887" s="240"/>
      <c r="AN1887" s="241"/>
      <c r="AO1887" s="241"/>
    </row>
    <row r="1888" spans="30:41" x14ac:dyDescent="0.25">
      <c r="AD1888" s="239"/>
      <c r="AE1888" s="240"/>
      <c r="AF1888" s="239"/>
      <c r="AG1888" s="239"/>
      <c r="AH1888" s="239"/>
      <c r="AI1888" s="240"/>
      <c r="AJ1888" s="271"/>
      <c r="AK1888" s="240"/>
      <c r="AL1888" s="268"/>
      <c r="AM1888" s="240"/>
      <c r="AN1888" s="241"/>
      <c r="AO1888" s="241"/>
    </row>
    <row r="1889" spans="30:41" x14ac:dyDescent="0.25">
      <c r="AD1889" s="239"/>
      <c r="AE1889" s="240"/>
      <c r="AF1889" s="239"/>
      <c r="AG1889" s="239"/>
      <c r="AH1889" s="239"/>
      <c r="AI1889" s="240"/>
      <c r="AJ1889" s="271"/>
      <c r="AK1889" s="240"/>
      <c r="AL1889" s="268"/>
      <c r="AM1889" s="240"/>
      <c r="AN1889" s="241"/>
      <c r="AO1889" s="241"/>
    </row>
    <row r="1890" spans="30:41" x14ac:dyDescent="0.25">
      <c r="AD1890" s="239"/>
      <c r="AE1890" s="240"/>
      <c r="AF1890" s="239"/>
      <c r="AG1890" s="239"/>
      <c r="AH1890" s="239"/>
      <c r="AI1890" s="240"/>
      <c r="AJ1890" s="271"/>
      <c r="AK1890" s="240"/>
      <c r="AL1890" s="268"/>
      <c r="AM1890" s="240"/>
      <c r="AN1890" s="241"/>
      <c r="AO1890" s="241"/>
    </row>
    <row r="1891" spans="30:41" x14ac:dyDescent="0.25">
      <c r="AD1891" s="239"/>
      <c r="AE1891" s="240"/>
      <c r="AF1891" s="239"/>
      <c r="AG1891" s="239"/>
      <c r="AH1891" s="239"/>
      <c r="AI1891" s="240"/>
      <c r="AJ1891" s="271"/>
      <c r="AK1891" s="240"/>
      <c r="AL1891" s="268"/>
      <c r="AM1891" s="240"/>
      <c r="AN1891" s="241"/>
      <c r="AO1891" s="241"/>
    </row>
    <row r="1892" spans="30:41" x14ac:dyDescent="0.25">
      <c r="AD1892" s="239"/>
      <c r="AE1892" s="240"/>
      <c r="AF1892" s="239"/>
      <c r="AG1892" s="239"/>
      <c r="AH1892" s="239"/>
      <c r="AI1892" s="240"/>
      <c r="AJ1892" s="271"/>
      <c r="AK1892" s="240"/>
      <c r="AL1892" s="268"/>
      <c r="AM1892" s="240"/>
      <c r="AN1892" s="241"/>
      <c r="AO1892" s="241"/>
    </row>
    <row r="1893" spans="30:41" x14ac:dyDescent="0.25">
      <c r="AD1893" s="239"/>
      <c r="AE1893" s="240"/>
      <c r="AF1893" s="239"/>
      <c r="AG1893" s="239"/>
      <c r="AH1893" s="239"/>
      <c r="AI1893" s="240"/>
      <c r="AJ1893" s="271"/>
      <c r="AK1893" s="240"/>
      <c r="AL1893" s="268"/>
      <c r="AM1893" s="240"/>
      <c r="AN1893" s="241"/>
      <c r="AO1893" s="241"/>
    </row>
    <row r="1894" spans="30:41" x14ac:dyDescent="0.25">
      <c r="AD1894" s="239"/>
      <c r="AE1894" s="240"/>
      <c r="AF1894" s="239"/>
      <c r="AG1894" s="239"/>
      <c r="AH1894" s="239"/>
      <c r="AI1894" s="240"/>
      <c r="AJ1894" s="271"/>
      <c r="AK1894" s="240"/>
      <c r="AL1894" s="268"/>
      <c r="AM1894" s="240"/>
      <c r="AN1894" s="241"/>
      <c r="AO1894" s="241"/>
    </row>
    <row r="1895" spans="30:41" x14ac:dyDescent="0.25">
      <c r="AD1895" s="239"/>
      <c r="AE1895" s="240"/>
      <c r="AF1895" s="239"/>
      <c r="AG1895" s="239"/>
      <c r="AH1895" s="239"/>
      <c r="AI1895" s="240"/>
      <c r="AJ1895" s="271"/>
      <c r="AK1895" s="240"/>
      <c r="AL1895" s="268"/>
      <c r="AM1895" s="240"/>
      <c r="AN1895" s="241"/>
      <c r="AO1895" s="241"/>
    </row>
    <row r="1896" spans="30:41" x14ac:dyDescent="0.25">
      <c r="AD1896" s="239"/>
      <c r="AE1896" s="240"/>
      <c r="AF1896" s="239"/>
      <c r="AG1896" s="239"/>
      <c r="AH1896" s="239"/>
      <c r="AI1896" s="240"/>
      <c r="AJ1896" s="271"/>
      <c r="AK1896" s="240"/>
      <c r="AL1896" s="268"/>
      <c r="AM1896" s="240"/>
      <c r="AN1896" s="241"/>
      <c r="AO1896" s="241"/>
    </row>
    <row r="1897" spans="30:41" x14ac:dyDescent="0.25">
      <c r="AD1897" s="239"/>
      <c r="AE1897" s="240"/>
      <c r="AF1897" s="239"/>
      <c r="AG1897" s="239"/>
      <c r="AH1897" s="239"/>
      <c r="AI1897" s="240"/>
      <c r="AJ1897" s="271"/>
      <c r="AK1897" s="240"/>
      <c r="AL1897" s="268"/>
      <c r="AM1897" s="240"/>
      <c r="AN1897" s="241"/>
      <c r="AO1897" s="241"/>
    </row>
    <row r="1898" spans="30:41" x14ac:dyDescent="0.25">
      <c r="AD1898" s="239"/>
      <c r="AE1898" s="240"/>
      <c r="AF1898" s="239"/>
      <c r="AG1898" s="239"/>
      <c r="AH1898" s="239"/>
      <c r="AI1898" s="240"/>
      <c r="AJ1898" s="271"/>
      <c r="AK1898" s="240"/>
      <c r="AL1898" s="268"/>
      <c r="AM1898" s="240"/>
      <c r="AN1898" s="241"/>
      <c r="AO1898" s="241"/>
    </row>
    <row r="1899" spans="30:41" x14ac:dyDescent="0.25">
      <c r="AD1899" s="239"/>
      <c r="AE1899" s="240"/>
      <c r="AF1899" s="239"/>
      <c r="AG1899" s="239"/>
      <c r="AH1899" s="239"/>
      <c r="AI1899" s="240"/>
      <c r="AJ1899" s="271"/>
      <c r="AK1899" s="240"/>
      <c r="AL1899" s="268"/>
      <c r="AM1899" s="240"/>
      <c r="AN1899" s="241"/>
      <c r="AO1899" s="241"/>
    </row>
    <row r="1900" spans="30:41" x14ac:dyDescent="0.25">
      <c r="AD1900" s="239"/>
      <c r="AE1900" s="240"/>
      <c r="AF1900" s="239"/>
      <c r="AG1900" s="239"/>
      <c r="AH1900" s="239"/>
      <c r="AI1900" s="240"/>
      <c r="AJ1900" s="271"/>
      <c r="AK1900" s="240"/>
      <c r="AL1900" s="268"/>
      <c r="AM1900" s="240"/>
      <c r="AN1900" s="241"/>
      <c r="AO1900" s="241"/>
    </row>
    <row r="1901" spans="30:41" x14ac:dyDescent="0.25">
      <c r="AD1901" s="239"/>
      <c r="AE1901" s="240"/>
      <c r="AF1901" s="239"/>
      <c r="AG1901" s="239"/>
      <c r="AH1901" s="239"/>
      <c r="AI1901" s="240"/>
      <c r="AJ1901" s="271"/>
      <c r="AK1901" s="240"/>
      <c r="AL1901" s="268"/>
      <c r="AM1901" s="240"/>
      <c r="AN1901" s="241"/>
      <c r="AO1901" s="241"/>
    </row>
    <row r="1902" spans="30:41" x14ac:dyDescent="0.25">
      <c r="AD1902" s="239"/>
      <c r="AE1902" s="240"/>
      <c r="AF1902" s="239"/>
      <c r="AG1902" s="239"/>
      <c r="AH1902" s="239"/>
      <c r="AI1902" s="240"/>
      <c r="AJ1902" s="271"/>
      <c r="AK1902" s="240"/>
      <c r="AL1902" s="268"/>
      <c r="AM1902" s="240"/>
      <c r="AN1902" s="241"/>
      <c r="AO1902" s="241"/>
    </row>
    <row r="1903" spans="30:41" x14ac:dyDescent="0.25">
      <c r="AD1903" s="239"/>
      <c r="AE1903" s="240"/>
      <c r="AF1903" s="239"/>
      <c r="AG1903" s="239"/>
      <c r="AH1903" s="239"/>
      <c r="AI1903" s="240"/>
      <c r="AJ1903" s="271"/>
      <c r="AK1903" s="240"/>
      <c r="AL1903" s="268"/>
      <c r="AM1903" s="240"/>
      <c r="AN1903" s="241"/>
      <c r="AO1903" s="241"/>
    </row>
    <row r="1904" spans="30:41" x14ac:dyDescent="0.25">
      <c r="AD1904" s="239"/>
      <c r="AE1904" s="240"/>
      <c r="AF1904" s="239"/>
      <c r="AG1904" s="239"/>
      <c r="AH1904" s="239"/>
      <c r="AI1904" s="240"/>
      <c r="AJ1904" s="271"/>
      <c r="AK1904" s="240"/>
      <c r="AL1904" s="268"/>
      <c r="AM1904" s="240"/>
      <c r="AN1904" s="241"/>
      <c r="AO1904" s="241"/>
    </row>
    <row r="1905" spans="30:41" x14ac:dyDescent="0.25">
      <c r="AD1905" s="239"/>
      <c r="AE1905" s="240"/>
      <c r="AF1905" s="239"/>
      <c r="AG1905" s="239"/>
      <c r="AH1905" s="239"/>
      <c r="AI1905" s="240"/>
      <c r="AJ1905" s="271"/>
      <c r="AK1905" s="240"/>
      <c r="AL1905" s="268"/>
      <c r="AM1905" s="240"/>
      <c r="AN1905" s="241"/>
      <c r="AO1905" s="241"/>
    </row>
    <row r="1906" spans="30:41" x14ac:dyDescent="0.25">
      <c r="AD1906" s="239"/>
      <c r="AE1906" s="240"/>
      <c r="AF1906" s="239"/>
      <c r="AG1906" s="239"/>
      <c r="AH1906" s="239"/>
      <c r="AI1906" s="240"/>
      <c r="AJ1906" s="271"/>
      <c r="AK1906" s="240"/>
      <c r="AL1906" s="268"/>
      <c r="AM1906" s="240"/>
      <c r="AN1906" s="241"/>
      <c r="AO1906" s="241"/>
    </row>
    <row r="1907" spans="30:41" x14ac:dyDescent="0.25">
      <c r="AD1907" s="239"/>
      <c r="AE1907" s="240"/>
      <c r="AF1907" s="239"/>
      <c r="AG1907" s="239"/>
      <c r="AH1907" s="239"/>
      <c r="AI1907" s="240"/>
      <c r="AJ1907" s="271"/>
      <c r="AK1907" s="240"/>
      <c r="AL1907" s="268"/>
      <c r="AM1907" s="240"/>
      <c r="AN1907" s="241"/>
      <c r="AO1907" s="241"/>
    </row>
    <row r="1908" spans="30:41" x14ac:dyDescent="0.25">
      <c r="AD1908" s="239"/>
      <c r="AE1908" s="240"/>
      <c r="AF1908" s="239"/>
      <c r="AG1908" s="239"/>
      <c r="AH1908" s="239"/>
      <c r="AI1908" s="240"/>
      <c r="AJ1908" s="271"/>
      <c r="AK1908" s="240"/>
      <c r="AL1908" s="268"/>
      <c r="AM1908" s="240"/>
      <c r="AN1908" s="241"/>
      <c r="AO1908" s="241"/>
    </row>
    <row r="1909" spans="30:41" x14ac:dyDescent="0.25">
      <c r="AD1909" s="239"/>
      <c r="AE1909" s="240"/>
      <c r="AF1909" s="239"/>
      <c r="AG1909" s="239"/>
      <c r="AH1909" s="239"/>
      <c r="AI1909" s="240"/>
      <c r="AJ1909" s="271"/>
      <c r="AK1909" s="240"/>
      <c r="AL1909" s="268"/>
      <c r="AM1909" s="240"/>
      <c r="AN1909" s="241"/>
      <c r="AO1909" s="241"/>
    </row>
    <row r="1910" spans="30:41" x14ac:dyDescent="0.25">
      <c r="AD1910" s="239"/>
      <c r="AE1910" s="240"/>
      <c r="AF1910" s="239"/>
      <c r="AG1910" s="239"/>
      <c r="AH1910" s="239"/>
      <c r="AI1910" s="240"/>
      <c r="AJ1910" s="271"/>
      <c r="AK1910" s="240"/>
      <c r="AL1910" s="268"/>
      <c r="AM1910" s="240"/>
      <c r="AN1910" s="241"/>
      <c r="AO1910" s="241"/>
    </row>
    <row r="1911" spans="30:41" x14ac:dyDescent="0.25">
      <c r="AD1911" s="239"/>
      <c r="AE1911" s="240"/>
      <c r="AF1911" s="239"/>
      <c r="AG1911" s="239"/>
      <c r="AH1911" s="239"/>
      <c r="AI1911" s="240"/>
      <c r="AJ1911" s="271"/>
      <c r="AK1911" s="240"/>
      <c r="AL1911" s="268"/>
      <c r="AM1911" s="240"/>
      <c r="AN1911" s="241"/>
      <c r="AO1911" s="241"/>
    </row>
    <row r="1912" spans="30:41" x14ac:dyDescent="0.25">
      <c r="AD1912" s="239"/>
      <c r="AE1912" s="240"/>
      <c r="AF1912" s="239"/>
      <c r="AG1912" s="239"/>
      <c r="AH1912" s="239"/>
      <c r="AI1912" s="240"/>
      <c r="AJ1912" s="271"/>
      <c r="AK1912" s="240"/>
      <c r="AL1912" s="268"/>
      <c r="AM1912" s="240"/>
      <c r="AN1912" s="241"/>
      <c r="AO1912" s="241"/>
    </row>
    <row r="1913" spans="30:41" x14ac:dyDescent="0.25">
      <c r="AD1913" s="239"/>
      <c r="AE1913" s="240"/>
      <c r="AF1913" s="239"/>
      <c r="AG1913" s="239"/>
      <c r="AH1913" s="239"/>
      <c r="AI1913" s="240"/>
      <c r="AJ1913" s="271"/>
      <c r="AK1913" s="240"/>
      <c r="AL1913" s="268"/>
      <c r="AM1913" s="240"/>
      <c r="AN1913" s="241"/>
      <c r="AO1913" s="241"/>
    </row>
    <row r="1914" spans="30:41" x14ac:dyDescent="0.25">
      <c r="AD1914" s="239"/>
      <c r="AE1914" s="240"/>
      <c r="AF1914" s="239"/>
      <c r="AG1914" s="239"/>
      <c r="AH1914" s="239"/>
      <c r="AI1914" s="240"/>
      <c r="AJ1914" s="271"/>
      <c r="AK1914" s="240"/>
      <c r="AL1914" s="268"/>
      <c r="AM1914" s="240"/>
      <c r="AN1914" s="241"/>
      <c r="AO1914" s="241"/>
    </row>
    <row r="1915" spans="30:41" x14ac:dyDescent="0.25">
      <c r="AD1915" s="239"/>
      <c r="AE1915" s="240"/>
      <c r="AF1915" s="239"/>
      <c r="AG1915" s="239"/>
      <c r="AH1915" s="239"/>
      <c r="AI1915" s="240"/>
      <c r="AJ1915" s="271"/>
      <c r="AK1915" s="240"/>
      <c r="AL1915" s="268"/>
      <c r="AM1915" s="240"/>
      <c r="AN1915" s="241"/>
      <c r="AO1915" s="241"/>
    </row>
    <row r="1916" spans="30:41" x14ac:dyDescent="0.25">
      <c r="AD1916" s="239"/>
      <c r="AE1916" s="240"/>
      <c r="AF1916" s="239"/>
      <c r="AG1916" s="239"/>
      <c r="AH1916" s="239"/>
      <c r="AI1916" s="240"/>
      <c r="AJ1916" s="271"/>
      <c r="AK1916" s="240"/>
      <c r="AL1916" s="268"/>
      <c r="AM1916" s="240"/>
      <c r="AN1916" s="241"/>
      <c r="AO1916" s="241"/>
    </row>
    <row r="1917" spans="30:41" x14ac:dyDescent="0.25">
      <c r="AD1917" s="239"/>
      <c r="AE1917" s="240"/>
      <c r="AF1917" s="239"/>
      <c r="AG1917" s="239"/>
      <c r="AH1917" s="239"/>
      <c r="AI1917" s="240"/>
      <c r="AJ1917" s="271"/>
      <c r="AK1917" s="240"/>
      <c r="AL1917" s="268"/>
      <c r="AM1917" s="240"/>
      <c r="AN1917" s="241"/>
      <c r="AO1917" s="241"/>
    </row>
    <row r="1918" spans="30:41" x14ac:dyDescent="0.25">
      <c r="AD1918" s="239"/>
      <c r="AE1918" s="240"/>
      <c r="AF1918" s="239"/>
      <c r="AG1918" s="239"/>
      <c r="AH1918" s="239"/>
      <c r="AI1918" s="240"/>
      <c r="AJ1918" s="271"/>
      <c r="AK1918" s="240"/>
      <c r="AL1918" s="268"/>
      <c r="AM1918" s="240"/>
      <c r="AN1918" s="241"/>
      <c r="AO1918" s="241"/>
    </row>
    <row r="1919" spans="30:41" x14ac:dyDescent="0.25">
      <c r="AD1919" s="239"/>
      <c r="AE1919" s="240"/>
      <c r="AF1919" s="239"/>
      <c r="AG1919" s="239"/>
      <c r="AH1919" s="239"/>
      <c r="AI1919" s="240"/>
      <c r="AJ1919" s="271"/>
      <c r="AK1919" s="240"/>
      <c r="AL1919" s="268"/>
      <c r="AM1919" s="240"/>
      <c r="AN1919" s="241"/>
      <c r="AO1919" s="241"/>
    </row>
    <row r="1920" spans="30:41" x14ac:dyDescent="0.25">
      <c r="AD1920" s="239"/>
      <c r="AE1920" s="240"/>
      <c r="AF1920" s="239"/>
      <c r="AG1920" s="239"/>
      <c r="AH1920" s="239"/>
      <c r="AI1920" s="240"/>
      <c r="AJ1920" s="271"/>
      <c r="AK1920" s="240"/>
      <c r="AL1920" s="268"/>
      <c r="AM1920" s="240"/>
      <c r="AN1920" s="241"/>
      <c r="AO1920" s="241"/>
    </row>
    <row r="1921" spans="30:41" x14ac:dyDescent="0.25">
      <c r="AD1921" s="239"/>
      <c r="AE1921" s="240"/>
      <c r="AF1921" s="239"/>
      <c r="AG1921" s="239"/>
      <c r="AH1921" s="239"/>
      <c r="AI1921" s="240"/>
      <c r="AJ1921" s="271"/>
      <c r="AK1921" s="240"/>
      <c r="AL1921" s="268"/>
      <c r="AM1921" s="240"/>
      <c r="AN1921" s="241"/>
      <c r="AO1921" s="241"/>
    </row>
    <row r="1922" spans="30:41" x14ac:dyDescent="0.25">
      <c r="AD1922" s="239"/>
      <c r="AE1922" s="240"/>
      <c r="AF1922" s="239"/>
      <c r="AG1922" s="239"/>
      <c r="AH1922" s="239"/>
      <c r="AI1922" s="240"/>
      <c r="AJ1922" s="271"/>
      <c r="AK1922" s="240"/>
      <c r="AL1922" s="268"/>
      <c r="AM1922" s="240"/>
      <c r="AN1922" s="241"/>
      <c r="AO1922" s="241"/>
    </row>
    <row r="1923" spans="30:41" x14ac:dyDescent="0.25">
      <c r="AD1923" s="239"/>
      <c r="AE1923" s="240"/>
      <c r="AF1923" s="239"/>
      <c r="AG1923" s="239"/>
      <c r="AH1923" s="239"/>
      <c r="AI1923" s="240"/>
      <c r="AJ1923" s="271"/>
      <c r="AK1923" s="240"/>
      <c r="AL1923" s="268"/>
      <c r="AM1923" s="240"/>
      <c r="AN1923" s="241"/>
      <c r="AO1923" s="241"/>
    </row>
    <row r="1924" spans="30:41" x14ac:dyDescent="0.25">
      <c r="AD1924" s="239"/>
      <c r="AE1924" s="240"/>
      <c r="AF1924" s="239"/>
      <c r="AG1924" s="239"/>
      <c r="AH1924" s="239"/>
      <c r="AI1924" s="240"/>
      <c r="AJ1924" s="271"/>
      <c r="AK1924" s="240"/>
      <c r="AL1924" s="268"/>
      <c r="AM1924" s="240"/>
      <c r="AN1924" s="241"/>
      <c r="AO1924" s="241"/>
    </row>
    <row r="1925" spans="30:41" x14ac:dyDescent="0.25">
      <c r="AD1925" s="239"/>
      <c r="AE1925" s="240"/>
      <c r="AF1925" s="239"/>
      <c r="AG1925" s="239"/>
      <c r="AH1925" s="239"/>
      <c r="AI1925" s="240"/>
      <c r="AJ1925" s="271"/>
      <c r="AK1925" s="240"/>
      <c r="AL1925" s="268"/>
      <c r="AM1925" s="240"/>
      <c r="AN1925" s="241"/>
      <c r="AO1925" s="241"/>
    </row>
    <row r="1926" spans="30:41" x14ac:dyDescent="0.25">
      <c r="AD1926" s="239"/>
      <c r="AE1926" s="240"/>
      <c r="AF1926" s="239"/>
      <c r="AG1926" s="239"/>
      <c r="AH1926" s="239"/>
      <c r="AI1926" s="240"/>
      <c r="AJ1926" s="271"/>
      <c r="AK1926" s="240"/>
      <c r="AL1926" s="268"/>
      <c r="AM1926" s="240"/>
      <c r="AN1926" s="241"/>
      <c r="AO1926" s="241"/>
    </row>
    <row r="1927" spans="30:41" x14ac:dyDescent="0.25">
      <c r="AD1927" s="239"/>
      <c r="AE1927" s="240"/>
      <c r="AF1927" s="239"/>
      <c r="AG1927" s="239"/>
      <c r="AH1927" s="239"/>
      <c r="AI1927" s="240"/>
      <c r="AJ1927" s="271"/>
      <c r="AK1927" s="240"/>
      <c r="AL1927" s="268"/>
      <c r="AM1927" s="240"/>
      <c r="AN1927" s="241"/>
      <c r="AO1927" s="241"/>
    </row>
    <row r="1928" spans="30:41" x14ac:dyDescent="0.25">
      <c r="AD1928" s="239"/>
      <c r="AE1928" s="240"/>
      <c r="AF1928" s="239"/>
      <c r="AG1928" s="239"/>
      <c r="AH1928" s="239"/>
      <c r="AI1928" s="240"/>
      <c r="AJ1928" s="271"/>
      <c r="AK1928" s="240"/>
      <c r="AL1928" s="268"/>
      <c r="AM1928" s="240"/>
      <c r="AN1928" s="241"/>
      <c r="AO1928" s="241"/>
    </row>
    <row r="1929" spans="30:41" x14ac:dyDescent="0.25">
      <c r="AD1929" s="239"/>
      <c r="AE1929" s="240"/>
      <c r="AF1929" s="239"/>
      <c r="AG1929" s="239"/>
      <c r="AH1929" s="239"/>
      <c r="AI1929" s="240"/>
      <c r="AJ1929" s="271"/>
      <c r="AK1929" s="240"/>
      <c r="AL1929" s="268"/>
      <c r="AM1929" s="240"/>
      <c r="AN1929" s="241"/>
      <c r="AO1929" s="241"/>
    </row>
    <row r="1930" spans="30:41" x14ac:dyDescent="0.25">
      <c r="AD1930" s="239"/>
      <c r="AE1930" s="240"/>
      <c r="AF1930" s="239"/>
      <c r="AG1930" s="239"/>
      <c r="AH1930" s="239"/>
      <c r="AI1930" s="240"/>
      <c r="AJ1930" s="271"/>
      <c r="AK1930" s="240"/>
      <c r="AL1930" s="268"/>
      <c r="AM1930" s="240"/>
      <c r="AN1930" s="241"/>
      <c r="AO1930" s="241"/>
    </row>
    <row r="1931" spans="30:41" x14ac:dyDescent="0.25">
      <c r="AD1931" s="239"/>
      <c r="AE1931" s="240"/>
      <c r="AF1931" s="239"/>
      <c r="AG1931" s="239"/>
      <c r="AH1931" s="239"/>
      <c r="AI1931" s="240"/>
      <c r="AJ1931" s="271"/>
      <c r="AK1931" s="240"/>
      <c r="AL1931" s="268"/>
      <c r="AM1931" s="240"/>
      <c r="AN1931" s="241"/>
      <c r="AO1931" s="241"/>
    </row>
    <row r="1932" spans="30:41" x14ac:dyDescent="0.25">
      <c r="AD1932" s="239"/>
      <c r="AE1932" s="240"/>
      <c r="AF1932" s="239"/>
      <c r="AG1932" s="239"/>
      <c r="AH1932" s="239"/>
      <c r="AI1932" s="240"/>
      <c r="AJ1932" s="271"/>
      <c r="AK1932" s="240"/>
      <c r="AL1932" s="268"/>
      <c r="AM1932" s="240"/>
      <c r="AN1932" s="241"/>
      <c r="AO1932" s="241"/>
    </row>
    <row r="1933" spans="30:41" x14ac:dyDescent="0.25">
      <c r="AD1933" s="239"/>
      <c r="AE1933" s="240"/>
      <c r="AF1933" s="239"/>
      <c r="AG1933" s="239"/>
      <c r="AH1933" s="239"/>
      <c r="AI1933" s="240"/>
      <c r="AJ1933" s="271"/>
      <c r="AK1933" s="240"/>
      <c r="AL1933" s="268"/>
      <c r="AM1933" s="240"/>
      <c r="AN1933" s="241"/>
      <c r="AO1933" s="241"/>
    </row>
    <row r="1934" spans="30:41" x14ac:dyDescent="0.25">
      <c r="AD1934" s="239"/>
      <c r="AE1934" s="240"/>
      <c r="AF1934" s="239"/>
      <c r="AG1934" s="239"/>
      <c r="AH1934" s="239"/>
      <c r="AI1934" s="240"/>
      <c r="AJ1934" s="271"/>
      <c r="AK1934" s="240"/>
      <c r="AL1934" s="268"/>
      <c r="AM1934" s="240"/>
      <c r="AN1934" s="241"/>
      <c r="AO1934" s="241"/>
    </row>
    <row r="1935" spans="30:41" x14ac:dyDescent="0.25">
      <c r="AD1935" s="239"/>
      <c r="AE1935" s="240"/>
      <c r="AF1935" s="239"/>
      <c r="AG1935" s="239"/>
      <c r="AH1935" s="239"/>
      <c r="AI1935" s="240"/>
      <c r="AJ1935" s="271"/>
      <c r="AK1935" s="240"/>
      <c r="AL1935" s="268"/>
      <c r="AM1935" s="240"/>
      <c r="AN1935" s="241"/>
      <c r="AO1935" s="241"/>
    </row>
    <row r="1936" spans="30:41" x14ac:dyDescent="0.25">
      <c r="AD1936" s="239"/>
      <c r="AE1936" s="240"/>
      <c r="AF1936" s="239"/>
      <c r="AG1936" s="239"/>
      <c r="AH1936" s="239"/>
      <c r="AI1936" s="240"/>
      <c r="AJ1936" s="271"/>
      <c r="AK1936" s="240"/>
      <c r="AL1936" s="268"/>
      <c r="AM1936" s="240"/>
      <c r="AN1936" s="241"/>
      <c r="AO1936" s="241"/>
    </row>
    <row r="1937" spans="30:41" x14ac:dyDescent="0.25">
      <c r="AD1937" s="239"/>
      <c r="AE1937" s="240"/>
      <c r="AF1937" s="239"/>
      <c r="AG1937" s="239"/>
      <c r="AH1937" s="239"/>
      <c r="AI1937" s="240"/>
      <c r="AJ1937" s="271"/>
      <c r="AK1937" s="240"/>
      <c r="AL1937" s="268"/>
      <c r="AM1937" s="240"/>
      <c r="AN1937" s="241"/>
      <c r="AO1937" s="241"/>
    </row>
    <row r="1938" spans="30:41" x14ac:dyDescent="0.25">
      <c r="AD1938" s="239"/>
      <c r="AE1938" s="240"/>
      <c r="AF1938" s="239"/>
      <c r="AG1938" s="239"/>
      <c r="AH1938" s="239"/>
      <c r="AI1938" s="240"/>
      <c r="AJ1938" s="271"/>
      <c r="AK1938" s="240"/>
      <c r="AL1938" s="268"/>
      <c r="AM1938" s="240"/>
      <c r="AN1938" s="241"/>
      <c r="AO1938" s="241"/>
    </row>
    <row r="1939" spans="30:41" x14ac:dyDescent="0.25">
      <c r="AD1939" s="239"/>
      <c r="AE1939" s="240"/>
      <c r="AF1939" s="239"/>
      <c r="AG1939" s="239"/>
      <c r="AH1939" s="239"/>
      <c r="AI1939" s="240"/>
      <c r="AJ1939" s="271"/>
      <c r="AK1939" s="240"/>
      <c r="AL1939" s="268"/>
      <c r="AM1939" s="240"/>
      <c r="AN1939" s="241"/>
      <c r="AO1939" s="241"/>
    </row>
    <row r="1940" spans="30:41" x14ac:dyDescent="0.25">
      <c r="AD1940" s="239"/>
      <c r="AE1940" s="240"/>
      <c r="AF1940" s="239"/>
      <c r="AG1940" s="239"/>
      <c r="AH1940" s="239"/>
      <c r="AI1940" s="240"/>
      <c r="AJ1940" s="271"/>
      <c r="AK1940" s="240"/>
      <c r="AL1940" s="268"/>
      <c r="AM1940" s="240"/>
      <c r="AN1940" s="241"/>
      <c r="AO1940" s="241"/>
    </row>
    <row r="1941" spans="30:41" x14ac:dyDescent="0.25">
      <c r="AD1941" s="239"/>
      <c r="AE1941" s="240"/>
      <c r="AF1941" s="239"/>
      <c r="AG1941" s="239"/>
      <c r="AH1941" s="239"/>
      <c r="AI1941" s="240"/>
      <c r="AJ1941" s="271"/>
      <c r="AK1941" s="240"/>
      <c r="AL1941" s="268"/>
      <c r="AM1941" s="240"/>
      <c r="AN1941" s="241"/>
      <c r="AO1941" s="241"/>
    </row>
    <row r="1942" spans="30:41" x14ac:dyDescent="0.25">
      <c r="AD1942" s="239"/>
      <c r="AE1942" s="240"/>
      <c r="AF1942" s="239"/>
      <c r="AG1942" s="239"/>
      <c r="AH1942" s="239"/>
      <c r="AI1942" s="240"/>
      <c r="AJ1942" s="271"/>
      <c r="AK1942" s="240"/>
      <c r="AL1942" s="268"/>
      <c r="AM1942" s="240"/>
      <c r="AN1942" s="241"/>
      <c r="AO1942" s="241"/>
    </row>
    <row r="1943" spans="30:41" x14ac:dyDescent="0.25">
      <c r="AD1943" s="239"/>
      <c r="AE1943" s="240"/>
      <c r="AF1943" s="239"/>
      <c r="AG1943" s="239"/>
      <c r="AH1943" s="239"/>
      <c r="AI1943" s="240"/>
      <c r="AJ1943" s="271"/>
      <c r="AK1943" s="240"/>
      <c r="AL1943" s="268"/>
      <c r="AM1943" s="240"/>
      <c r="AN1943" s="241"/>
      <c r="AO1943" s="241"/>
    </row>
    <row r="1944" spans="30:41" x14ac:dyDescent="0.25">
      <c r="AD1944" s="239"/>
      <c r="AE1944" s="240"/>
      <c r="AF1944" s="239"/>
      <c r="AG1944" s="239"/>
      <c r="AH1944" s="239"/>
      <c r="AI1944" s="240"/>
      <c r="AJ1944" s="271"/>
      <c r="AK1944" s="240"/>
      <c r="AL1944" s="268"/>
      <c r="AM1944" s="240"/>
      <c r="AN1944" s="241"/>
      <c r="AO1944" s="241"/>
    </row>
    <row r="1945" spans="30:41" x14ac:dyDescent="0.25">
      <c r="AD1945" s="239"/>
      <c r="AE1945" s="240"/>
      <c r="AF1945" s="239"/>
      <c r="AG1945" s="239"/>
      <c r="AH1945" s="239"/>
      <c r="AI1945" s="240"/>
      <c r="AJ1945" s="271"/>
      <c r="AK1945" s="240"/>
      <c r="AL1945" s="268"/>
      <c r="AM1945" s="240"/>
      <c r="AN1945" s="241"/>
      <c r="AO1945" s="241"/>
    </row>
    <row r="1946" spans="30:41" x14ac:dyDescent="0.25">
      <c r="AD1946" s="239"/>
      <c r="AE1946" s="240"/>
      <c r="AF1946" s="239"/>
      <c r="AG1946" s="239"/>
      <c r="AH1946" s="239"/>
      <c r="AI1946" s="240"/>
      <c r="AJ1946" s="271"/>
      <c r="AK1946" s="240"/>
      <c r="AL1946" s="268"/>
      <c r="AM1946" s="240"/>
      <c r="AN1946" s="241"/>
      <c r="AO1946" s="241"/>
    </row>
    <row r="1947" spans="30:41" x14ac:dyDescent="0.25">
      <c r="AD1947" s="239"/>
      <c r="AE1947" s="240"/>
      <c r="AF1947" s="239"/>
      <c r="AG1947" s="239"/>
      <c r="AH1947" s="239"/>
      <c r="AI1947" s="240"/>
      <c r="AJ1947" s="271"/>
      <c r="AK1947" s="240"/>
      <c r="AL1947" s="268"/>
      <c r="AM1947" s="240"/>
      <c r="AN1947" s="241"/>
      <c r="AO1947" s="241"/>
    </row>
    <row r="1948" spans="30:41" x14ac:dyDescent="0.25">
      <c r="AD1948" s="239"/>
      <c r="AE1948" s="240"/>
      <c r="AF1948" s="239"/>
      <c r="AG1948" s="239"/>
      <c r="AH1948" s="239"/>
      <c r="AI1948" s="240"/>
      <c r="AJ1948" s="271"/>
      <c r="AK1948" s="240"/>
      <c r="AL1948" s="268"/>
      <c r="AM1948" s="240"/>
      <c r="AN1948" s="241"/>
      <c r="AO1948" s="241"/>
    </row>
    <row r="1949" spans="30:41" x14ac:dyDescent="0.25">
      <c r="AD1949" s="239"/>
      <c r="AE1949" s="240"/>
      <c r="AF1949" s="239"/>
      <c r="AG1949" s="239"/>
      <c r="AH1949" s="239"/>
      <c r="AI1949" s="240"/>
      <c r="AJ1949" s="271"/>
      <c r="AK1949" s="240"/>
      <c r="AL1949" s="268"/>
      <c r="AM1949" s="240"/>
      <c r="AN1949" s="241"/>
      <c r="AO1949" s="241"/>
    </row>
    <row r="1950" spans="30:41" x14ac:dyDescent="0.25">
      <c r="AD1950" s="239"/>
      <c r="AE1950" s="240"/>
      <c r="AF1950" s="239"/>
      <c r="AG1950" s="239"/>
      <c r="AH1950" s="239"/>
      <c r="AI1950" s="240"/>
      <c r="AJ1950" s="271"/>
      <c r="AK1950" s="240"/>
      <c r="AL1950" s="268"/>
      <c r="AM1950" s="240"/>
      <c r="AN1950" s="241"/>
      <c r="AO1950" s="241"/>
    </row>
    <row r="1951" spans="30:41" x14ac:dyDescent="0.25">
      <c r="AD1951" s="239"/>
      <c r="AE1951" s="240"/>
      <c r="AF1951" s="239"/>
      <c r="AG1951" s="239"/>
      <c r="AH1951" s="239"/>
      <c r="AI1951" s="240"/>
      <c r="AJ1951" s="271"/>
      <c r="AK1951" s="240"/>
      <c r="AL1951" s="268"/>
      <c r="AM1951" s="240"/>
      <c r="AN1951" s="241"/>
      <c r="AO1951" s="241"/>
    </row>
    <row r="1952" spans="30:41" x14ac:dyDescent="0.25">
      <c r="AD1952" s="239"/>
      <c r="AE1952" s="240"/>
      <c r="AF1952" s="239"/>
      <c r="AG1952" s="239"/>
      <c r="AH1952" s="239"/>
      <c r="AI1952" s="240"/>
      <c r="AJ1952" s="271"/>
      <c r="AK1952" s="240"/>
      <c r="AL1952" s="268"/>
      <c r="AM1952" s="240"/>
      <c r="AN1952" s="241"/>
      <c r="AO1952" s="241"/>
    </row>
    <row r="1953" spans="30:41" x14ac:dyDescent="0.25">
      <c r="AD1953" s="239"/>
      <c r="AE1953" s="240"/>
      <c r="AF1953" s="239"/>
      <c r="AG1953" s="239"/>
      <c r="AH1953" s="239"/>
      <c r="AI1953" s="240"/>
      <c r="AJ1953" s="271"/>
      <c r="AK1953" s="240"/>
      <c r="AL1953" s="268"/>
      <c r="AM1953" s="240"/>
      <c r="AN1953" s="241"/>
      <c r="AO1953" s="241"/>
    </row>
    <row r="1954" spans="30:41" x14ac:dyDescent="0.25">
      <c r="AD1954" s="239"/>
      <c r="AE1954" s="240"/>
      <c r="AF1954" s="239"/>
      <c r="AG1954" s="239"/>
      <c r="AH1954" s="239"/>
      <c r="AI1954" s="240"/>
      <c r="AJ1954" s="271"/>
      <c r="AK1954" s="240"/>
      <c r="AL1954" s="268"/>
      <c r="AM1954" s="240"/>
      <c r="AN1954" s="241"/>
      <c r="AO1954" s="241"/>
    </row>
    <row r="1955" spans="30:41" x14ac:dyDescent="0.25">
      <c r="AD1955" s="239"/>
      <c r="AE1955" s="240"/>
      <c r="AF1955" s="239"/>
      <c r="AG1955" s="239"/>
      <c r="AH1955" s="239"/>
      <c r="AI1955" s="240"/>
      <c r="AJ1955" s="271"/>
      <c r="AK1955" s="240"/>
      <c r="AL1955" s="268"/>
      <c r="AM1955" s="240"/>
      <c r="AN1955" s="241"/>
      <c r="AO1955" s="241"/>
    </row>
    <row r="1956" spans="30:41" x14ac:dyDescent="0.25">
      <c r="AD1956" s="239"/>
      <c r="AE1956" s="240"/>
      <c r="AF1956" s="239"/>
      <c r="AG1956" s="239"/>
      <c r="AH1956" s="239"/>
      <c r="AI1956" s="240"/>
      <c r="AJ1956" s="271"/>
      <c r="AK1956" s="240"/>
      <c r="AL1956" s="268"/>
      <c r="AM1956" s="240"/>
      <c r="AN1956" s="241"/>
      <c r="AO1956" s="241"/>
    </row>
    <row r="1957" spans="30:41" x14ac:dyDescent="0.25">
      <c r="AD1957" s="239"/>
      <c r="AE1957" s="240"/>
      <c r="AF1957" s="239"/>
      <c r="AG1957" s="239"/>
      <c r="AH1957" s="239"/>
      <c r="AI1957" s="240"/>
      <c r="AJ1957" s="271"/>
      <c r="AK1957" s="240"/>
      <c r="AL1957" s="268"/>
      <c r="AM1957" s="240"/>
      <c r="AN1957" s="241"/>
      <c r="AO1957" s="241"/>
    </row>
    <row r="1958" spans="30:41" x14ac:dyDescent="0.25">
      <c r="AD1958" s="239"/>
      <c r="AE1958" s="240"/>
      <c r="AF1958" s="239"/>
      <c r="AG1958" s="239"/>
      <c r="AH1958" s="239"/>
      <c r="AI1958" s="240"/>
      <c r="AJ1958" s="271"/>
      <c r="AK1958" s="240"/>
      <c r="AL1958" s="268"/>
      <c r="AM1958" s="240"/>
      <c r="AN1958" s="241"/>
      <c r="AO1958" s="241"/>
    </row>
    <row r="1959" spans="30:41" x14ac:dyDescent="0.25">
      <c r="AD1959" s="239"/>
      <c r="AE1959" s="240"/>
      <c r="AF1959" s="239"/>
      <c r="AG1959" s="239"/>
      <c r="AH1959" s="239"/>
      <c r="AI1959" s="240"/>
      <c r="AJ1959" s="271"/>
      <c r="AK1959" s="240"/>
      <c r="AL1959" s="268"/>
      <c r="AM1959" s="240"/>
      <c r="AN1959" s="241"/>
      <c r="AO1959" s="241"/>
    </row>
    <row r="1960" spans="30:41" x14ac:dyDescent="0.25">
      <c r="AD1960" s="239"/>
      <c r="AE1960" s="240"/>
      <c r="AF1960" s="239"/>
      <c r="AG1960" s="239"/>
      <c r="AH1960" s="239"/>
      <c r="AI1960" s="240"/>
      <c r="AJ1960" s="271"/>
      <c r="AK1960" s="240"/>
      <c r="AL1960" s="268"/>
      <c r="AM1960" s="240"/>
      <c r="AN1960" s="241"/>
      <c r="AO1960" s="241"/>
    </row>
    <row r="1961" spans="30:41" x14ac:dyDescent="0.25">
      <c r="AD1961" s="239"/>
      <c r="AE1961" s="240"/>
      <c r="AF1961" s="239"/>
      <c r="AG1961" s="239"/>
      <c r="AH1961" s="239"/>
      <c r="AI1961" s="240"/>
      <c r="AJ1961" s="271"/>
      <c r="AK1961" s="240"/>
      <c r="AL1961" s="268"/>
      <c r="AM1961" s="240"/>
      <c r="AN1961" s="241"/>
      <c r="AO1961" s="241"/>
    </row>
    <row r="1962" spans="30:41" x14ac:dyDescent="0.25">
      <c r="AD1962" s="239"/>
      <c r="AE1962" s="240"/>
      <c r="AF1962" s="239"/>
      <c r="AG1962" s="239"/>
      <c r="AH1962" s="239"/>
      <c r="AI1962" s="240"/>
      <c r="AJ1962" s="271"/>
      <c r="AK1962" s="240"/>
      <c r="AL1962" s="268"/>
      <c r="AM1962" s="240"/>
      <c r="AN1962" s="241"/>
      <c r="AO1962" s="241"/>
    </row>
    <row r="1963" spans="30:41" x14ac:dyDescent="0.25">
      <c r="AD1963" s="239"/>
      <c r="AE1963" s="240"/>
      <c r="AF1963" s="239"/>
      <c r="AG1963" s="239"/>
      <c r="AH1963" s="239"/>
      <c r="AI1963" s="240"/>
      <c r="AJ1963" s="271"/>
      <c r="AK1963" s="240"/>
      <c r="AL1963" s="268"/>
      <c r="AM1963" s="240"/>
      <c r="AN1963" s="241"/>
      <c r="AO1963" s="241"/>
    </row>
    <row r="1964" spans="30:41" x14ac:dyDescent="0.25">
      <c r="AD1964" s="239"/>
      <c r="AE1964" s="240"/>
      <c r="AF1964" s="239"/>
      <c r="AG1964" s="239"/>
      <c r="AH1964" s="239"/>
      <c r="AI1964" s="240"/>
      <c r="AJ1964" s="271"/>
      <c r="AK1964" s="240"/>
      <c r="AL1964" s="268"/>
      <c r="AM1964" s="240"/>
      <c r="AN1964" s="241"/>
      <c r="AO1964" s="241"/>
    </row>
    <row r="1965" spans="30:41" x14ac:dyDescent="0.25">
      <c r="AD1965" s="239"/>
      <c r="AE1965" s="240"/>
      <c r="AF1965" s="239"/>
      <c r="AG1965" s="239"/>
      <c r="AH1965" s="239"/>
      <c r="AI1965" s="240"/>
      <c r="AJ1965" s="271"/>
      <c r="AK1965" s="240"/>
      <c r="AL1965" s="268"/>
      <c r="AM1965" s="240"/>
      <c r="AN1965" s="241"/>
      <c r="AO1965" s="241"/>
    </row>
    <row r="1966" spans="30:41" x14ac:dyDescent="0.25">
      <c r="AD1966" s="239"/>
      <c r="AE1966" s="240"/>
      <c r="AF1966" s="239"/>
      <c r="AG1966" s="239"/>
      <c r="AH1966" s="239"/>
      <c r="AI1966" s="240"/>
      <c r="AJ1966" s="271"/>
      <c r="AK1966" s="240"/>
      <c r="AL1966" s="268"/>
      <c r="AM1966" s="240"/>
      <c r="AN1966" s="241"/>
      <c r="AO1966" s="241"/>
    </row>
    <row r="1967" spans="30:41" x14ac:dyDescent="0.25">
      <c r="AD1967" s="239"/>
      <c r="AE1967" s="240"/>
      <c r="AF1967" s="239"/>
      <c r="AG1967" s="239"/>
      <c r="AH1967" s="239"/>
      <c r="AI1967" s="240"/>
      <c r="AJ1967" s="271"/>
      <c r="AK1967" s="240"/>
      <c r="AL1967" s="268"/>
      <c r="AM1967" s="240"/>
      <c r="AN1967" s="241"/>
      <c r="AO1967" s="241"/>
    </row>
    <row r="1968" spans="30:41" x14ac:dyDescent="0.25">
      <c r="AD1968" s="239"/>
      <c r="AE1968" s="240"/>
      <c r="AF1968" s="239"/>
      <c r="AG1968" s="239"/>
      <c r="AH1968" s="239"/>
      <c r="AI1968" s="240"/>
      <c r="AJ1968" s="271"/>
      <c r="AK1968" s="240"/>
      <c r="AL1968" s="268"/>
      <c r="AM1968" s="240"/>
      <c r="AN1968" s="241"/>
      <c r="AO1968" s="241"/>
    </row>
    <row r="1969" spans="30:41" x14ac:dyDescent="0.25">
      <c r="AD1969" s="239"/>
      <c r="AE1969" s="240"/>
      <c r="AF1969" s="239"/>
      <c r="AG1969" s="239"/>
      <c r="AH1969" s="239"/>
      <c r="AI1969" s="240"/>
      <c r="AJ1969" s="271"/>
      <c r="AK1969" s="240"/>
      <c r="AL1969" s="268"/>
      <c r="AM1969" s="240"/>
      <c r="AN1969" s="241"/>
      <c r="AO1969" s="241"/>
    </row>
    <row r="1970" spans="30:41" x14ac:dyDescent="0.25">
      <c r="AD1970" s="239"/>
      <c r="AE1970" s="240"/>
      <c r="AF1970" s="239"/>
      <c r="AG1970" s="239"/>
      <c r="AH1970" s="239"/>
      <c r="AI1970" s="240"/>
      <c r="AJ1970" s="271"/>
      <c r="AK1970" s="240"/>
      <c r="AL1970" s="268"/>
      <c r="AM1970" s="240"/>
      <c r="AN1970" s="241"/>
      <c r="AO1970" s="241"/>
    </row>
    <row r="1971" spans="30:41" x14ac:dyDescent="0.25">
      <c r="AD1971" s="239"/>
      <c r="AE1971" s="240"/>
      <c r="AF1971" s="239"/>
      <c r="AG1971" s="239"/>
      <c r="AH1971" s="239"/>
      <c r="AI1971" s="240"/>
      <c r="AJ1971" s="271"/>
      <c r="AK1971" s="240"/>
      <c r="AL1971" s="268"/>
      <c r="AM1971" s="240"/>
      <c r="AN1971" s="241"/>
      <c r="AO1971" s="241"/>
    </row>
    <row r="1972" spans="30:41" x14ac:dyDescent="0.25">
      <c r="AD1972" s="239"/>
      <c r="AE1972" s="240"/>
      <c r="AF1972" s="239"/>
      <c r="AG1972" s="239"/>
      <c r="AH1972" s="239"/>
      <c r="AI1972" s="240"/>
      <c r="AJ1972" s="271"/>
      <c r="AK1972" s="240"/>
      <c r="AL1972" s="268"/>
      <c r="AM1972" s="240"/>
      <c r="AN1972" s="241"/>
      <c r="AO1972" s="241"/>
    </row>
  </sheetData>
  <mergeCells count="7">
    <mergeCell ref="AL7:AM7"/>
    <mergeCell ref="AN7:AP8"/>
    <mergeCell ref="A5:K5"/>
    <mergeCell ref="AD7:AE7"/>
    <mergeCell ref="AF7:AG7"/>
    <mergeCell ref="AH7:AI7"/>
    <mergeCell ref="AJ7:AK7"/>
  </mergeCells>
  <conditionalFormatting sqref="AN11:AP1000">
    <cfRule type="expression" dxfId="1" priority="1">
      <formula>AN11="N"</formula>
    </cfRule>
    <cfRule type="expression" dxfId="0" priority="2">
      <formula>AN11="J"</formula>
    </cfRule>
  </conditionalFormatting>
  <dataValidations disablePrompts="1" count="1">
    <dataValidation type="list" allowBlank="1" showInputMessage="1" showErrorMessage="1" sqref="A5:K5">
      <formula1>$BC$2:$BC$4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78"/>
  <sheetViews>
    <sheetView workbookViewId="0">
      <selection activeCell="F14" sqref="F14"/>
    </sheetView>
  </sheetViews>
  <sheetFormatPr baseColWidth="10" defaultRowHeight="12.75" x14ac:dyDescent="0.2"/>
  <cols>
    <col min="1" max="1" width="19.5703125" customWidth="1"/>
    <col min="3" max="3" width="10.85546875" style="248"/>
    <col min="5" max="5" width="17.5703125" bestFit="1" customWidth="1"/>
    <col min="10" max="10" width="12.7109375" bestFit="1" customWidth="1"/>
  </cols>
  <sheetData>
    <row r="1" spans="1:7" x14ac:dyDescent="0.2">
      <c r="A1" s="246" t="s">
        <v>184</v>
      </c>
      <c r="B1" s="246" t="s">
        <v>21</v>
      </c>
      <c r="C1" s="248" t="s">
        <v>186</v>
      </c>
      <c r="E1" s="248" t="s">
        <v>185</v>
      </c>
      <c r="F1" t="s">
        <v>187</v>
      </c>
    </row>
    <row r="2" spans="1:7" x14ac:dyDescent="0.2">
      <c r="A2" s="246" t="str">
        <f>CONCATENATE('Covid-19 KUA Abrechnungen'!G11,"-",LEFT('Covid-19 KUA Abrechnungen'!AB11,6))</f>
        <v>-</v>
      </c>
      <c r="B2">
        <f>+'Covid-19 KUA Abrechnungen'!Z11</f>
        <v>0</v>
      </c>
      <c r="C2" s="248">
        <f>IF('Covid-19 KUA Abrechnungen'!AD11&gt;0,'Covid-19 KUA Abrechnungen'!AD11/'Covid-19 KUA Abrechnungen'!P11,'Covid-19 KUA Abrechnungen'!AE11)</f>
        <v>0</v>
      </c>
      <c r="E2" s="248" t="e">
        <f>CONCATENATE(Gehälter!#REF!,"-",Gehälter!#REF!)</f>
        <v>#REF!</v>
      </c>
      <c r="F2" t="e">
        <f>+Gehälter!#REF!/Gehälter!#REF!</f>
        <v>#REF!</v>
      </c>
    </row>
    <row r="3" spans="1:7" x14ac:dyDescent="0.2">
      <c r="A3" s="248" t="str">
        <f>CONCATENATE('Covid-19 KUA Abrechnungen'!G12,"-",LEFT('Covid-19 KUA Abrechnungen'!AB12,6))</f>
        <v>-</v>
      </c>
      <c r="B3" s="248">
        <f>+'Covid-19 KUA Abrechnungen'!Z12</f>
        <v>0</v>
      </c>
      <c r="C3" s="248">
        <f>IF('Covid-19 KUA Abrechnungen'!AD12&gt;0,'Covid-19 KUA Abrechnungen'!AD12/'Covid-19 KUA Abrechnungen'!P12,'Covid-19 KUA Abrechnungen'!AE12)</f>
        <v>0</v>
      </c>
      <c r="E3" t="e">
        <f>CONCATENATE(Gehälter!#REF!,"-",Gehälter!#REF!)</f>
        <v>#REF!</v>
      </c>
      <c r="F3" t="e">
        <f>+Gehälter!#REF!/Gehälter!#REF!</f>
        <v>#REF!</v>
      </c>
    </row>
    <row r="4" spans="1:7" x14ac:dyDescent="0.2">
      <c r="A4" s="248" t="str">
        <f>CONCATENATE('Covid-19 KUA Abrechnungen'!G13,"-",LEFT('Covid-19 KUA Abrechnungen'!AB13,6))</f>
        <v>-</v>
      </c>
      <c r="B4" s="248">
        <f>+'Covid-19 KUA Abrechnungen'!Z13</f>
        <v>0</v>
      </c>
      <c r="C4" s="248">
        <f>IF('Covid-19 KUA Abrechnungen'!AD13&gt;0,'Covid-19 KUA Abrechnungen'!AD13/'Covid-19 KUA Abrechnungen'!P13,'Covid-19 KUA Abrechnungen'!AE13)</f>
        <v>0</v>
      </c>
      <c r="E4" s="248" t="e">
        <f>CONCATENATE(Gehälter!#REF!,"-",Gehälter!#REF!)</f>
        <v>#REF!</v>
      </c>
      <c r="F4" t="e">
        <f>+Gehälter!#REF!/Gehälter!#REF!</f>
        <v>#REF!</v>
      </c>
      <c r="G4" s="248"/>
    </row>
    <row r="5" spans="1:7" x14ac:dyDescent="0.2">
      <c r="A5" s="248" t="str">
        <f>CONCATENATE('Covid-19 KUA Abrechnungen'!G14,"-",LEFT('Covid-19 KUA Abrechnungen'!AB14,6))</f>
        <v>-</v>
      </c>
      <c r="B5" s="248">
        <f>+'Covid-19 KUA Abrechnungen'!Z14</f>
        <v>0</v>
      </c>
      <c r="C5" s="248">
        <f>IF('Covid-19 KUA Abrechnungen'!AD14&gt;0,'Covid-19 KUA Abrechnungen'!AD14/'Covid-19 KUA Abrechnungen'!P14,'Covid-19 KUA Abrechnungen'!AE14)</f>
        <v>0</v>
      </c>
      <c r="E5" s="248" t="e">
        <f>CONCATENATE(Gehälter!#REF!,"-",Gehälter!#REF!)</f>
        <v>#REF!</v>
      </c>
      <c r="F5" t="e">
        <f>+Gehälter!#REF!/Gehälter!#REF!</f>
        <v>#REF!</v>
      </c>
      <c r="G5" s="248"/>
    </row>
    <row r="6" spans="1:7" x14ac:dyDescent="0.2">
      <c r="A6" s="248" t="str">
        <f>CONCATENATE('Covid-19 KUA Abrechnungen'!G15,"-",LEFT('Covid-19 KUA Abrechnungen'!AB15,6))</f>
        <v>-</v>
      </c>
      <c r="B6" s="248">
        <f>+'Covid-19 KUA Abrechnungen'!Z15</f>
        <v>0</v>
      </c>
      <c r="C6" s="248">
        <f>IF('Covid-19 KUA Abrechnungen'!AD15&gt;0,'Covid-19 KUA Abrechnungen'!AD15/'Covid-19 KUA Abrechnungen'!P15,'Covid-19 KUA Abrechnungen'!AE15)</f>
        <v>0</v>
      </c>
      <c r="E6" s="248" t="e">
        <f>CONCATENATE(Gehälter!#REF!,"-",Gehälter!#REF!)</f>
        <v>#REF!</v>
      </c>
      <c r="F6" t="e">
        <f>+Gehälter!#REF!/Gehälter!#REF!</f>
        <v>#REF!</v>
      </c>
      <c r="G6" s="248"/>
    </row>
    <row r="7" spans="1:7" x14ac:dyDescent="0.2">
      <c r="A7" s="248" t="str">
        <f>CONCATENATE('Covid-19 KUA Abrechnungen'!G16,"-",LEFT('Covid-19 KUA Abrechnungen'!AB16,6))</f>
        <v>-</v>
      </c>
      <c r="B7" s="248">
        <f>+'Covid-19 KUA Abrechnungen'!Z16</f>
        <v>0</v>
      </c>
      <c r="C7" s="248">
        <f>IF('Covid-19 KUA Abrechnungen'!AD16&gt;0,'Covid-19 KUA Abrechnungen'!AD16/'Covid-19 KUA Abrechnungen'!P16,'Covid-19 KUA Abrechnungen'!AE16)</f>
        <v>0</v>
      </c>
      <c r="E7" s="248" t="str">
        <f>CONCATENATE(Gehälter!$B2,"-",Gehälter!$A2)</f>
        <v>1234010100-202106</v>
      </c>
      <c r="F7">
        <f>+Gehälter!$I2/Gehälter!$H2</f>
        <v>0.29473684210526302</v>
      </c>
      <c r="G7" s="248"/>
    </row>
    <row r="8" spans="1:7" x14ac:dyDescent="0.2">
      <c r="A8" s="248" t="str">
        <f>CONCATENATE('Covid-19 KUA Abrechnungen'!G17,"-",LEFT('Covid-19 KUA Abrechnungen'!AB17,6))</f>
        <v>-</v>
      </c>
      <c r="B8" s="248">
        <f>+'Covid-19 KUA Abrechnungen'!Z17</f>
        <v>0</v>
      </c>
      <c r="C8" s="248">
        <f>IF('Covid-19 KUA Abrechnungen'!AD17&gt;0,'Covid-19 KUA Abrechnungen'!AD17/'Covid-19 KUA Abrechnungen'!P17,'Covid-19 KUA Abrechnungen'!AE17)</f>
        <v>0</v>
      </c>
      <c r="E8" s="248" t="str">
        <f>CONCATENATE(Gehälter!$B3,"-",Gehälter!$A3)</f>
        <v>1234010100-202107</v>
      </c>
      <c r="F8">
        <f>+Gehälter!$I3/Gehälter!$H3</f>
        <v>0.29473684210526302</v>
      </c>
      <c r="G8" s="248"/>
    </row>
    <row r="9" spans="1:7" x14ac:dyDescent="0.2">
      <c r="A9" s="248" t="str">
        <f>CONCATENATE('Covid-19 KUA Abrechnungen'!G18,"-",LEFT('Covid-19 KUA Abrechnungen'!AB18,6))</f>
        <v>-</v>
      </c>
      <c r="B9" s="248">
        <f>+'Covid-19 KUA Abrechnungen'!Z18</f>
        <v>0</v>
      </c>
      <c r="C9" s="248">
        <f>IF('Covid-19 KUA Abrechnungen'!AD18&gt;0,'Covid-19 KUA Abrechnungen'!AD18/'Covid-19 KUA Abrechnungen'!P18,'Covid-19 KUA Abrechnungen'!AE18)</f>
        <v>0</v>
      </c>
      <c r="E9" s="248" t="str">
        <f>CONCATENATE(Gehälter!$B4,"-",Gehälter!$A4)</f>
        <v>1234010100-202108</v>
      </c>
      <c r="F9">
        <f>+Gehälter!$I4/Gehälter!$H4</f>
        <v>0.29473684210526302</v>
      </c>
      <c r="G9" s="248"/>
    </row>
    <row r="10" spans="1:7" x14ac:dyDescent="0.2">
      <c r="A10" s="248" t="str">
        <f>CONCATENATE('Covid-19 KUA Abrechnungen'!G19,"-",LEFT('Covid-19 KUA Abrechnungen'!AB19,6))</f>
        <v>-</v>
      </c>
      <c r="B10" s="248">
        <f>+'Covid-19 KUA Abrechnungen'!Z19</f>
        <v>0</v>
      </c>
      <c r="C10" s="248">
        <f>IF('Covid-19 KUA Abrechnungen'!AD19&gt;0,'Covid-19 KUA Abrechnungen'!AD19/'Covid-19 KUA Abrechnungen'!P19,'Covid-19 KUA Abrechnungen'!AE19)</f>
        <v>0</v>
      </c>
      <c r="E10" s="248" t="str">
        <f>CONCATENATE(Gehälter!$B5,"-",Gehälter!$A5)</f>
        <v>1234010100-202109</v>
      </c>
      <c r="F10">
        <f>+Gehälter!$I5/Gehälter!$H5</f>
        <v>0.29473684210526302</v>
      </c>
      <c r="G10" s="248"/>
    </row>
    <row r="11" spans="1:7" x14ac:dyDescent="0.2">
      <c r="A11" s="248" t="str">
        <f>CONCATENATE('Covid-19 KUA Abrechnungen'!G20,"-",LEFT('Covid-19 KUA Abrechnungen'!AB20,6))</f>
        <v>-</v>
      </c>
      <c r="B11" s="248">
        <f>+'Covid-19 KUA Abrechnungen'!Z20</f>
        <v>0</v>
      </c>
      <c r="C11" s="248">
        <f>IF('Covid-19 KUA Abrechnungen'!AD20&gt;0,'Covid-19 KUA Abrechnungen'!AD20/'Covid-19 KUA Abrechnungen'!P20,'Covid-19 KUA Abrechnungen'!AE20)</f>
        <v>0</v>
      </c>
      <c r="E11" s="248" t="str">
        <f>CONCATENATE(Gehälter!$B6,"-",Gehälter!$A6)</f>
        <v>1234010100-202110</v>
      </c>
      <c r="F11">
        <f>+Gehälter!$I6/Gehälter!$H6</f>
        <v>0.29473684210526302</v>
      </c>
      <c r="G11" s="248"/>
    </row>
    <row r="12" spans="1:7" x14ac:dyDescent="0.2">
      <c r="A12" s="248" t="str">
        <f>CONCATENATE('Covid-19 KUA Abrechnungen'!G21,"-",LEFT('Covid-19 KUA Abrechnungen'!AB21,6))</f>
        <v>-</v>
      </c>
      <c r="B12" s="248">
        <f>+'Covid-19 KUA Abrechnungen'!Z21</f>
        <v>0</v>
      </c>
      <c r="C12" s="248">
        <f>IF('Covid-19 KUA Abrechnungen'!AD21&gt;0,'Covid-19 KUA Abrechnungen'!AD21/'Covid-19 KUA Abrechnungen'!P21,'Covid-19 KUA Abrechnungen'!AE21)</f>
        <v>0</v>
      </c>
      <c r="E12" s="248" t="str">
        <f>CONCATENATE(Gehälter!$B7,"-",Gehälter!$A7)</f>
        <v>1234010100-202111</v>
      </c>
      <c r="F12">
        <f>+Gehälter!$I7/Gehälter!$H7</f>
        <v>0.29473684210526302</v>
      </c>
      <c r="G12" s="248"/>
    </row>
    <row r="13" spans="1:7" x14ac:dyDescent="0.2">
      <c r="A13" s="248" t="str">
        <f>CONCATENATE('Covid-19 KUA Abrechnungen'!G22,"-",LEFT('Covid-19 KUA Abrechnungen'!AB22,6))</f>
        <v>-</v>
      </c>
      <c r="B13" s="248">
        <f>+'Covid-19 KUA Abrechnungen'!Z22</f>
        <v>0</v>
      </c>
      <c r="C13" s="248">
        <f>IF('Covid-19 KUA Abrechnungen'!AD22&gt;0,'Covid-19 KUA Abrechnungen'!AD22/'Covid-19 KUA Abrechnungen'!P22,'Covid-19 KUA Abrechnungen'!AE22)</f>
        <v>0</v>
      </c>
      <c r="E13" s="248" t="str">
        <f>CONCATENATE(Gehälter!$B8,"-",Gehälter!$A8)</f>
        <v>1234010100-202112</v>
      </c>
      <c r="F13">
        <f>+Gehälter!$I8/Gehälter!$H8</f>
        <v>0.29473684210526302</v>
      </c>
      <c r="G13" s="248"/>
    </row>
    <row r="14" spans="1:7" x14ac:dyDescent="0.2">
      <c r="A14" s="248" t="str">
        <f>CONCATENATE('Covid-19 KUA Abrechnungen'!G23,"-",LEFT('Covid-19 KUA Abrechnungen'!AB23,6))</f>
        <v>-</v>
      </c>
      <c r="B14" s="248">
        <f>+'Covid-19 KUA Abrechnungen'!Z23</f>
        <v>0</v>
      </c>
      <c r="C14" s="248">
        <f>IF('Covid-19 KUA Abrechnungen'!AD23&gt;0,'Covid-19 KUA Abrechnungen'!AD23/'Covid-19 KUA Abrechnungen'!P23,'Covid-19 KUA Abrechnungen'!AE23)</f>
        <v>0</v>
      </c>
      <c r="E14" s="248" t="str">
        <f>CONCATENATE(Gehälter!$B9,"-",Gehälter!$A9)</f>
        <v>4321311201-202201</v>
      </c>
      <c r="F14">
        <f>+Gehälter!$I9/Gehälter!$H9</f>
        <v>0.75</v>
      </c>
      <c r="G14" s="248"/>
    </row>
    <row r="15" spans="1:7" x14ac:dyDescent="0.2">
      <c r="A15" s="248" t="str">
        <f>CONCATENATE('Covid-19 KUA Abrechnungen'!G24,"-",LEFT('Covid-19 KUA Abrechnungen'!AB24,6))</f>
        <v>-</v>
      </c>
      <c r="B15" s="248">
        <f>+'Covid-19 KUA Abrechnungen'!Z24</f>
        <v>0</v>
      </c>
      <c r="C15" s="248">
        <f>IF('Covid-19 KUA Abrechnungen'!AD24&gt;0,'Covid-19 KUA Abrechnungen'!AD24/'Covid-19 KUA Abrechnungen'!P24,'Covid-19 KUA Abrechnungen'!AE24)</f>
        <v>0</v>
      </c>
      <c r="E15" s="248" t="str">
        <f>CONCATENATE(Gehälter!$B10,"-",Gehälter!$A10)</f>
        <v>4321311201-202202</v>
      </c>
      <c r="F15">
        <f>+Gehälter!$I10/Gehälter!$H10</f>
        <v>0.75</v>
      </c>
      <c r="G15" s="248"/>
    </row>
    <row r="16" spans="1:7" x14ac:dyDescent="0.2">
      <c r="A16" s="248" t="str">
        <f>CONCATENATE('Covid-19 KUA Abrechnungen'!G25,"-",LEFT('Covid-19 KUA Abrechnungen'!AB25,6))</f>
        <v>-</v>
      </c>
      <c r="B16" s="248">
        <f>+'Covid-19 KUA Abrechnungen'!Z25</f>
        <v>0</v>
      </c>
      <c r="C16" s="248">
        <f>IF('Covid-19 KUA Abrechnungen'!AD25&gt;0,'Covid-19 KUA Abrechnungen'!AD25/'Covid-19 KUA Abrechnungen'!P25,'Covid-19 KUA Abrechnungen'!AE25)</f>
        <v>0</v>
      </c>
      <c r="E16" s="248" t="str">
        <f>CONCATENATE(Gehälter!$B11,"-",Gehälter!$A11)</f>
        <v>4321311201-202206</v>
      </c>
      <c r="F16">
        <f>+Gehälter!$I11/Gehälter!$H11</f>
        <v>0.75</v>
      </c>
      <c r="G16" s="248"/>
    </row>
    <row r="17" spans="1:7" x14ac:dyDescent="0.2">
      <c r="A17" s="248" t="str">
        <f>CONCATENATE('Covid-19 KUA Abrechnungen'!G26,"-",LEFT('Covid-19 KUA Abrechnungen'!AB26,6))</f>
        <v>-</v>
      </c>
      <c r="B17" s="248">
        <f>+'Covid-19 KUA Abrechnungen'!Z26</f>
        <v>0</v>
      </c>
      <c r="C17" s="248">
        <f>IF('Covid-19 KUA Abrechnungen'!AD26&gt;0,'Covid-19 KUA Abrechnungen'!AD26/'Covid-19 KUA Abrechnungen'!P26,'Covid-19 KUA Abrechnungen'!AE26)</f>
        <v>0</v>
      </c>
      <c r="E17" s="248" t="str">
        <f>CONCATENATE(Gehälter!$B12,"-",Gehälter!$A12)</f>
        <v>4321311201-202207</v>
      </c>
      <c r="F17">
        <f>+Gehälter!$I12/Gehälter!$H12</f>
        <v>0.65789473684210498</v>
      </c>
      <c r="G17" s="248"/>
    </row>
    <row r="18" spans="1:7" x14ac:dyDescent="0.2">
      <c r="A18" s="248" t="str">
        <f>CONCATENATE('Covid-19 KUA Abrechnungen'!G27,"-",LEFT('Covid-19 KUA Abrechnungen'!AB27,6))</f>
        <v>-</v>
      </c>
      <c r="B18" s="248">
        <f>+'Covid-19 KUA Abrechnungen'!Z27</f>
        <v>0</v>
      </c>
      <c r="C18" s="248">
        <f>IF('Covid-19 KUA Abrechnungen'!AD27&gt;0,'Covid-19 KUA Abrechnungen'!AD27/'Covid-19 KUA Abrechnungen'!P27,'Covid-19 KUA Abrechnungen'!AE27)</f>
        <v>0</v>
      </c>
      <c r="E18" s="248" t="str">
        <f>CONCATENATE(Gehälter!$B13,"-",Gehälter!$A13)</f>
        <v>4321311201-202208</v>
      </c>
      <c r="F18">
        <f>+Gehälter!$I13/Gehälter!$H13</f>
        <v>0.75</v>
      </c>
      <c r="G18" s="248"/>
    </row>
    <row r="19" spans="1:7" x14ac:dyDescent="0.2">
      <c r="A19" s="248" t="str">
        <f>CONCATENATE('Covid-19 KUA Abrechnungen'!G28,"-",LEFT('Covid-19 KUA Abrechnungen'!AB28,6))</f>
        <v>-</v>
      </c>
      <c r="B19" s="248">
        <f>+'Covid-19 KUA Abrechnungen'!Z28</f>
        <v>0</v>
      </c>
      <c r="C19" s="248">
        <f>IF('Covid-19 KUA Abrechnungen'!AD28&gt;0,'Covid-19 KUA Abrechnungen'!AD28/'Covid-19 KUA Abrechnungen'!P28,'Covid-19 KUA Abrechnungen'!AE28)</f>
        <v>0</v>
      </c>
      <c r="E19" s="248" t="e">
        <f>CONCATENATE(Gehälter!#REF!,"-",Gehälter!#REF!)</f>
        <v>#REF!</v>
      </c>
      <c r="F19" t="e">
        <f>+Gehälter!#REF!/Gehälter!#REF!</f>
        <v>#REF!</v>
      </c>
      <c r="G19" s="248"/>
    </row>
    <row r="20" spans="1:7" x14ac:dyDescent="0.2">
      <c r="A20" s="248" t="str">
        <f>CONCATENATE('Covid-19 KUA Abrechnungen'!G29,"-",LEFT('Covid-19 KUA Abrechnungen'!AB29,6))</f>
        <v>-</v>
      </c>
      <c r="B20" s="248">
        <f>+'Covid-19 KUA Abrechnungen'!Z29</f>
        <v>0</v>
      </c>
      <c r="C20" s="248">
        <f>IF('Covid-19 KUA Abrechnungen'!AD29&gt;0,'Covid-19 KUA Abrechnungen'!AD29/'Covid-19 KUA Abrechnungen'!P29,'Covid-19 KUA Abrechnungen'!AE29)</f>
        <v>0</v>
      </c>
      <c r="E20" s="248" t="e">
        <f>CONCATENATE(Gehälter!#REF!,"-",Gehälter!#REF!)</f>
        <v>#REF!</v>
      </c>
      <c r="F20" t="e">
        <f>+Gehälter!#REF!/Gehälter!#REF!</f>
        <v>#REF!</v>
      </c>
      <c r="G20" s="248"/>
    </row>
    <row r="21" spans="1:7" x14ac:dyDescent="0.2">
      <c r="A21" s="248" t="str">
        <f>CONCATENATE('Covid-19 KUA Abrechnungen'!G30,"-",LEFT('Covid-19 KUA Abrechnungen'!AB30,6))</f>
        <v>-</v>
      </c>
      <c r="B21" s="248">
        <f>+'Covid-19 KUA Abrechnungen'!Z30</f>
        <v>0</v>
      </c>
      <c r="C21" s="248">
        <f>IF('Covid-19 KUA Abrechnungen'!AD30&gt;0,'Covid-19 KUA Abrechnungen'!AD30/'Covid-19 KUA Abrechnungen'!P30,'Covid-19 KUA Abrechnungen'!AE30)</f>
        <v>0</v>
      </c>
      <c r="E21" s="248" t="e">
        <f>CONCATENATE(Gehälter!#REF!,"-",Gehälter!#REF!)</f>
        <v>#REF!</v>
      </c>
      <c r="F21" t="e">
        <f>+Gehälter!#REF!/Gehälter!#REF!</f>
        <v>#REF!</v>
      </c>
      <c r="G21" s="248"/>
    </row>
    <row r="22" spans="1:7" x14ac:dyDescent="0.2">
      <c r="A22" s="248" t="str">
        <f>CONCATENATE('Covid-19 KUA Abrechnungen'!G31,"-",LEFT('Covid-19 KUA Abrechnungen'!AB31,6))</f>
        <v>-</v>
      </c>
      <c r="B22" s="248">
        <f>+'Covid-19 KUA Abrechnungen'!Z31</f>
        <v>0</v>
      </c>
      <c r="C22" s="248">
        <f>IF('Covid-19 KUA Abrechnungen'!AD31&gt;0,'Covid-19 KUA Abrechnungen'!AD31/'Covid-19 KUA Abrechnungen'!P31,'Covid-19 KUA Abrechnungen'!AE31)</f>
        <v>0</v>
      </c>
      <c r="E22" s="248" t="e">
        <f>CONCATENATE(Gehälter!#REF!,"-",Gehälter!#REF!)</f>
        <v>#REF!</v>
      </c>
      <c r="F22" t="e">
        <f>+Gehälter!#REF!/Gehälter!#REF!</f>
        <v>#REF!</v>
      </c>
      <c r="G22" s="248"/>
    </row>
    <row r="23" spans="1:7" x14ac:dyDescent="0.2">
      <c r="A23" s="248" t="str">
        <f>CONCATENATE('Covid-19 KUA Abrechnungen'!G32,"-",LEFT('Covid-19 KUA Abrechnungen'!AB32,6))</f>
        <v>-</v>
      </c>
      <c r="B23" s="248">
        <f>+'Covid-19 KUA Abrechnungen'!Z32</f>
        <v>0</v>
      </c>
      <c r="C23" s="248">
        <f>IF('Covid-19 KUA Abrechnungen'!AD32&gt;0,'Covid-19 KUA Abrechnungen'!AD32/'Covid-19 KUA Abrechnungen'!P32,'Covid-19 KUA Abrechnungen'!AE32)</f>
        <v>0</v>
      </c>
      <c r="E23" s="248" t="e">
        <f>CONCATENATE(Gehälter!#REF!,"-",Gehälter!#REF!)</f>
        <v>#REF!</v>
      </c>
      <c r="F23" t="e">
        <f>+Gehälter!#REF!/Gehälter!#REF!</f>
        <v>#REF!</v>
      </c>
      <c r="G23" s="248"/>
    </row>
    <row r="24" spans="1:7" x14ac:dyDescent="0.2">
      <c r="A24" s="248" t="str">
        <f>CONCATENATE('Covid-19 KUA Abrechnungen'!G33,"-",LEFT('Covid-19 KUA Abrechnungen'!AB33,6))</f>
        <v>-</v>
      </c>
      <c r="B24" s="248">
        <f>+'Covid-19 KUA Abrechnungen'!Z33</f>
        <v>0</v>
      </c>
      <c r="C24" s="248">
        <f>IF('Covid-19 KUA Abrechnungen'!AD33&gt;0,'Covid-19 KUA Abrechnungen'!AD33/'Covid-19 KUA Abrechnungen'!P33,'Covid-19 KUA Abrechnungen'!AE33)</f>
        <v>0</v>
      </c>
      <c r="E24" s="248" t="e">
        <f>CONCATENATE(Gehälter!#REF!,"-",Gehälter!#REF!)</f>
        <v>#REF!</v>
      </c>
      <c r="F24" t="e">
        <f>+Gehälter!#REF!/Gehälter!#REF!</f>
        <v>#REF!</v>
      </c>
      <c r="G24" s="248"/>
    </row>
    <row r="25" spans="1:7" x14ac:dyDescent="0.2">
      <c r="A25" s="248" t="str">
        <f>CONCATENATE('Covid-19 KUA Abrechnungen'!G34,"-",LEFT('Covid-19 KUA Abrechnungen'!AB34,6))</f>
        <v>-</v>
      </c>
      <c r="B25" s="248">
        <f>+'Covid-19 KUA Abrechnungen'!Z34</f>
        <v>0</v>
      </c>
      <c r="C25" s="248">
        <f>IF('Covid-19 KUA Abrechnungen'!AD34&gt;0,'Covid-19 KUA Abrechnungen'!AD34/'Covid-19 KUA Abrechnungen'!P34,'Covid-19 KUA Abrechnungen'!AE34)</f>
        <v>0</v>
      </c>
      <c r="E25" s="248" t="e">
        <f>CONCATENATE(Gehälter!#REF!,"-",Gehälter!#REF!)</f>
        <v>#REF!</v>
      </c>
      <c r="F25" t="e">
        <f>+Gehälter!#REF!/Gehälter!#REF!</f>
        <v>#REF!</v>
      </c>
      <c r="G25" s="248"/>
    </row>
    <row r="26" spans="1:7" x14ac:dyDescent="0.2">
      <c r="A26" s="248" t="str">
        <f>CONCATENATE('Covid-19 KUA Abrechnungen'!G35,"-",LEFT('Covid-19 KUA Abrechnungen'!AB35,6))</f>
        <v>-</v>
      </c>
      <c r="B26" s="248">
        <f>+'Covid-19 KUA Abrechnungen'!Z35</f>
        <v>0</v>
      </c>
      <c r="C26" s="248">
        <f>IF('Covid-19 KUA Abrechnungen'!AD35&gt;0,'Covid-19 KUA Abrechnungen'!AD35/'Covid-19 KUA Abrechnungen'!P35,'Covid-19 KUA Abrechnungen'!AE35)</f>
        <v>0</v>
      </c>
      <c r="E26" s="248" t="str">
        <f>CONCATENATE(Gehälter!$B14,"-",Gehälter!$A14)</f>
        <v>-</v>
      </c>
      <c r="F26" t="e">
        <f>+Gehälter!$I14/Gehälter!$H14</f>
        <v>#DIV/0!</v>
      </c>
      <c r="G26" s="248"/>
    </row>
    <row r="27" spans="1:7" x14ac:dyDescent="0.2">
      <c r="A27" s="248" t="str">
        <f>CONCATENATE('Covid-19 KUA Abrechnungen'!G36,"-",LEFT('Covid-19 KUA Abrechnungen'!AB36,6))</f>
        <v>-</v>
      </c>
      <c r="B27" s="248">
        <f>+'Covid-19 KUA Abrechnungen'!Z36</f>
        <v>0</v>
      </c>
      <c r="C27" s="248">
        <f>IF('Covid-19 KUA Abrechnungen'!AD36&gt;0,'Covid-19 KUA Abrechnungen'!AD36/'Covid-19 KUA Abrechnungen'!P36,'Covid-19 KUA Abrechnungen'!AE36)</f>
        <v>0</v>
      </c>
      <c r="E27" s="248" t="str">
        <f>CONCATENATE(Gehälter!$B15,"-",Gehälter!$A15)</f>
        <v>-</v>
      </c>
      <c r="F27" t="e">
        <f>+Gehälter!$I15/Gehälter!$H15</f>
        <v>#DIV/0!</v>
      </c>
      <c r="G27" s="248"/>
    </row>
    <row r="28" spans="1:7" x14ac:dyDescent="0.2">
      <c r="A28" s="248" t="str">
        <f>CONCATENATE('Covid-19 KUA Abrechnungen'!G37,"-",LEFT('Covid-19 KUA Abrechnungen'!AB37,6))</f>
        <v>-</v>
      </c>
      <c r="B28" s="248">
        <f>+'Covid-19 KUA Abrechnungen'!Z37</f>
        <v>0</v>
      </c>
      <c r="C28" s="248">
        <f>IF('Covid-19 KUA Abrechnungen'!AD37&gt;0,'Covid-19 KUA Abrechnungen'!AD37/'Covid-19 KUA Abrechnungen'!P37,'Covid-19 KUA Abrechnungen'!AE37)</f>
        <v>0</v>
      </c>
      <c r="E28" s="248" t="e">
        <f>CONCATENATE(Gehälter!#REF!,"-",Gehälter!#REF!)</f>
        <v>#REF!</v>
      </c>
      <c r="F28" t="e">
        <f>+Gehälter!#REF!/Gehälter!#REF!</f>
        <v>#REF!</v>
      </c>
      <c r="G28" s="248"/>
    </row>
    <row r="29" spans="1:7" x14ac:dyDescent="0.2">
      <c r="A29" s="248" t="str">
        <f>CONCATENATE('Covid-19 KUA Abrechnungen'!G38,"-",LEFT('Covid-19 KUA Abrechnungen'!AB38,6))</f>
        <v>-</v>
      </c>
      <c r="B29" s="248">
        <f>+'Covid-19 KUA Abrechnungen'!Z38</f>
        <v>0</v>
      </c>
      <c r="C29" s="248">
        <f>IF('Covid-19 KUA Abrechnungen'!AD38&gt;0,'Covid-19 KUA Abrechnungen'!AD38/'Covid-19 KUA Abrechnungen'!P38,'Covid-19 KUA Abrechnungen'!AE38)</f>
        <v>0</v>
      </c>
      <c r="E29" s="248" t="e">
        <f>CONCATENATE(Gehälter!#REF!,"-",Gehälter!#REF!)</f>
        <v>#REF!</v>
      </c>
      <c r="F29" t="e">
        <f>+Gehälter!#REF!/Gehälter!#REF!</f>
        <v>#REF!</v>
      </c>
      <c r="G29" s="248"/>
    </row>
    <row r="30" spans="1:7" x14ac:dyDescent="0.2">
      <c r="A30" s="248" t="str">
        <f>CONCATENATE('Covid-19 KUA Abrechnungen'!G39,"-",LEFT('Covid-19 KUA Abrechnungen'!AB39,6))</f>
        <v>-</v>
      </c>
      <c r="B30" s="248">
        <f>+'Covid-19 KUA Abrechnungen'!Z39</f>
        <v>0</v>
      </c>
      <c r="C30" s="248">
        <f>IF('Covid-19 KUA Abrechnungen'!AD39&gt;0,'Covid-19 KUA Abrechnungen'!AD39/'Covid-19 KUA Abrechnungen'!P39,'Covid-19 KUA Abrechnungen'!AE39)</f>
        <v>0</v>
      </c>
      <c r="E30" s="248" t="str">
        <f>CONCATENATE(Gehälter!$B16,"-",Gehälter!$A16)</f>
        <v>-</v>
      </c>
      <c r="F30" t="e">
        <f>+Gehälter!$I16/Gehälter!$H16</f>
        <v>#DIV/0!</v>
      </c>
      <c r="G30" s="248"/>
    </row>
    <row r="31" spans="1:7" x14ac:dyDescent="0.2">
      <c r="A31" s="248" t="str">
        <f>CONCATENATE('Covid-19 KUA Abrechnungen'!G40,"-",LEFT('Covid-19 KUA Abrechnungen'!AB40,6))</f>
        <v>-</v>
      </c>
      <c r="B31" s="248">
        <f>+'Covid-19 KUA Abrechnungen'!Z40</f>
        <v>0</v>
      </c>
      <c r="C31" s="248">
        <f>IF('Covid-19 KUA Abrechnungen'!AD40&gt;0,'Covid-19 KUA Abrechnungen'!AD40/'Covid-19 KUA Abrechnungen'!P40,'Covid-19 KUA Abrechnungen'!AE40)</f>
        <v>0</v>
      </c>
      <c r="E31" s="248" t="e">
        <f>CONCATENATE(Gehälter!$A2:$AD16,"-",Gehälter!$A2:$AD16)</f>
        <v>#VALUE!</v>
      </c>
      <c r="F31" t="e">
        <f>+Gehälter!$A2:$AD16/Gehälter!$A2:$AD16</f>
        <v>#VALUE!</v>
      </c>
      <c r="G31" s="248"/>
    </row>
    <row r="32" spans="1:7" x14ac:dyDescent="0.2">
      <c r="A32" s="248" t="str">
        <f>CONCATENATE('Covid-19 KUA Abrechnungen'!G41,"-",LEFT('Covid-19 KUA Abrechnungen'!AB41,6))</f>
        <v>-</v>
      </c>
      <c r="B32" s="248">
        <f>+'Covid-19 KUA Abrechnungen'!Z41</f>
        <v>0</v>
      </c>
      <c r="C32" s="248">
        <f>IF('Covid-19 KUA Abrechnungen'!AD41&gt;0,'Covid-19 KUA Abrechnungen'!AD41/'Covid-19 KUA Abrechnungen'!P41,'Covid-19 KUA Abrechnungen'!AE41)</f>
        <v>0</v>
      </c>
      <c r="E32" s="248" t="e">
        <f>CONCATENATE(Gehälter!$A2:$AD16,"-",Gehälter!$A2:$AD16)</f>
        <v>#VALUE!</v>
      </c>
      <c r="F32" t="e">
        <f>+Gehälter!$A2:$AD16/Gehälter!$A2:$AD16</f>
        <v>#VALUE!</v>
      </c>
      <c r="G32" s="248"/>
    </row>
    <row r="33" spans="1:8" x14ac:dyDescent="0.2">
      <c r="A33" s="248" t="str">
        <f>CONCATENATE('Covid-19 KUA Abrechnungen'!G42,"-",LEFT('Covid-19 KUA Abrechnungen'!AB42,6))</f>
        <v>-</v>
      </c>
      <c r="B33" s="248">
        <f>+'Covid-19 KUA Abrechnungen'!Z42</f>
        <v>0</v>
      </c>
      <c r="C33" s="248">
        <f>IF('Covid-19 KUA Abrechnungen'!AD42&gt;0,'Covid-19 KUA Abrechnungen'!AD42/'Covid-19 KUA Abrechnungen'!P42,'Covid-19 KUA Abrechnungen'!AE42)</f>
        <v>0</v>
      </c>
      <c r="E33" s="248" t="e">
        <f>CONCATENATE(Gehälter!$A2:$AD16,"-",Gehälter!$A2:$AD16)</f>
        <v>#VALUE!</v>
      </c>
      <c r="F33" t="e">
        <f>+Gehälter!$A2:$AD16/Gehälter!$A2:$AD16</f>
        <v>#VALUE!</v>
      </c>
      <c r="G33" s="248"/>
      <c r="H33" s="255"/>
    </row>
    <row r="34" spans="1:8" x14ac:dyDescent="0.2">
      <c r="A34" s="248" t="str">
        <f>CONCATENATE('Covid-19 KUA Abrechnungen'!G43,"-",LEFT('Covid-19 KUA Abrechnungen'!AB43,6))</f>
        <v>-</v>
      </c>
      <c r="B34" s="248">
        <f>+'Covid-19 KUA Abrechnungen'!Z43</f>
        <v>0</v>
      </c>
      <c r="C34" s="248">
        <f>IF('Covid-19 KUA Abrechnungen'!AD43&gt;0,'Covid-19 KUA Abrechnungen'!AD43/'Covid-19 KUA Abrechnungen'!P43,'Covid-19 KUA Abrechnungen'!AE43)</f>
        <v>0</v>
      </c>
      <c r="E34" s="248" t="e">
        <f>CONCATENATE(Gehälter!$A2:$AD16,"-",Gehälter!$A2:$AD16)</f>
        <v>#VALUE!</v>
      </c>
      <c r="F34" t="e">
        <f>+Gehälter!$A2:$AD16/Gehälter!$A2:$AD16</f>
        <v>#VALUE!</v>
      </c>
      <c r="G34" s="248"/>
    </row>
    <row r="35" spans="1:8" x14ac:dyDescent="0.2">
      <c r="A35" s="248" t="str">
        <f>CONCATENATE('Covid-19 KUA Abrechnungen'!G44,"-",LEFT('Covid-19 KUA Abrechnungen'!AB44,6))</f>
        <v>-</v>
      </c>
      <c r="B35" s="248">
        <f>+'Covid-19 KUA Abrechnungen'!Z44</f>
        <v>0</v>
      </c>
      <c r="C35" s="248">
        <f>IF('Covid-19 KUA Abrechnungen'!AD44&gt;0,'Covid-19 KUA Abrechnungen'!AD44/'Covid-19 KUA Abrechnungen'!P44,'Covid-19 KUA Abrechnungen'!AE44)</f>
        <v>0</v>
      </c>
      <c r="E35" s="248" t="e">
        <f>CONCATENATE(Gehälter!$A2:$AD16,"-",Gehälter!$A2:$AD16)</f>
        <v>#VALUE!</v>
      </c>
      <c r="F35" t="e">
        <f>+Gehälter!$A2:$AD16/Gehälter!$A2:$AD16</f>
        <v>#VALUE!</v>
      </c>
      <c r="G35" s="248"/>
    </row>
    <row r="36" spans="1:8" x14ac:dyDescent="0.2">
      <c r="A36" s="248" t="str">
        <f>CONCATENATE('Covid-19 KUA Abrechnungen'!G45,"-",LEFT('Covid-19 KUA Abrechnungen'!AB45,6))</f>
        <v>-</v>
      </c>
      <c r="B36" s="248">
        <f>+'Covid-19 KUA Abrechnungen'!Z45</f>
        <v>0</v>
      </c>
      <c r="C36" s="248">
        <f>IF('Covid-19 KUA Abrechnungen'!AD45&gt;0,'Covid-19 KUA Abrechnungen'!AD45/'Covid-19 KUA Abrechnungen'!P45,'Covid-19 KUA Abrechnungen'!AE45)</f>
        <v>0</v>
      </c>
      <c r="E36" s="248" t="e">
        <f>CONCATENATE(Gehälter!$A2:$AD16,"-",Gehälter!$A2:$AD16)</f>
        <v>#VALUE!</v>
      </c>
      <c r="F36" t="e">
        <f>+Gehälter!$A2:$AD16/Gehälter!$A2:$AD16</f>
        <v>#VALUE!</v>
      </c>
      <c r="G36" s="248"/>
    </row>
    <row r="37" spans="1:8" x14ac:dyDescent="0.2">
      <c r="A37" s="248" t="str">
        <f>CONCATENATE('Covid-19 KUA Abrechnungen'!G46,"-",LEFT('Covid-19 KUA Abrechnungen'!AB46,6))</f>
        <v>-</v>
      </c>
      <c r="B37" s="248">
        <f>+'Covid-19 KUA Abrechnungen'!Z46</f>
        <v>0</v>
      </c>
      <c r="C37" s="248">
        <f>IF('Covid-19 KUA Abrechnungen'!AD46&gt;0,'Covid-19 KUA Abrechnungen'!AD46/'Covid-19 KUA Abrechnungen'!P46,'Covid-19 KUA Abrechnungen'!AE46)</f>
        <v>0</v>
      </c>
      <c r="E37" s="248" t="e">
        <f>CONCATENATE(Gehälter!$A2:$AD16,"-",Gehälter!$A2:$AD16)</f>
        <v>#VALUE!</v>
      </c>
      <c r="F37" t="e">
        <f>+Gehälter!$A2:$AD16/Gehälter!$A2:$AD16</f>
        <v>#VALUE!</v>
      </c>
      <c r="G37" s="248"/>
    </row>
    <row r="38" spans="1:8" x14ac:dyDescent="0.2">
      <c r="A38" s="248" t="str">
        <f>CONCATENATE('Covid-19 KUA Abrechnungen'!G47,"-",LEFT('Covid-19 KUA Abrechnungen'!AB47,6))</f>
        <v>-</v>
      </c>
      <c r="B38" s="248">
        <f>+'Covid-19 KUA Abrechnungen'!Z47</f>
        <v>0</v>
      </c>
      <c r="C38" s="248">
        <f>IF('Covid-19 KUA Abrechnungen'!AD47&gt;0,'Covid-19 KUA Abrechnungen'!AD47/'Covid-19 KUA Abrechnungen'!P47,'Covid-19 KUA Abrechnungen'!AE47)</f>
        <v>0</v>
      </c>
      <c r="E38" s="248" t="e">
        <f>CONCATENATE(Gehälter!$A2:$AD16,"-",Gehälter!$A2:$AD16)</f>
        <v>#VALUE!</v>
      </c>
      <c r="F38" t="e">
        <f>+Gehälter!$A2:$AD16/Gehälter!$A2:$AD16</f>
        <v>#VALUE!</v>
      </c>
      <c r="G38" s="248"/>
    </row>
    <row r="39" spans="1:8" x14ac:dyDescent="0.2">
      <c r="A39" s="248" t="str">
        <f>CONCATENATE('Covid-19 KUA Abrechnungen'!G48,"-",LEFT('Covid-19 KUA Abrechnungen'!AB48,6))</f>
        <v>-</v>
      </c>
      <c r="B39" s="248">
        <f>+'Covid-19 KUA Abrechnungen'!Z48</f>
        <v>0</v>
      </c>
      <c r="C39" s="248">
        <f>IF('Covid-19 KUA Abrechnungen'!AD48&gt;0,'Covid-19 KUA Abrechnungen'!AD48/'Covid-19 KUA Abrechnungen'!P48,'Covid-19 KUA Abrechnungen'!AE48)</f>
        <v>0</v>
      </c>
      <c r="E39" s="248" t="e">
        <f>CONCATENATE(Gehälter!$A2:$AD16,"-",Gehälter!$A2:$AD16)</f>
        <v>#VALUE!</v>
      </c>
      <c r="F39" t="e">
        <f>+Gehälter!$A2:$AD16/Gehälter!$A2:$AD16</f>
        <v>#VALUE!</v>
      </c>
      <c r="G39" s="248"/>
    </row>
    <row r="40" spans="1:8" x14ac:dyDescent="0.2">
      <c r="A40" s="248" t="str">
        <f>CONCATENATE('Covid-19 KUA Abrechnungen'!G49,"-",LEFT('Covid-19 KUA Abrechnungen'!AB49,6))</f>
        <v>-</v>
      </c>
      <c r="B40" s="248">
        <f>+'Covid-19 KUA Abrechnungen'!Z49</f>
        <v>0</v>
      </c>
      <c r="C40" s="248">
        <f>IF('Covid-19 KUA Abrechnungen'!AD49&gt;0,'Covid-19 KUA Abrechnungen'!AD49/'Covid-19 KUA Abrechnungen'!P49,'Covid-19 KUA Abrechnungen'!AE49)</f>
        <v>0</v>
      </c>
      <c r="E40" s="248" t="e">
        <f>CONCATENATE(Gehälter!$A2:$AD16,"-",Gehälter!$A2:$AD16)</f>
        <v>#VALUE!</v>
      </c>
      <c r="F40" t="e">
        <f>+Gehälter!$A2:$AD16/Gehälter!$A2:$AD16</f>
        <v>#VALUE!</v>
      </c>
      <c r="G40" s="248"/>
    </row>
    <row r="41" spans="1:8" x14ac:dyDescent="0.2">
      <c r="A41" s="248" t="str">
        <f>CONCATENATE('Covid-19 KUA Abrechnungen'!G50,"-",LEFT('Covid-19 KUA Abrechnungen'!AB50,6))</f>
        <v>-</v>
      </c>
      <c r="B41" s="248">
        <f>+'Covid-19 KUA Abrechnungen'!Z50</f>
        <v>0</v>
      </c>
      <c r="C41" s="248">
        <f>IF('Covid-19 KUA Abrechnungen'!AD50&gt;0,'Covid-19 KUA Abrechnungen'!AD50/'Covid-19 KUA Abrechnungen'!P50,'Covid-19 KUA Abrechnungen'!AE50)</f>
        <v>0</v>
      </c>
      <c r="E41" s="248" t="e">
        <f>CONCATENATE(Gehälter!$A2:$AD16,"-",Gehälter!$A2:$AD16)</f>
        <v>#VALUE!</v>
      </c>
      <c r="F41" t="e">
        <f>+Gehälter!$A2:$AD16/Gehälter!$A2:$AD16</f>
        <v>#VALUE!</v>
      </c>
      <c r="G41" s="248"/>
    </row>
    <row r="42" spans="1:8" x14ac:dyDescent="0.2">
      <c r="A42" s="248" t="str">
        <f>CONCATENATE('Covid-19 KUA Abrechnungen'!G51,"-",LEFT('Covid-19 KUA Abrechnungen'!AB51,6))</f>
        <v>-</v>
      </c>
      <c r="B42" s="248">
        <f>+'Covid-19 KUA Abrechnungen'!Z51</f>
        <v>0</v>
      </c>
      <c r="C42" s="248">
        <f>IF('Covid-19 KUA Abrechnungen'!AD51&gt;0,'Covid-19 KUA Abrechnungen'!AD51/'Covid-19 KUA Abrechnungen'!P51,'Covid-19 KUA Abrechnungen'!AE51)</f>
        <v>0</v>
      </c>
      <c r="E42" s="248" t="e">
        <f>CONCATENATE(Gehälter!$A2:$AD16,"-",Gehälter!$A2:$AD16)</f>
        <v>#VALUE!</v>
      </c>
      <c r="F42" t="e">
        <f>+Gehälter!$A2:$AD16/Gehälter!$A2:$AD16</f>
        <v>#VALUE!</v>
      </c>
      <c r="G42" s="248"/>
    </row>
    <row r="43" spans="1:8" x14ac:dyDescent="0.2">
      <c r="A43" s="248" t="str">
        <f>CONCATENATE('Covid-19 KUA Abrechnungen'!G52,"-",LEFT('Covid-19 KUA Abrechnungen'!AB52,6))</f>
        <v>-</v>
      </c>
      <c r="B43" s="248">
        <f>+'Covid-19 KUA Abrechnungen'!Z52</f>
        <v>0</v>
      </c>
      <c r="C43" s="248">
        <f>IF('Covid-19 KUA Abrechnungen'!AD52&gt;0,'Covid-19 KUA Abrechnungen'!AD52/'Covid-19 KUA Abrechnungen'!P52,'Covid-19 KUA Abrechnungen'!AE52)</f>
        <v>0</v>
      </c>
      <c r="E43" s="248" t="e">
        <f>CONCATENATE(Gehälter!$A2:$AD16,"-",Gehälter!$A2:$AD16)</f>
        <v>#VALUE!</v>
      </c>
      <c r="F43" t="e">
        <f>+Gehälter!$A2:$AD16/Gehälter!$A2:$AD16</f>
        <v>#VALUE!</v>
      </c>
      <c r="G43" s="248"/>
    </row>
    <row r="44" spans="1:8" x14ac:dyDescent="0.2">
      <c r="A44" s="248" t="str">
        <f>CONCATENATE('Covid-19 KUA Abrechnungen'!G53,"-",LEFT('Covid-19 KUA Abrechnungen'!AB53,6))</f>
        <v>-</v>
      </c>
      <c r="B44" s="248">
        <f>+'Covid-19 KUA Abrechnungen'!Z53</f>
        <v>0</v>
      </c>
      <c r="C44" s="248">
        <f>IF('Covid-19 KUA Abrechnungen'!AD53&gt;0,'Covid-19 KUA Abrechnungen'!AD53/'Covid-19 KUA Abrechnungen'!P53,'Covid-19 KUA Abrechnungen'!AE53)</f>
        <v>0</v>
      </c>
      <c r="E44" s="248" t="e">
        <f>CONCATENATE(Gehälter!$A2:$AD16,"-",Gehälter!$A2:$AD16)</f>
        <v>#VALUE!</v>
      </c>
      <c r="F44" t="e">
        <f>+Gehälter!$A2:$AD16/Gehälter!$A2:$AD16</f>
        <v>#VALUE!</v>
      </c>
      <c r="G44" s="248"/>
    </row>
    <row r="45" spans="1:8" x14ac:dyDescent="0.2">
      <c r="A45" s="248" t="str">
        <f>CONCATENATE('Covid-19 KUA Abrechnungen'!G54,"-",LEFT('Covid-19 KUA Abrechnungen'!AB54,6))</f>
        <v>-</v>
      </c>
      <c r="B45" s="248">
        <f>+'Covid-19 KUA Abrechnungen'!Z54</f>
        <v>0</v>
      </c>
      <c r="C45" s="248">
        <f>IF('Covid-19 KUA Abrechnungen'!AD54&gt;0,'Covid-19 KUA Abrechnungen'!AD54/'Covid-19 KUA Abrechnungen'!P54,'Covid-19 KUA Abrechnungen'!AE54)</f>
        <v>0</v>
      </c>
      <c r="E45" s="248" t="e">
        <f>CONCATENATE(Gehälter!$A2:$AD16,"-",Gehälter!$A2:$AD16)</f>
        <v>#VALUE!</v>
      </c>
      <c r="F45" t="e">
        <f>+Gehälter!$A2:$AD16/Gehälter!$A2:$AD16</f>
        <v>#VALUE!</v>
      </c>
      <c r="G45" s="248"/>
    </row>
    <row r="46" spans="1:8" x14ac:dyDescent="0.2">
      <c r="A46" s="248" t="str">
        <f>CONCATENATE('Covid-19 KUA Abrechnungen'!G55,"-",LEFT('Covid-19 KUA Abrechnungen'!AB55,6))</f>
        <v>-</v>
      </c>
      <c r="B46" s="248">
        <f>+'Covid-19 KUA Abrechnungen'!Z55</f>
        <v>0</v>
      </c>
      <c r="C46" s="248">
        <f>IF('Covid-19 KUA Abrechnungen'!AD55&gt;0,'Covid-19 KUA Abrechnungen'!AD55/'Covid-19 KUA Abrechnungen'!P55,'Covid-19 KUA Abrechnungen'!AE55)</f>
        <v>0</v>
      </c>
      <c r="E46" s="248" t="e">
        <f>CONCATENATE(Gehälter!$A2:$AD16,"-",Gehälter!$A2:$AD16)</f>
        <v>#VALUE!</v>
      </c>
      <c r="F46" t="e">
        <f>+Gehälter!$A2:$AD16/Gehälter!$A2:$AD16</f>
        <v>#VALUE!</v>
      </c>
      <c r="G46" s="248"/>
    </row>
    <row r="47" spans="1:8" x14ac:dyDescent="0.2">
      <c r="A47" s="248" t="str">
        <f>CONCATENATE('Covid-19 KUA Abrechnungen'!G56,"-",LEFT('Covid-19 KUA Abrechnungen'!AB56,6))</f>
        <v>-</v>
      </c>
      <c r="B47" s="248">
        <f>+'Covid-19 KUA Abrechnungen'!Z56</f>
        <v>0</v>
      </c>
      <c r="C47" s="248">
        <f>IF('Covid-19 KUA Abrechnungen'!AD56&gt;0,'Covid-19 KUA Abrechnungen'!AD56/'Covid-19 KUA Abrechnungen'!P56,'Covid-19 KUA Abrechnungen'!AE56)</f>
        <v>0</v>
      </c>
      <c r="E47" s="248" t="e">
        <f>CONCATENATE(Gehälter!$A2:$AD16,"-",Gehälter!$A2:$AD16)</f>
        <v>#VALUE!</v>
      </c>
      <c r="F47" t="e">
        <f>+Gehälter!$A2:$AD16/Gehälter!$A2:$AD16</f>
        <v>#VALUE!</v>
      </c>
      <c r="G47" s="248"/>
    </row>
    <row r="48" spans="1:8" x14ac:dyDescent="0.2">
      <c r="A48" s="248" t="str">
        <f>CONCATENATE('Covid-19 KUA Abrechnungen'!G57,"-",LEFT('Covid-19 KUA Abrechnungen'!AB57,6))</f>
        <v>-</v>
      </c>
      <c r="B48" s="248">
        <f>+'Covid-19 KUA Abrechnungen'!Z57</f>
        <v>0</v>
      </c>
      <c r="C48" s="248">
        <f>IF('Covid-19 KUA Abrechnungen'!AD57&gt;0,'Covid-19 KUA Abrechnungen'!AD57/'Covid-19 KUA Abrechnungen'!P57,'Covid-19 KUA Abrechnungen'!AE57)</f>
        <v>0</v>
      </c>
      <c r="E48" s="248" t="e">
        <f>CONCATENATE(Gehälter!$A2:$AD16,"-",Gehälter!$A2:$AD16)</f>
        <v>#VALUE!</v>
      </c>
      <c r="F48" t="e">
        <f>+Gehälter!$A2:$AD16/Gehälter!$A2:$AD16</f>
        <v>#VALUE!</v>
      </c>
      <c r="G48" s="248"/>
    </row>
    <row r="49" spans="1:7" x14ac:dyDescent="0.2">
      <c r="A49" s="248" t="str">
        <f>CONCATENATE('Covid-19 KUA Abrechnungen'!G58,"-",LEFT('Covid-19 KUA Abrechnungen'!AB58,6))</f>
        <v>-</v>
      </c>
      <c r="B49" s="248">
        <f>+'Covid-19 KUA Abrechnungen'!Z58</f>
        <v>0</v>
      </c>
      <c r="C49" s="248">
        <f>IF('Covid-19 KUA Abrechnungen'!AD58&gt;0,'Covid-19 KUA Abrechnungen'!AD58/'Covid-19 KUA Abrechnungen'!P58,'Covid-19 KUA Abrechnungen'!AE58)</f>
        <v>0</v>
      </c>
      <c r="E49" s="248" t="e">
        <f>CONCATENATE(Gehälter!$A2:$AD16,"-",Gehälter!$A2:$AD16)</f>
        <v>#VALUE!</v>
      </c>
      <c r="F49" t="e">
        <f>+Gehälter!$A2:$AD16/Gehälter!$A2:$AD16</f>
        <v>#VALUE!</v>
      </c>
      <c r="G49" s="248"/>
    </row>
    <row r="50" spans="1:7" x14ac:dyDescent="0.2">
      <c r="A50" s="248" t="str">
        <f>CONCATENATE('Covid-19 KUA Abrechnungen'!G59,"-",LEFT('Covid-19 KUA Abrechnungen'!AB59,6))</f>
        <v>-</v>
      </c>
      <c r="B50" s="248">
        <f>+'Covid-19 KUA Abrechnungen'!Z59</f>
        <v>0</v>
      </c>
      <c r="C50" s="248">
        <f>IF('Covid-19 KUA Abrechnungen'!AD59&gt;0,'Covid-19 KUA Abrechnungen'!AD59/'Covid-19 KUA Abrechnungen'!P59,'Covid-19 KUA Abrechnungen'!AE59)</f>
        <v>0</v>
      </c>
      <c r="E50" s="248" t="e">
        <f>CONCATENATE(Gehälter!$A2:$AD16,"-",Gehälter!$A2:$AD16)</f>
        <v>#VALUE!</v>
      </c>
      <c r="F50" t="e">
        <f>+Gehälter!$A2:$AD16/Gehälter!$A2:$AD16</f>
        <v>#VALUE!</v>
      </c>
      <c r="G50" s="248"/>
    </row>
    <row r="51" spans="1:7" x14ac:dyDescent="0.2">
      <c r="A51" s="248" t="str">
        <f>CONCATENATE('Covid-19 KUA Abrechnungen'!G60,"-",LEFT('Covid-19 KUA Abrechnungen'!AB60,6))</f>
        <v>-</v>
      </c>
      <c r="B51" s="248">
        <f>+'Covid-19 KUA Abrechnungen'!Z60</f>
        <v>0</v>
      </c>
      <c r="C51" s="248">
        <f>IF('Covid-19 KUA Abrechnungen'!AD60&gt;0,'Covid-19 KUA Abrechnungen'!AD60/'Covid-19 KUA Abrechnungen'!P60,'Covid-19 KUA Abrechnungen'!AE60)</f>
        <v>0</v>
      </c>
      <c r="E51" s="248" t="e">
        <f>CONCATENATE(Gehälter!$A2:$AD16,"-",Gehälter!$A2:$AD16)</f>
        <v>#VALUE!</v>
      </c>
      <c r="F51" t="e">
        <f>+Gehälter!$A2:$AD16/Gehälter!$A2:$AD16</f>
        <v>#VALUE!</v>
      </c>
      <c r="G51" s="248"/>
    </row>
    <row r="52" spans="1:7" x14ac:dyDescent="0.2">
      <c r="A52" s="248" t="str">
        <f>CONCATENATE('Covid-19 KUA Abrechnungen'!G61,"-",LEFT('Covid-19 KUA Abrechnungen'!AB61,6))</f>
        <v>-</v>
      </c>
      <c r="B52" s="248">
        <f>+'Covid-19 KUA Abrechnungen'!Z61</f>
        <v>0</v>
      </c>
      <c r="C52" s="248">
        <f>IF('Covid-19 KUA Abrechnungen'!AD61&gt;0,'Covid-19 KUA Abrechnungen'!AD61/'Covid-19 KUA Abrechnungen'!P61,'Covid-19 KUA Abrechnungen'!AE61)</f>
        <v>0</v>
      </c>
      <c r="E52" s="248" t="e">
        <f>CONCATENATE(Gehälter!$A2:$AD16,"-",Gehälter!$A2:$AD16)</f>
        <v>#VALUE!</v>
      </c>
      <c r="F52" t="e">
        <f>+Gehälter!$A2:$AD16/Gehälter!$A2:$AD16</f>
        <v>#VALUE!</v>
      </c>
      <c r="G52" s="248"/>
    </row>
    <row r="53" spans="1:7" x14ac:dyDescent="0.2">
      <c r="A53" s="248" t="str">
        <f>CONCATENATE('Covid-19 KUA Abrechnungen'!G62,"-",LEFT('Covid-19 KUA Abrechnungen'!AB62,6))</f>
        <v>-</v>
      </c>
      <c r="B53" s="248">
        <f>+'Covid-19 KUA Abrechnungen'!Z62</f>
        <v>0</v>
      </c>
      <c r="C53" s="248">
        <f>IF('Covid-19 KUA Abrechnungen'!AD62&gt;0,'Covid-19 KUA Abrechnungen'!AD62/'Covid-19 KUA Abrechnungen'!P62,'Covid-19 KUA Abrechnungen'!AE62)</f>
        <v>0</v>
      </c>
      <c r="E53" s="248" t="e">
        <f>CONCATENATE(Gehälter!$A2:$AD16,"-",Gehälter!$A2:$AD16)</f>
        <v>#VALUE!</v>
      </c>
      <c r="F53" t="e">
        <f>+Gehälter!$A2:$AD16/Gehälter!$A2:$AD16</f>
        <v>#VALUE!</v>
      </c>
      <c r="G53" s="248"/>
    </row>
    <row r="54" spans="1:7" x14ac:dyDescent="0.2">
      <c r="A54" s="248" t="str">
        <f>CONCATENATE('Covid-19 KUA Abrechnungen'!G63,"-",LEFT('Covid-19 KUA Abrechnungen'!AB63,6))</f>
        <v>-</v>
      </c>
      <c r="B54" s="248">
        <f>+'Covid-19 KUA Abrechnungen'!Z63</f>
        <v>0</v>
      </c>
      <c r="C54" s="248">
        <f>IF('Covid-19 KUA Abrechnungen'!AD63&gt;0,'Covid-19 KUA Abrechnungen'!AD63/'Covid-19 KUA Abrechnungen'!P63,'Covid-19 KUA Abrechnungen'!AE63)</f>
        <v>0</v>
      </c>
      <c r="E54" s="248" t="e">
        <f>CONCATENATE(Gehälter!$A2:$AD16,"-",Gehälter!$A2:$AD16)</f>
        <v>#VALUE!</v>
      </c>
      <c r="F54" t="e">
        <f>+Gehälter!$A2:$AD16/Gehälter!$A2:$AD16</f>
        <v>#VALUE!</v>
      </c>
      <c r="G54" s="248"/>
    </row>
    <row r="55" spans="1:7" x14ac:dyDescent="0.2">
      <c r="A55" s="248" t="str">
        <f>CONCATENATE('Covid-19 KUA Abrechnungen'!G64,"-",LEFT('Covid-19 KUA Abrechnungen'!AB64,6))</f>
        <v>-</v>
      </c>
      <c r="B55" s="248">
        <f>+'Covid-19 KUA Abrechnungen'!Z64</f>
        <v>0</v>
      </c>
      <c r="C55" s="248">
        <f>IF('Covid-19 KUA Abrechnungen'!AD64&gt;0,'Covid-19 KUA Abrechnungen'!AD64/'Covid-19 KUA Abrechnungen'!P64,'Covid-19 KUA Abrechnungen'!AE64)</f>
        <v>0</v>
      </c>
      <c r="E55" s="248" t="e">
        <f>CONCATENATE(Gehälter!$A2:$AD16,"-",Gehälter!$A2:$AD16)</f>
        <v>#VALUE!</v>
      </c>
      <c r="F55" t="e">
        <f>+Gehälter!$A2:$AD16/Gehälter!$A2:$AD16</f>
        <v>#VALUE!</v>
      </c>
      <c r="G55" s="248"/>
    </row>
    <row r="56" spans="1:7" x14ac:dyDescent="0.2">
      <c r="A56" s="248" t="str">
        <f>CONCATENATE('Covid-19 KUA Abrechnungen'!G65,"-",LEFT('Covid-19 KUA Abrechnungen'!AB65,6))</f>
        <v>-</v>
      </c>
      <c r="B56" s="248">
        <f>+'Covid-19 KUA Abrechnungen'!Z65</f>
        <v>0</v>
      </c>
      <c r="C56" s="248">
        <f>IF('Covid-19 KUA Abrechnungen'!AD65&gt;0,'Covid-19 KUA Abrechnungen'!AD65/'Covid-19 KUA Abrechnungen'!P65,'Covid-19 KUA Abrechnungen'!AE65)</f>
        <v>0</v>
      </c>
      <c r="E56" s="248" t="e">
        <f>CONCATENATE(Gehälter!$A2:$AD16,"-",Gehälter!$A2:$AD16)</f>
        <v>#VALUE!</v>
      </c>
      <c r="F56" t="e">
        <f>+Gehälter!$A2:$AD16/Gehälter!$A2:$AD16</f>
        <v>#VALUE!</v>
      </c>
      <c r="G56" s="248"/>
    </row>
    <row r="57" spans="1:7" x14ac:dyDescent="0.2">
      <c r="A57" s="248" t="str">
        <f>CONCATENATE('Covid-19 KUA Abrechnungen'!G66,"-",LEFT('Covid-19 KUA Abrechnungen'!AB66,6))</f>
        <v>-</v>
      </c>
      <c r="B57" s="248">
        <f>+'Covid-19 KUA Abrechnungen'!Z66</f>
        <v>0</v>
      </c>
      <c r="C57" s="248">
        <f>IF('Covid-19 KUA Abrechnungen'!AD66&gt;0,'Covid-19 KUA Abrechnungen'!AD66/'Covid-19 KUA Abrechnungen'!P66,'Covid-19 KUA Abrechnungen'!AE66)</f>
        <v>0</v>
      </c>
      <c r="E57" s="248" t="e">
        <f>CONCATENATE(Gehälter!$A2:$AD16,"-",Gehälter!$A2:$AD16)</f>
        <v>#VALUE!</v>
      </c>
      <c r="F57" t="e">
        <f>+Gehälter!$A2:$AD16/Gehälter!$A2:$AD16</f>
        <v>#VALUE!</v>
      </c>
      <c r="G57" s="248"/>
    </row>
    <row r="58" spans="1:7" x14ac:dyDescent="0.2">
      <c r="A58" s="248" t="str">
        <f>CONCATENATE('Covid-19 KUA Abrechnungen'!G67,"-",LEFT('Covid-19 KUA Abrechnungen'!AB67,6))</f>
        <v>-</v>
      </c>
      <c r="B58" s="248">
        <f>+'Covid-19 KUA Abrechnungen'!Z67</f>
        <v>0</v>
      </c>
      <c r="C58" s="248">
        <f>IF('Covid-19 KUA Abrechnungen'!AD67&gt;0,'Covid-19 KUA Abrechnungen'!AD67/'Covid-19 KUA Abrechnungen'!P67,'Covid-19 KUA Abrechnungen'!AE67)</f>
        <v>0</v>
      </c>
      <c r="E58" s="248" t="e">
        <f>CONCATENATE(Gehälter!$A2:$AD16,"-",Gehälter!$A2:$AD16)</f>
        <v>#VALUE!</v>
      </c>
      <c r="F58" t="e">
        <f>+Gehälter!$A2:$AD16/Gehälter!$A2:$AD16</f>
        <v>#VALUE!</v>
      </c>
      <c r="G58" s="248"/>
    </row>
    <row r="59" spans="1:7" x14ac:dyDescent="0.2">
      <c r="A59" s="248" t="str">
        <f>CONCATENATE('Covid-19 KUA Abrechnungen'!G68,"-",LEFT('Covid-19 KUA Abrechnungen'!AB68,6))</f>
        <v>-</v>
      </c>
      <c r="B59" s="248">
        <f>+'Covid-19 KUA Abrechnungen'!Z68</f>
        <v>0</v>
      </c>
      <c r="C59" s="248">
        <f>IF('Covid-19 KUA Abrechnungen'!AD68&gt;0,'Covid-19 KUA Abrechnungen'!AD68/'Covid-19 KUA Abrechnungen'!P68,'Covid-19 KUA Abrechnungen'!AE68)</f>
        <v>0</v>
      </c>
      <c r="E59" s="248" t="e">
        <f>CONCATENATE(Gehälter!$A2:$AD16,"-",Gehälter!$A2:$AD16)</f>
        <v>#VALUE!</v>
      </c>
      <c r="F59" t="e">
        <f>+Gehälter!$A2:$AD16/Gehälter!$A2:$AD16</f>
        <v>#VALUE!</v>
      </c>
      <c r="G59" s="248"/>
    </row>
    <row r="60" spans="1:7" x14ac:dyDescent="0.2">
      <c r="A60" s="248" t="str">
        <f>CONCATENATE('Covid-19 KUA Abrechnungen'!G69,"-",LEFT('Covid-19 KUA Abrechnungen'!AB69,6))</f>
        <v>-</v>
      </c>
      <c r="B60" s="248">
        <f>+'Covid-19 KUA Abrechnungen'!Z69</f>
        <v>0</v>
      </c>
      <c r="C60" s="248">
        <f>IF('Covid-19 KUA Abrechnungen'!AD69&gt;0,'Covid-19 KUA Abrechnungen'!AD69/'Covid-19 KUA Abrechnungen'!P69,'Covid-19 KUA Abrechnungen'!AE69)</f>
        <v>0</v>
      </c>
      <c r="E60" s="248" t="e">
        <f>CONCATENATE(Gehälter!$A2:$AD16,"-",Gehälter!$A2:$AD16)</f>
        <v>#VALUE!</v>
      </c>
      <c r="F60" t="e">
        <f>+Gehälter!$A2:$AD16/Gehälter!$A2:$AD16</f>
        <v>#VALUE!</v>
      </c>
      <c r="G60" s="248"/>
    </row>
    <row r="61" spans="1:7" x14ac:dyDescent="0.2">
      <c r="A61" s="248" t="str">
        <f>CONCATENATE('Covid-19 KUA Abrechnungen'!G70,"-",LEFT('Covid-19 KUA Abrechnungen'!AB70,6))</f>
        <v>-</v>
      </c>
      <c r="B61" s="248">
        <f>+'Covid-19 KUA Abrechnungen'!Z70</f>
        <v>0</v>
      </c>
      <c r="C61" s="248">
        <f>IF('Covid-19 KUA Abrechnungen'!AD70&gt;0,'Covid-19 KUA Abrechnungen'!AD70/'Covid-19 KUA Abrechnungen'!P70,'Covid-19 KUA Abrechnungen'!AE70)</f>
        <v>0</v>
      </c>
      <c r="E61" s="248" t="e">
        <f>CONCATENATE(Gehälter!$A2:$AD16,"-",Gehälter!$A2:$AD16)</f>
        <v>#VALUE!</v>
      </c>
      <c r="F61" t="e">
        <f>+Gehälter!$A2:$AD16/Gehälter!$A2:$AD16</f>
        <v>#VALUE!</v>
      </c>
      <c r="G61" s="248"/>
    </row>
    <row r="62" spans="1:7" x14ac:dyDescent="0.2">
      <c r="A62" s="248" t="str">
        <f>CONCATENATE('Covid-19 KUA Abrechnungen'!G71,"-",LEFT('Covid-19 KUA Abrechnungen'!AB71,6))</f>
        <v>-</v>
      </c>
      <c r="B62" s="248">
        <f>+'Covid-19 KUA Abrechnungen'!Z71</f>
        <v>0</v>
      </c>
      <c r="C62" s="248">
        <f>IF('Covid-19 KUA Abrechnungen'!AD71&gt;0,'Covid-19 KUA Abrechnungen'!AD71/'Covid-19 KUA Abrechnungen'!P71,'Covid-19 KUA Abrechnungen'!AE71)</f>
        <v>0</v>
      </c>
      <c r="E62" s="248" t="e">
        <f>CONCATENATE(Gehälter!$A2:$AD16,"-",Gehälter!$A2:$AD16)</f>
        <v>#VALUE!</v>
      </c>
      <c r="F62" t="e">
        <f>+Gehälter!$A2:$AD16/Gehälter!$A2:$AD16</f>
        <v>#VALUE!</v>
      </c>
      <c r="G62" s="248"/>
    </row>
    <row r="63" spans="1:7" x14ac:dyDescent="0.2">
      <c r="A63" s="248" t="str">
        <f>CONCATENATE('Covid-19 KUA Abrechnungen'!G72,"-",LEFT('Covid-19 KUA Abrechnungen'!AB72,6))</f>
        <v>-</v>
      </c>
      <c r="B63" s="248">
        <f>+'Covid-19 KUA Abrechnungen'!Z72</f>
        <v>0</v>
      </c>
      <c r="C63" s="248">
        <f>IF('Covid-19 KUA Abrechnungen'!AD72&gt;0,'Covid-19 KUA Abrechnungen'!AD72/'Covid-19 KUA Abrechnungen'!P72,'Covid-19 KUA Abrechnungen'!AE72)</f>
        <v>0</v>
      </c>
      <c r="E63" s="248" t="e">
        <f>CONCATENATE(Gehälter!$A2:$AD16,"-",Gehälter!$A2:$AD16)</f>
        <v>#VALUE!</v>
      </c>
      <c r="F63" t="e">
        <f>+Gehälter!$A2:$AD16/Gehälter!$A2:$AD16</f>
        <v>#VALUE!</v>
      </c>
      <c r="G63" s="248"/>
    </row>
    <row r="64" spans="1:7" x14ac:dyDescent="0.2">
      <c r="A64" s="248" t="str">
        <f>CONCATENATE('Covid-19 KUA Abrechnungen'!G73,"-",LEFT('Covid-19 KUA Abrechnungen'!AB73,6))</f>
        <v>-</v>
      </c>
      <c r="B64" s="248">
        <f>+'Covid-19 KUA Abrechnungen'!Z73</f>
        <v>0</v>
      </c>
      <c r="C64" s="248">
        <f>IF('Covid-19 KUA Abrechnungen'!AD73&gt;0,'Covid-19 KUA Abrechnungen'!AD73/'Covid-19 KUA Abrechnungen'!P73,'Covid-19 KUA Abrechnungen'!AE73)</f>
        <v>0</v>
      </c>
      <c r="E64" s="248" t="e">
        <f>CONCATENATE(Gehälter!$A2:$AD16,"-",Gehälter!$A2:$AD16)</f>
        <v>#VALUE!</v>
      </c>
      <c r="F64" t="e">
        <f>+Gehälter!$A2:$AD16/Gehälter!$A2:$AD16</f>
        <v>#VALUE!</v>
      </c>
      <c r="G64" s="248"/>
    </row>
    <row r="65" spans="1:7" x14ac:dyDescent="0.2">
      <c r="A65" s="248" t="str">
        <f>CONCATENATE('Covid-19 KUA Abrechnungen'!G74,"-",LEFT('Covid-19 KUA Abrechnungen'!AB74,6))</f>
        <v>-</v>
      </c>
      <c r="B65" s="248">
        <f>+'Covid-19 KUA Abrechnungen'!Z74</f>
        <v>0</v>
      </c>
      <c r="C65" s="248">
        <f>IF('Covid-19 KUA Abrechnungen'!AD74&gt;0,'Covid-19 KUA Abrechnungen'!AD74/'Covid-19 KUA Abrechnungen'!P74,'Covid-19 KUA Abrechnungen'!AE74)</f>
        <v>0</v>
      </c>
      <c r="E65" s="248" t="e">
        <f>CONCATENATE(Gehälter!$A2:$AD16,"-",Gehälter!$A2:$AD16)</f>
        <v>#VALUE!</v>
      </c>
      <c r="F65" t="e">
        <f>+Gehälter!$A2:$AD16/Gehälter!$A2:$AD16</f>
        <v>#VALUE!</v>
      </c>
      <c r="G65" s="248"/>
    </row>
    <row r="66" spans="1:7" x14ac:dyDescent="0.2">
      <c r="A66" s="248" t="str">
        <f>CONCATENATE('Covid-19 KUA Abrechnungen'!G75,"-",LEFT('Covid-19 KUA Abrechnungen'!AB75,6))</f>
        <v>-</v>
      </c>
      <c r="B66" s="248">
        <f>+'Covid-19 KUA Abrechnungen'!Z75</f>
        <v>0</v>
      </c>
      <c r="C66" s="248">
        <f>IF('Covid-19 KUA Abrechnungen'!AD75&gt;0,'Covid-19 KUA Abrechnungen'!AD75/'Covid-19 KUA Abrechnungen'!P75,'Covid-19 KUA Abrechnungen'!AE75)</f>
        <v>0</v>
      </c>
      <c r="E66" s="248" t="e">
        <f>CONCATENATE(Gehälter!$A2:$AD16,"-",Gehälter!$A2:$AD16)</f>
        <v>#VALUE!</v>
      </c>
      <c r="F66" t="e">
        <f>+Gehälter!$A2:$AD16/Gehälter!$A2:$AD16</f>
        <v>#VALUE!</v>
      </c>
      <c r="G66" s="248"/>
    </row>
    <row r="67" spans="1:7" x14ac:dyDescent="0.2">
      <c r="A67" s="248" t="str">
        <f>CONCATENATE('Covid-19 KUA Abrechnungen'!G76,"-",LEFT('Covid-19 KUA Abrechnungen'!AB76,6))</f>
        <v>-</v>
      </c>
      <c r="B67" s="248">
        <f>+'Covid-19 KUA Abrechnungen'!Z76</f>
        <v>0</v>
      </c>
      <c r="C67" s="248">
        <f>IF('Covid-19 KUA Abrechnungen'!AD76&gt;0,'Covid-19 KUA Abrechnungen'!AD76/'Covid-19 KUA Abrechnungen'!P76,'Covid-19 KUA Abrechnungen'!AE76)</f>
        <v>0</v>
      </c>
      <c r="E67" s="248" t="e">
        <f>CONCATENATE(Gehälter!$A2:$AD16,"-",Gehälter!$A2:$AD16)</f>
        <v>#VALUE!</v>
      </c>
      <c r="F67" t="e">
        <f>+Gehälter!$A2:$AD16/Gehälter!$A2:$AD16</f>
        <v>#VALUE!</v>
      </c>
      <c r="G67" s="248"/>
    </row>
    <row r="68" spans="1:7" x14ac:dyDescent="0.2">
      <c r="A68" s="248" t="str">
        <f>CONCATENATE('Covid-19 KUA Abrechnungen'!G77,"-",LEFT('Covid-19 KUA Abrechnungen'!AB77,6))</f>
        <v>-</v>
      </c>
      <c r="B68" s="248">
        <f>+'Covid-19 KUA Abrechnungen'!Z77</f>
        <v>0</v>
      </c>
      <c r="C68" s="248">
        <f>IF('Covid-19 KUA Abrechnungen'!AD77&gt;0,'Covid-19 KUA Abrechnungen'!AD77/'Covid-19 KUA Abrechnungen'!P77,'Covid-19 KUA Abrechnungen'!AE77)</f>
        <v>0</v>
      </c>
      <c r="E68" s="248" t="e">
        <f>CONCATENATE(Gehälter!$A2:$AD16,"-",Gehälter!$A2:$AD16)</f>
        <v>#VALUE!</v>
      </c>
      <c r="F68" t="e">
        <f>+Gehälter!$A2:$AD16/Gehälter!$A2:$AD16</f>
        <v>#VALUE!</v>
      </c>
      <c r="G68" s="248"/>
    </row>
    <row r="69" spans="1:7" x14ac:dyDescent="0.2">
      <c r="A69" s="248" t="str">
        <f>CONCATENATE('Covid-19 KUA Abrechnungen'!G78,"-",LEFT('Covid-19 KUA Abrechnungen'!AB78,6))</f>
        <v>-</v>
      </c>
      <c r="B69" s="248">
        <f>+'Covid-19 KUA Abrechnungen'!Z78</f>
        <v>0</v>
      </c>
      <c r="C69" s="248">
        <f>IF('Covid-19 KUA Abrechnungen'!AD78&gt;0,'Covid-19 KUA Abrechnungen'!AD78/'Covid-19 KUA Abrechnungen'!P78,'Covid-19 KUA Abrechnungen'!AE78)</f>
        <v>0</v>
      </c>
      <c r="E69" s="248" t="e">
        <f>CONCATENATE(Gehälter!$A2:$AD16,"-",Gehälter!$A2:$AD16)</f>
        <v>#VALUE!</v>
      </c>
      <c r="F69" t="e">
        <f>+Gehälter!$A2:$AD16/Gehälter!$A2:$AD16</f>
        <v>#VALUE!</v>
      </c>
      <c r="G69" s="248"/>
    </row>
    <row r="70" spans="1:7" x14ac:dyDescent="0.2">
      <c r="A70" s="248" t="str">
        <f>CONCATENATE('Covid-19 KUA Abrechnungen'!G79,"-",LEFT('Covid-19 KUA Abrechnungen'!AB79,6))</f>
        <v>-</v>
      </c>
      <c r="B70" s="248">
        <f>+'Covid-19 KUA Abrechnungen'!Z79</f>
        <v>0</v>
      </c>
      <c r="C70" s="248">
        <f>IF('Covid-19 KUA Abrechnungen'!AD79&gt;0,'Covid-19 KUA Abrechnungen'!AD79/'Covid-19 KUA Abrechnungen'!P79,'Covid-19 KUA Abrechnungen'!AE79)</f>
        <v>0</v>
      </c>
      <c r="E70" s="248" t="e">
        <f>CONCATENATE(Gehälter!$A2:$AD16,"-",Gehälter!$A2:$AD16)</f>
        <v>#VALUE!</v>
      </c>
      <c r="F70" t="e">
        <f>+Gehälter!$A2:$AD16/Gehälter!$A2:$AD16</f>
        <v>#VALUE!</v>
      </c>
      <c r="G70" s="248"/>
    </row>
    <row r="71" spans="1:7" x14ac:dyDescent="0.2">
      <c r="A71" s="248" t="str">
        <f>CONCATENATE('Covid-19 KUA Abrechnungen'!G80,"-",LEFT('Covid-19 KUA Abrechnungen'!AB80,6))</f>
        <v>-</v>
      </c>
      <c r="B71" s="248">
        <f>+'Covid-19 KUA Abrechnungen'!Z80</f>
        <v>0</v>
      </c>
      <c r="C71" s="248">
        <f>IF('Covid-19 KUA Abrechnungen'!AD80&gt;0,'Covid-19 KUA Abrechnungen'!AD80/'Covid-19 KUA Abrechnungen'!P80,'Covid-19 KUA Abrechnungen'!AE80)</f>
        <v>0</v>
      </c>
      <c r="E71" s="248" t="e">
        <f>CONCATENATE(Gehälter!$A2:$AD16,"-",Gehälter!$A2:$AD16)</f>
        <v>#VALUE!</v>
      </c>
      <c r="F71" t="e">
        <f>+Gehälter!$A2:$AD16/Gehälter!$A2:$AD16</f>
        <v>#VALUE!</v>
      </c>
      <c r="G71" s="248"/>
    </row>
    <row r="72" spans="1:7" x14ac:dyDescent="0.2">
      <c r="A72" s="248" t="str">
        <f>CONCATENATE('Covid-19 KUA Abrechnungen'!G81,"-",LEFT('Covid-19 KUA Abrechnungen'!AB81,6))</f>
        <v>-</v>
      </c>
      <c r="B72" s="248">
        <f>+'Covid-19 KUA Abrechnungen'!Z81</f>
        <v>0</v>
      </c>
      <c r="C72" s="248">
        <f>IF('Covid-19 KUA Abrechnungen'!AD81&gt;0,'Covid-19 KUA Abrechnungen'!AD81/'Covid-19 KUA Abrechnungen'!P81,'Covid-19 KUA Abrechnungen'!AE81)</f>
        <v>0</v>
      </c>
      <c r="E72" s="248" t="e">
        <f>CONCATENATE(Gehälter!$A2:$AD16,"-",Gehälter!$A2:$AD16)</f>
        <v>#VALUE!</v>
      </c>
      <c r="F72" t="e">
        <f>+Gehälter!$A2:$AD16/Gehälter!$A2:$AD16</f>
        <v>#VALUE!</v>
      </c>
      <c r="G72" s="248"/>
    </row>
    <row r="73" spans="1:7" x14ac:dyDescent="0.2">
      <c r="A73" s="248" t="str">
        <f>CONCATENATE('Covid-19 KUA Abrechnungen'!G82,"-",LEFT('Covid-19 KUA Abrechnungen'!AB82,6))</f>
        <v>-</v>
      </c>
      <c r="B73" s="248">
        <f>+'Covid-19 KUA Abrechnungen'!Z82</f>
        <v>0</v>
      </c>
      <c r="C73" s="248">
        <f>IF('Covid-19 KUA Abrechnungen'!AD82&gt;0,'Covid-19 KUA Abrechnungen'!AD82/'Covid-19 KUA Abrechnungen'!P82,'Covid-19 KUA Abrechnungen'!AE82)</f>
        <v>0</v>
      </c>
      <c r="E73" s="248" t="e">
        <f>CONCATENATE(Gehälter!$A2:$AD16,"-",Gehälter!$A2:$AD16)</f>
        <v>#VALUE!</v>
      </c>
      <c r="F73" t="e">
        <f>+Gehälter!$A2:$AD16/Gehälter!$A2:$AD16</f>
        <v>#VALUE!</v>
      </c>
      <c r="G73" s="248"/>
    </row>
    <row r="74" spans="1:7" x14ac:dyDescent="0.2">
      <c r="A74" s="248" t="str">
        <f>CONCATENATE('Covid-19 KUA Abrechnungen'!G83,"-",LEFT('Covid-19 KUA Abrechnungen'!AB83,6))</f>
        <v>-</v>
      </c>
      <c r="B74" s="248">
        <f>+'Covid-19 KUA Abrechnungen'!Z83</f>
        <v>0</v>
      </c>
      <c r="C74" s="248">
        <f>IF('Covid-19 KUA Abrechnungen'!AD83&gt;0,'Covid-19 KUA Abrechnungen'!AD83/'Covid-19 KUA Abrechnungen'!P83,'Covid-19 KUA Abrechnungen'!AE83)</f>
        <v>0</v>
      </c>
      <c r="E74" s="248" t="e">
        <f>CONCATENATE(Gehälter!$A2:$AD16,"-",Gehälter!$A2:$AD16)</f>
        <v>#VALUE!</v>
      </c>
      <c r="F74" t="e">
        <f>+Gehälter!$A2:$AD16/Gehälter!$A2:$AD16</f>
        <v>#VALUE!</v>
      </c>
      <c r="G74" s="248"/>
    </row>
    <row r="75" spans="1:7" x14ac:dyDescent="0.2">
      <c r="A75" s="248" t="str">
        <f>CONCATENATE('Covid-19 KUA Abrechnungen'!G84,"-",LEFT('Covid-19 KUA Abrechnungen'!AB84,6))</f>
        <v>-</v>
      </c>
      <c r="B75" s="248">
        <f>+'Covid-19 KUA Abrechnungen'!Z84</f>
        <v>0</v>
      </c>
      <c r="C75" s="248">
        <f>IF('Covid-19 KUA Abrechnungen'!AD84&gt;0,'Covid-19 KUA Abrechnungen'!AD84/'Covid-19 KUA Abrechnungen'!P84,'Covid-19 KUA Abrechnungen'!AE84)</f>
        <v>0</v>
      </c>
      <c r="E75" s="248" t="e">
        <f>CONCATENATE(Gehälter!$A2:$AD16,"-",Gehälter!$A2:$AD16)</f>
        <v>#VALUE!</v>
      </c>
      <c r="F75" t="e">
        <f>+Gehälter!$A2:$AD16/Gehälter!$A2:$AD16</f>
        <v>#VALUE!</v>
      </c>
      <c r="G75" s="248"/>
    </row>
    <row r="76" spans="1:7" x14ac:dyDescent="0.2">
      <c r="A76" s="248" t="str">
        <f>CONCATENATE('Covid-19 KUA Abrechnungen'!G85,"-",LEFT('Covid-19 KUA Abrechnungen'!AB85,6))</f>
        <v>-</v>
      </c>
      <c r="B76" s="248">
        <f>+'Covid-19 KUA Abrechnungen'!Z85</f>
        <v>0</v>
      </c>
      <c r="C76" s="248">
        <f>IF('Covid-19 KUA Abrechnungen'!AD85&gt;0,'Covid-19 KUA Abrechnungen'!AD85/'Covid-19 KUA Abrechnungen'!P85,'Covid-19 KUA Abrechnungen'!AE85)</f>
        <v>0</v>
      </c>
      <c r="E76" s="248" t="e">
        <f>CONCATENATE(Gehälter!$A2:$AD16,"-",Gehälter!$A2:$AD16)</f>
        <v>#VALUE!</v>
      </c>
      <c r="F76" t="e">
        <f>+Gehälter!$A2:$AD16/Gehälter!$A2:$AD16</f>
        <v>#VALUE!</v>
      </c>
      <c r="G76" s="248"/>
    </row>
    <row r="77" spans="1:7" x14ac:dyDescent="0.2">
      <c r="A77" s="248" t="str">
        <f>CONCATENATE('Covid-19 KUA Abrechnungen'!G86,"-",LEFT('Covid-19 KUA Abrechnungen'!AB86,6))</f>
        <v>-</v>
      </c>
      <c r="B77" s="248">
        <f>+'Covid-19 KUA Abrechnungen'!Z86</f>
        <v>0</v>
      </c>
      <c r="C77" s="248">
        <f>IF('Covid-19 KUA Abrechnungen'!AD86&gt;0,'Covid-19 KUA Abrechnungen'!AD86/'Covid-19 KUA Abrechnungen'!P86,'Covid-19 KUA Abrechnungen'!AE86)</f>
        <v>0</v>
      </c>
      <c r="E77" s="248" t="e">
        <f>CONCATENATE(Gehälter!$A2:$AD16,"-",Gehälter!$A2:$AD16)</f>
        <v>#VALUE!</v>
      </c>
      <c r="F77" t="e">
        <f>+Gehälter!$A2:$AD16/Gehälter!$A2:$AD16</f>
        <v>#VALUE!</v>
      </c>
      <c r="G77" s="248"/>
    </row>
    <row r="78" spans="1:7" x14ac:dyDescent="0.2">
      <c r="A78" s="248" t="str">
        <f>CONCATENATE('Covid-19 KUA Abrechnungen'!G87,"-",LEFT('Covid-19 KUA Abrechnungen'!AB87,6))</f>
        <v>-</v>
      </c>
      <c r="B78" s="248">
        <f>+'Covid-19 KUA Abrechnungen'!Z87</f>
        <v>0</v>
      </c>
      <c r="C78" s="248">
        <f>IF('Covid-19 KUA Abrechnungen'!AD87&gt;0,'Covid-19 KUA Abrechnungen'!AD87/'Covid-19 KUA Abrechnungen'!P87,'Covid-19 KUA Abrechnungen'!AE87)</f>
        <v>0</v>
      </c>
      <c r="E78" s="248" t="e">
        <f>CONCATENATE(Gehälter!$A2:$AD16,"-",Gehälter!$A2:$AD16)</f>
        <v>#VALUE!</v>
      </c>
      <c r="F78" t="e">
        <f>+Gehälter!$A2:$AD16/Gehälter!$A2:$AD16</f>
        <v>#VALUE!</v>
      </c>
      <c r="G78" s="248"/>
    </row>
    <row r="79" spans="1:7" x14ac:dyDescent="0.2">
      <c r="A79" s="248" t="str">
        <f>CONCATENATE('Covid-19 KUA Abrechnungen'!G88,"-",LEFT('Covid-19 KUA Abrechnungen'!AB88,6))</f>
        <v>-</v>
      </c>
      <c r="B79" s="248">
        <f>+'Covid-19 KUA Abrechnungen'!Z88</f>
        <v>0</v>
      </c>
      <c r="C79" s="248">
        <f>IF('Covid-19 KUA Abrechnungen'!AD88&gt;0,'Covid-19 KUA Abrechnungen'!AD88/'Covid-19 KUA Abrechnungen'!P88,'Covid-19 KUA Abrechnungen'!AE88)</f>
        <v>0</v>
      </c>
      <c r="E79" s="248" t="e">
        <f>CONCATENATE(Gehälter!$A2:$AD16,"-",Gehälter!$A2:$AD16)</f>
        <v>#VALUE!</v>
      </c>
      <c r="F79" t="e">
        <f>+Gehälter!$A2:$AD16/Gehälter!$A2:$AD16</f>
        <v>#VALUE!</v>
      </c>
      <c r="G79" s="248"/>
    </row>
    <row r="80" spans="1:7" x14ac:dyDescent="0.2">
      <c r="A80" s="248" t="str">
        <f>CONCATENATE('Covid-19 KUA Abrechnungen'!G89,"-",LEFT('Covid-19 KUA Abrechnungen'!AB89,6))</f>
        <v>-</v>
      </c>
      <c r="B80" s="248">
        <f>+'Covid-19 KUA Abrechnungen'!Z89</f>
        <v>0</v>
      </c>
      <c r="C80" s="248">
        <f>IF('Covid-19 KUA Abrechnungen'!AD89&gt;0,'Covid-19 KUA Abrechnungen'!AD89/'Covid-19 KUA Abrechnungen'!P89,'Covid-19 KUA Abrechnungen'!AE89)</f>
        <v>0</v>
      </c>
      <c r="E80" s="248" t="e">
        <f>CONCATENATE(Gehälter!$A2:$AD16,"-",Gehälter!$A2:$AD16)</f>
        <v>#VALUE!</v>
      </c>
      <c r="F80" t="e">
        <f>+Gehälter!$A2:$AD16/Gehälter!$A2:$AD16</f>
        <v>#VALUE!</v>
      </c>
      <c r="G80" s="248"/>
    </row>
    <row r="81" spans="1:7" x14ac:dyDescent="0.2">
      <c r="A81" s="248" t="str">
        <f>CONCATENATE('Covid-19 KUA Abrechnungen'!G90,"-",LEFT('Covid-19 KUA Abrechnungen'!AB90,6))</f>
        <v>-</v>
      </c>
      <c r="B81" s="248">
        <f>+'Covid-19 KUA Abrechnungen'!Z90</f>
        <v>0</v>
      </c>
      <c r="C81" s="248">
        <f>IF('Covid-19 KUA Abrechnungen'!AD90&gt;0,'Covid-19 KUA Abrechnungen'!AD90/'Covid-19 KUA Abrechnungen'!P90,'Covid-19 KUA Abrechnungen'!AE90)</f>
        <v>0</v>
      </c>
      <c r="E81" s="248" t="e">
        <f>CONCATENATE(Gehälter!$A2:$AD16,"-",Gehälter!$A2:$AD16)</f>
        <v>#VALUE!</v>
      </c>
      <c r="F81" t="e">
        <f>+Gehälter!$A2:$AD16/Gehälter!$A2:$AD16</f>
        <v>#VALUE!</v>
      </c>
      <c r="G81" s="248"/>
    </row>
    <row r="82" spans="1:7" x14ac:dyDescent="0.2">
      <c r="A82" s="248" t="str">
        <f>CONCATENATE('Covid-19 KUA Abrechnungen'!G91,"-",LEFT('Covid-19 KUA Abrechnungen'!AB91,6))</f>
        <v>-</v>
      </c>
      <c r="B82" s="248">
        <f>+'Covid-19 KUA Abrechnungen'!Z91</f>
        <v>0</v>
      </c>
      <c r="C82" s="248">
        <f>IF('Covid-19 KUA Abrechnungen'!AD91&gt;0,'Covid-19 KUA Abrechnungen'!AD91/'Covid-19 KUA Abrechnungen'!P91,'Covid-19 KUA Abrechnungen'!AE91)</f>
        <v>0</v>
      </c>
      <c r="E82" s="248" t="e">
        <f>CONCATENATE(Gehälter!$A2:$AD16,"-",Gehälter!$A2:$AD16)</f>
        <v>#VALUE!</v>
      </c>
      <c r="F82" t="e">
        <f>+Gehälter!$A2:$AD16/Gehälter!$A2:$AD16</f>
        <v>#VALUE!</v>
      </c>
      <c r="G82" s="248"/>
    </row>
    <row r="83" spans="1:7" x14ac:dyDescent="0.2">
      <c r="A83" s="248" t="str">
        <f>CONCATENATE('Covid-19 KUA Abrechnungen'!G92,"-",LEFT('Covid-19 KUA Abrechnungen'!AB92,6))</f>
        <v>-</v>
      </c>
      <c r="B83" s="248">
        <f>+'Covid-19 KUA Abrechnungen'!Z92</f>
        <v>0</v>
      </c>
      <c r="C83" s="248">
        <f>IF('Covid-19 KUA Abrechnungen'!AD92&gt;0,'Covid-19 KUA Abrechnungen'!AD92/'Covid-19 KUA Abrechnungen'!P92,'Covid-19 KUA Abrechnungen'!AE92)</f>
        <v>0</v>
      </c>
      <c r="E83" s="248" t="e">
        <f>CONCATENATE(Gehälter!$A2:$AD16,"-",Gehälter!$A2:$AD16)</f>
        <v>#VALUE!</v>
      </c>
      <c r="F83" t="e">
        <f>+Gehälter!$A2:$AD16/Gehälter!$A2:$AD16</f>
        <v>#VALUE!</v>
      </c>
      <c r="G83" s="248"/>
    </row>
    <row r="84" spans="1:7" x14ac:dyDescent="0.2">
      <c r="A84" s="248" t="str">
        <f>CONCATENATE('Covid-19 KUA Abrechnungen'!G93,"-",LEFT('Covid-19 KUA Abrechnungen'!AB93,6))</f>
        <v>-</v>
      </c>
      <c r="B84" s="248">
        <f>+'Covid-19 KUA Abrechnungen'!Z93</f>
        <v>0</v>
      </c>
      <c r="C84" s="248">
        <f>IF('Covid-19 KUA Abrechnungen'!AD93&gt;0,'Covid-19 KUA Abrechnungen'!AD93/'Covid-19 KUA Abrechnungen'!P93,'Covid-19 KUA Abrechnungen'!AE93)</f>
        <v>0</v>
      </c>
      <c r="E84" s="248" t="e">
        <f>CONCATENATE(Gehälter!$A2:$AD16,"-",Gehälter!$A2:$AD16)</f>
        <v>#VALUE!</v>
      </c>
      <c r="F84" t="e">
        <f>+Gehälter!$A2:$AD16/Gehälter!$A2:$AD16</f>
        <v>#VALUE!</v>
      </c>
      <c r="G84" s="248"/>
    </row>
    <row r="85" spans="1:7" x14ac:dyDescent="0.2">
      <c r="A85" s="248" t="str">
        <f>CONCATENATE('Covid-19 KUA Abrechnungen'!G94,"-",LEFT('Covid-19 KUA Abrechnungen'!AB94,6))</f>
        <v>-</v>
      </c>
      <c r="B85" s="248">
        <f>+'Covid-19 KUA Abrechnungen'!Z94</f>
        <v>0</v>
      </c>
      <c r="C85" s="248">
        <f>IF('Covid-19 KUA Abrechnungen'!AD94&gt;0,'Covid-19 KUA Abrechnungen'!AD94/'Covid-19 KUA Abrechnungen'!P94,'Covid-19 KUA Abrechnungen'!AE94)</f>
        <v>0</v>
      </c>
      <c r="E85" s="248" t="e">
        <f>CONCATENATE(Gehälter!$A2:$AD16,"-",Gehälter!$A2:$AD16)</f>
        <v>#VALUE!</v>
      </c>
      <c r="F85" t="e">
        <f>+Gehälter!$A2:$AD16/Gehälter!$A2:$AD16</f>
        <v>#VALUE!</v>
      </c>
      <c r="G85" s="248"/>
    </row>
    <row r="86" spans="1:7" x14ac:dyDescent="0.2">
      <c r="A86" s="248" t="str">
        <f>CONCATENATE('Covid-19 KUA Abrechnungen'!G95,"-",LEFT('Covid-19 KUA Abrechnungen'!AB95,6))</f>
        <v>-</v>
      </c>
      <c r="B86" s="248">
        <f>+'Covid-19 KUA Abrechnungen'!Z95</f>
        <v>0</v>
      </c>
      <c r="C86" s="248">
        <f>IF('Covid-19 KUA Abrechnungen'!AD95&gt;0,'Covid-19 KUA Abrechnungen'!AD95/'Covid-19 KUA Abrechnungen'!P95,'Covid-19 KUA Abrechnungen'!AE95)</f>
        <v>0</v>
      </c>
      <c r="E86" s="248" t="e">
        <f>CONCATENATE(Gehälter!$A2:$AD16,"-",Gehälter!$A2:$AD16)</f>
        <v>#VALUE!</v>
      </c>
      <c r="F86" t="e">
        <f>+Gehälter!$A2:$AD16/Gehälter!$A2:$AD16</f>
        <v>#VALUE!</v>
      </c>
      <c r="G86" s="248"/>
    </row>
    <row r="87" spans="1:7" x14ac:dyDescent="0.2">
      <c r="A87" s="248" t="str">
        <f>CONCATENATE('Covid-19 KUA Abrechnungen'!G96,"-",LEFT('Covid-19 KUA Abrechnungen'!AB96,6))</f>
        <v>-</v>
      </c>
      <c r="B87" s="248">
        <f>+'Covid-19 KUA Abrechnungen'!Z96</f>
        <v>0</v>
      </c>
      <c r="C87" s="248">
        <f>IF('Covid-19 KUA Abrechnungen'!AD96&gt;0,'Covid-19 KUA Abrechnungen'!AD96/'Covid-19 KUA Abrechnungen'!P96,'Covid-19 KUA Abrechnungen'!AE96)</f>
        <v>0</v>
      </c>
      <c r="E87" s="248" t="e">
        <f>CONCATENATE(Gehälter!$A2:$AD16,"-",Gehälter!$A2:$AD16)</f>
        <v>#VALUE!</v>
      </c>
      <c r="F87" t="e">
        <f>+Gehälter!$A2:$AD16/Gehälter!$A2:$AD16</f>
        <v>#VALUE!</v>
      </c>
      <c r="G87" s="248"/>
    </row>
    <row r="88" spans="1:7" x14ac:dyDescent="0.2">
      <c r="A88" s="248" t="str">
        <f>CONCATENATE('Covid-19 KUA Abrechnungen'!G97,"-",LEFT('Covid-19 KUA Abrechnungen'!AB97,6))</f>
        <v>-</v>
      </c>
      <c r="B88" s="248">
        <f>+'Covid-19 KUA Abrechnungen'!Z97</f>
        <v>0</v>
      </c>
      <c r="C88" s="248">
        <f>IF('Covid-19 KUA Abrechnungen'!AD97&gt;0,'Covid-19 KUA Abrechnungen'!AD97/'Covid-19 KUA Abrechnungen'!P97,'Covid-19 KUA Abrechnungen'!AE97)</f>
        <v>0</v>
      </c>
      <c r="E88" s="248" t="e">
        <f>CONCATENATE(Gehälter!$A2:$AD16,"-",Gehälter!$A2:$AD16)</f>
        <v>#VALUE!</v>
      </c>
      <c r="F88" t="e">
        <f>+Gehälter!$A2:$AD16/Gehälter!$A2:$AD16</f>
        <v>#VALUE!</v>
      </c>
      <c r="G88" s="248"/>
    </row>
    <row r="89" spans="1:7" x14ac:dyDescent="0.2">
      <c r="A89" s="248" t="str">
        <f>CONCATENATE('Covid-19 KUA Abrechnungen'!G98,"-",LEFT('Covid-19 KUA Abrechnungen'!AB98,6))</f>
        <v>-</v>
      </c>
      <c r="B89" s="248">
        <f>+'Covid-19 KUA Abrechnungen'!Z98</f>
        <v>0</v>
      </c>
      <c r="C89" s="248">
        <f>IF('Covid-19 KUA Abrechnungen'!AD98&gt;0,'Covid-19 KUA Abrechnungen'!AD98/'Covid-19 KUA Abrechnungen'!P98,'Covid-19 KUA Abrechnungen'!AE98)</f>
        <v>0</v>
      </c>
      <c r="E89" s="248" t="e">
        <f>CONCATENATE(Gehälter!$A2:$AD16,"-",Gehälter!$A2:$AD16)</f>
        <v>#VALUE!</v>
      </c>
      <c r="F89" t="e">
        <f>+Gehälter!$A2:$AD16/Gehälter!$A2:$AD16</f>
        <v>#VALUE!</v>
      </c>
      <c r="G89" s="248"/>
    </row>
    <row r="90" spans="1:7" x14ac:dyDescent="0.2">
      <c r="A90" s="248" t="str">
        <f>CONCATENATE('Covid-19 KUA Abrechnungen'!G99,"-",LEFT('Covid-19 KUA Abrechnungen'!AB99,6))</f>
        <v>-</v>
      </c>
      <c r="B90" s="248">
        <f>+'Covid-19 KUA Abrechnungen'!Z99</f>
        <v>0</v>
      </c>
      <c r="C90" s="248">
        <f>IF('Covid-19 KUA Abrechnungen'!AD99&gt;0,'Covid-19 KUA Abrechnungen'!AD99/'Covid-19 KUA Abrechnungen'!P99,'Covid-19 KUA Abrechnungen'!AE99)</f>
        <v>0</v>
      </c>
      <c r="E90" s="248" t="e">
        <f>CONCATENATE(Gehälter!$A2:$AD16,"-",Gehälter!$A2:$AD16)</f>
        <v>#VALUE!</v>
      </c>
      <c r="F90" t="e">
        <f>+Gehälter!$A2:$AD16/Gehälter!$A2:$AD16</f>
        <v>#VALUE!</v>
      </c>
      <c r="G90" s="248"/>
    </row>
    <row r="91" spans="1:7" x14ac:dyDescent="0.2">
      <c r="A91" s="248" t="str">
        <f>CONCATENATE('Covid-19 KUA Abrechnungen'!G100,"-",LEFT('Covid-19 KUA Abrechnungen'!AB100,6))</f>
        <v>-</v>
      </c>
      <c r="B91" s="248">
        <f>+'Covid-19 KUA Abrechnungen'!Z100</f>
        <v>0</v>
      </c>
      <c r="C91" s="248">
        <f>IF('Covid-19 KUA Abrechnungen'!AD100&gt;0,'Covid-19 KUA Abrechnungen'!AD100/'Covid-19 KUA Abrechnungen'!P100,'Covid-19 KUA Abrechnungen'!AE100)</f>
        <v>0</v>
      </c>
      <c r="E91" s="248" t="e">
        <f>CONCATENATE(Gehälter!$A2:$AD16,"-",Gehälter!$A2:$AD16)</f>
        <v>#VALUE!</v>
      </c>
      <c r="F91" t="e">
        <f>+Gehälter!$A2:$AD16/Gehälter!$A2:$AD16</f>
        <v>#VALUE!</v>
      </c>
      <c r="G91" s="248"/>
    </row>
    <row r="92" spans="1:7" x14ac:dyDescent="0.2">
      <c r="A92" s="248" t="str">
        <f>CONCATENATE('Covid-19 KUA Abrechnungen'!G101,"-",LEFT('Covid-19 KUA Abrechnungen'!AB101,6))</f>
        <v>-</v>
      </c>
      <c r="B92" s="248">
        <f>+'Covid-19 KUA Abrechnungen'!Z101</f>
        <v>0</v>
      </c>
      <c r="C92" s="248">
        <f>IF('Covid-19 KUA Abrechnungen'!AD101&gt;0,'Covid-19 KUA Abrechnungen'!AD101/'Covid-19 KUA Abrechnungen'!P101,'Covid-19 KUA Abrechnungen'!AE101)</f>
        <v>0</v>
      </c>
      <c r="E92" s="248" t="e">
        <f>CONCATENATE(Gehälter!$A2:$AD16,"-",Gehälter!$A2:$AD16)</f>
        <v>#VALUE!</v>
      </c>
      <c r="F92" t="e">
        <f>+Gehälter!$A2:$AD16/Gehälter!$A2:$AD16</f>
        <v>#VALUE!</v>
      </c>
      <c r="G92" s="248"/>
    </row>
    <row r="93" spans="1:7" x14ac:dyDescent="0.2">
      <c r="A93" s="248" t="str">
        <f>CONCATENATE('Covid-19 KUA Abrechnungen'!G102,"-",LEFT('Covid-19 KUA Abrechnungen'!AB102,6))</f>
        <v>-</v>
      </c>
      <c r="B93" s="248">
        <f>+'Covid-19 KUA Abrechnungen'!Z102</f>
        <v>0</v>
      </c>
      <c r="C93" s="248">
        <f>IF('Covid-19 KUA Abrechnungen'!AD102&gt;0,'Covid-19 KUA Abrechnungen'!AD102/'Covid-19 KUA Abrechnungen'!P102,'Covid-19 KUA Abrechnungen'!AE102)</f>
        <v>0</v>
      </c>
      <c r="E93" s="248" t="e">
        <f>CONCATENATE(Gehälter!$A2:$AD16,"-",Gehälter!$A2:$AD16)</f>
        <v>#VALUE!</v>
      </c>
      <c r="F93" t="e">
        <f>+Gehälter!$A2:$AD16/Gehälter!$A2:$AD16</f>
        <v>#VALUE!</v>
      </c>
      <c r="G93" s="248"/>
    </row>
    <row r="94" spans="1:7" x14ac:dyDescent="0.2">
      <c r="A94" s="248" t="str">
        <f>CONCATENATE('Covid-19 KUA Abrechnungen'!G103,"-",LEFT('Covid-19 KUA Abrechnungen'!AB103,6))</f>
        <v>-</v>
      </c>
      <c r="B94" s="248">
        <f>+'Covid-19 KUA Abrechnungen'!Z103</f>
        <v>0</v>
      </c>
      <c r="C94" s="248">
        <f>IF('Covid-19 KUA Abrechnungen'!AD103&gt;0,'Covid-19 KUA Abrechnungen'!AD103/'Covid-19 KUA Abrechnungen'!P103,'Covid-19 KUA Abrechnungen'!AE103)</f>
        <v>0</v>
      </c>
      <c r="E94" s="248" t="e">
        <f>CONCATENATE(Gehälter!$A2:$AD16,"-",Gehälter!$A2:$AD16)</f>
        <v>#VALUE!</v>
      </c>
      <c r="F94" t="e">
        <f>+Gehälter!$A2:$AD16/Gehälter!$A2:$AD16</f>
        <v>#VALUE!</v>
      </c>
      <c r="G94" s="248"/>
    </row>
    <row r="95" spans="1:7" x14ac:dyDescent="0.2">
      <c r="A95" s="248" t="str">
        <f>CONCATENATE('Covid-19 KUA Abrechnungen'!G104,"-",LEFT('Covid-19 KUA Abrechnungen'!AB104,6))</f>
        <v>-</v>
      </c>
      <c r="B95" s="248">
        <f>+'Covid-19 KUA Abrechnungen'!Z104</f>
        <v>0</v>
      </c>
      <c r="C95" s="248">
        <f>IF('Covid-19 KUA Abrechnungen'!AD104&gt;0,'Covid-19 KUA Abrechnungen'!AD104/'Covid-19 KUA Abrechnungen'!P104,'Covid-19 KUA Abrechnungen'!AE104)</f>
        <v>0</v>
      </c>
      <c r="E95" s="248" t="e">
        <f>CONCATENATE(Gehälter!$A2:$AD16,"-",Gehälter!$A2:$AD16)</f>
        <v>#VALUE!</v>
      </c>
      <c r="F95" t="e">
        <f>+Gehälter!$A2:$AD16/Gehälter!$A2:$AD16</f>
        <v>#VALUE!</v>
      </c>
      <c r="G95" s="248"/>
    </row>
    <row r="96" spans="1:7" x14ac:dyDescent="0.2">
      <c r="A96" s="248" t="str">
        <f>CONCATENATE('Covid-19 KUA Abrechnungen'!G105,"-",LEFT('Covid-19 KUA Abrechnungen'!AB105,6))</f>
        <v>-</v>
      </c>
      <c r="B96" s="248">
        <f>+'Covid-19 KUA Abrechnungen'!Z105</f>
        <v>0</v>
      </c>
      <c r="C96" s="248">
        <f>IF('Covid-19 KUA Abrechnungen'!AD105&gt;0,'Covid-19 KUA Abrechnungen'!AD105/'Covid-19 KUA Abrechnungen'!P105,'Covid-19 KUA Abrechnungen'!AE105)</f>
        <v>0</v>
      </c>
      <c r="E96" s="248" t="e">
        <f>CONCATENATE(Gehälter!$A2:$AD16,"-",Gehälter!$A2:$AD16)</f>
        <v>#VALUE!</v>
      </c>
      <c r="F96" t="e">
        <f>+Gehälter!$A2:$AD16/Gehälter!$A2:$AD16</f>
        <v>#VALUE!</v>
      </c>
      <c r="G96" s="248"/>
    </row>
    <row r="97" spans="1:7" x14ac:dyDescent="0.2">
      <c r="A97" s="248" t="str">
        <f>CONCATENATE('Covid-19 KUA Abrechnungen'!G106,"-",LEFT('Covid-19 KUA Abrechnungen'!AB106,6))</f>
        <v>-</v>
      </c>
      <c r="B97" s="248">
        <f>+'Covid-19 KUA Abrechnungen'!Z106</f>
        <v>0</v>
      </c>
      <c r="C97" s="248">
        <f>IF('Covid-19 KUA Abrechnungen'!AD106&gt;0,'Covid-19 KUA Abrechnungen'!AD106/'Covid-19 KUA Abrechnungen'!P106,'Covid-19 KUA Abrechnungen'!AE106)</f>
        <v>0</v>
      </c>
      <c r="E97" s="248" t="e">
        <f>CONCATENATE(Gehälter!$A2:$AD16,"-",Gehälter!$A2:$AD16)</f>
        <v>#VALUE!</v>
      </c>
      <c r="F97" t="e">
        <f>+Gehälter!$A2:$AD16/Gehälter!$A2:$AD16</f>
        <v>#VALUE!</v>
      </c>
      <c r="G97" s="248"/>
    </row>
    <row r="98" spans="1:7" x14ac:dyDescent="0.2">
      <c r="A98" s="248" t="str">
        <f>CONCATENATE('Covid-19 KUA Abrechnungen'!G107,"-",LEFT('Covid-19 KUA Abrechnungen'!AB107,6))</f>
        <v>-</v>
      </c>
      <c r="B98" s="248">
        <f>+'Covid-19 KUA Abrechnungen'!Z107</f>
        <v>0</v>
      </c>
      <c r="C98" s="248">
        <f>IF('Covid-19 KUA Abrechnungen'!AD107&gt;0,'Covid-19 KUA Abrechnungen'!AD107/'Covid-19 KUA Abrechnungen'!P107,'Covid-19 KUA Abrechnungen'!AE107)</f>
        <v>0</v>
      </c>
      <c r="E98" s="248" t="e">
        <f>CONCATENATE(Gehälter!$A2:$AD16,"-",Gehälter!$A2:$AD16)</f>
        <v>#VALUE!</v>
      </c>
      <c r="F98" t="e">
        <f>+Gehälter!$A2:$AD16/Gehälter!$A2:$AD16</f>
        <v>#VALUE!</v>
      </c>
      <c r="G98" s="248"/>
    </row>
    <row r="99" spans="1:7" x14ac:dyDescent="0.2">
      <c r="A99" s="248" t="str">
        <f>CONCATENATE('Covid-19 KUA Abrechnungen'!G108,"-",LEFT('Covid-19 KUA Abrechnungen'!AB108,6))</f>
        <v>-</v>
      </c>
      <c r="B99" s="248">
        <f>+'Covid-19 KUA Abrechnungen'!Z108</f>
        <v>0</v>
      </c>
      <c r="C99" s="248">
        <f>IF('Covid-19 KUA Abrechnungen'!AD108&gt;0,'Covid-19 KUA Abrechnungen'!AD108/'Covid-19 KUA Abrechnungen'!P108,'Covid-19 KUA Abrechnungen'!AE108)</f>
        <v>0</v>
      </c>
      <c r="E99" s="248" t="e">
        <f>CONCATENATE(Gehälter!$A2:$AD16,"-",Gehälter!$A2:$AD16)</f>
        <v>#VALUE!</v>
      </c>
      <c r="F99" t="e">
        <f>+Gehälter!$A2:$AD16/Gehälter!$A2:$AD16</f>
        <v>#VALUE!</v>
      </c>
      <c r="G99" s="248"/>
    </row>
    <row r="100" spans="1:7" x14ac:dyDescent="0.2">
      <c r="A100" s="248" t="str">
        <f>CONCATENATE('Covid-19 KUA Abrechnungen'!G109,"-",LEFT('Covid-19 KUA Abrechnungen'!AB109,6))</f>
        <v>-</v>
      </c>
      <c r="B100" s="248">
        <f>+'Covid-19 KUA Abrechnungen'!Z109</f>
        <v>0</v>
      </c>
      <c r="C100" s="248">
        <f>IF('Covid-19 KUA Abrechnungen'!AD109&gt;0,'Covid-19 KUA Abrechnungen'!AD109/'Covid-19 KUA Abrechnungen'!P109,'Covid-19 KUA Abrechnungen'!AE109)</f>
        <v>0</v>
      </c>
      <c r="E100" s="248" t="e">
        <f>CONCATENATE(Gehälter!$A2:$AD16,"-",Gehälter!$A2:$AD16)</f>
        <v>#VALUE!</v>
      </c>
      <c r="F100" t="e">
        <f>+Gehälter!$A2:$AD16/Gehälter!$A2:$AD16</f>
        <v>#VALUE!</v>
      </c>
      <c r="G100" s="248"/>
    </row>
    <row r="101" spans="1:7" x14ac:dyDescent="0.2">
      <c r="A101" s="248" t="str">
        <f>CONCATENATE('Covid-19 KUA Abrechnungen'!G110,"-",LEFT('Covid-19 KUA Abrechnungen'!AB110,6))</f>
        <v>-</v>
      </c>
      <c r="B101" s="248">
        <f>+'Covid-19 KUA Abrechnungen'!Z110</f>
        <v>0</v>
      </c>
      <c r="C101" s="248">
        <f>IF('Covid-19 KUA Abrechnungen'!AD110&gt;0,'Covid-19 KUA Abrechnungen'!AD110/'Covid-19 KUA Abrechnungen'!P110,'Covid-19 KUA Abrechnungen'!AE110)</f>
        <v>0</v>
      </c>
      <c r="E101" s="248" t="e">
        <f>CONCATENATE(Gehälter!$A2:$AD16,"-",Gehälter!$A2:$AD16)</f>
        <v>#VALUE!</v>
      </c>
      <c r="F101" t="e">
        <f>+Gehälter!$A2:$AD16/Gehälter!$A2:$AD16</f>
        <v>#VALUE!</v>
      </c>
      <c r="G101" s="248"/>
    </row>
    <row r="102" spans="1:7" x14ac:dyDescent="0.2">
      <c r="A102" s="248" t="str">
        <f>CONCATENATE('Covid-19 KUA Abrechnungen'!G111,"-",LEFT('Covid-19 KUA Abrechnungen'!AB111,6))</f>
        <v>-</v>
      </c>
      <c r="B102" s="248">
        <f>+'Covid-19 KUA Abrechnungen'!Z111</f>
        <v>0</v>
      </c>
      <c r="C102" s="248">
        <f>IF('Covid-19 KUA Abrechnungen'!AD111&gt;0,'Covid-19 KUA Abrechnungen'!AD111/'Covid-19 KUA Abrechnungen'!P111,'Covid-19 KUA Abrechnungen'!AE111)</f>
        <v>0</v>
      </c>
      <c r="E102" s="248" t="e">
        <f>CONCATENATE(Gehälter!$A2:$AD16,"-",Gehälter!$A2:$AD16)</f>
        <v>#VALUE!</v>
      </c>
      <c r="F102" t="e">
        <f>+Gehälter!$A2:$AD16/Gehälter!$A2:$AD16</f>
        <v>#VALUE!</v>
      </c>
      <c r="G102" s="248"/>
    </row>
    <row r="103" spans="1:7" x14ac:dyDescent="0.2">
      <c r="A103" s="248" t="str">
        <f>CONCATENATE('Covid-19 KUA Abrechnungen'!G112,"-",LEFT('Covid-19 KUA Abrechnungen'!AB112,6))</f>
        <v>-</v>
      </c>
      <c r="B103" s="248">
        <f>+'Covid-19 KUA Abrechnungen'!Z112</f>
        <v>0</v>
      </c>
      <c r="C103" s="248">
        <f>IF('Covid-19 KUA Abrechnungen'!AD112&gt;0,'Covid-19 KUA Abrechnungen'!AD112/'Covid-19 KUA Abrechnungen'!P112,'Covid-19 KUA Abrechnungen'!AE112)</f>
        <v>0</v>
      </c>
      <c r="E103" s="248" t="e">
        <f>CONCATENATE(Gehälter!$A2:$AD16,"-",Gehälter!$A2:$AD16)</f>
        <v>#VALUE!</v>
      </c>
      <c r="F103" t="e">
        <f>+Gehälter!$A2:$AD16/Gehälter!$A2:$AD16</f>
        <v>#VALUE!</v>
      </c>
      <c r="G103" s="248"/>
    </row>
    <row r="104" spans="1:7" x14ac:dyDescent="0.2">
      <c r="A104" s="248" t="str">
        <f>CONCATENATE('Covid-19 KUA Abrechnungen'!G113,"-",LEFT('Covid-19 KUA Abrechnungen'!AB113,6))</f>
        <v>-</v>
      </c>
      <c r="B104" s="248">
        <f>+'Covid-19 KUA Abrechnungen'!Z113</f>
        <v>0</v>
      </c>
      <c r="C104" s="248">
        <f>IF('Covid-19 KUA Abrechnungen'!AD113&gt;0,'Covid-19 KUA Abrechnungen'!AD113/'Covid-19 KUA Abrechnungen'!P113,'Covid-19 KUA Abrechnungen'!AE113)</f>
        <v>0</v>
      </c>
      <c r="E104" s="248" t="e">
        <f>CONCATENATE(Gehälter!$A2:$AD16,"-",Gehälter!$A2:$AD16)</f>
        <v>#VALUE!</v>
      </c>
      <c r="F104" t="e">
        <f>+Gehälter!$A2:$AD16/Gehälter!$A2:$AD16</f>
        <v>#VALUE!</v>
      </c>
      <c r="G104" s="248"/>
    </row>
    <row r="105" spans="1:7" x14ac:dyDescent="0.2">
      <c r="A105" s="248" t="str">
        <f>CONCATENATE('Covid-19 KUA Abrechnungen'!G114,"-",LEFT('Covid-19 KUA Abrechnungen'!AB114,6))</f>
        <v>-</v>
      </c>
      <c r="B105" s="248">
        <f>+'Covid-19 KUA Abrechnungen'!Z114</f>
        <v>0</v>
      </c>
      <c r="C105" s="248">
        <f>IF('Covid-19 KUA Abrechnungen'!AD114&gt;0,'Covid-19 KUA Abrechnungen'!AD114/'Covid-19 KUA Abrechnungen'!P114,'Covid-19 KUA Abrechnungen'!AE114)</f>
        <v>0</v>
      </c>
      <c r="E105" s="248" t="e">
        <f>CONCATENATE(Gehälter!$A2:$AD16,"-",Gehälter!$A2:$AD16)</f>
        <v>#VALUE!</v>
      </c>
      <c r="F105" t="e">
        <f>+Gehälter!$A2:$AD16/Gehälter!$A2:$AD16</f>
        <v>#VALUE!</v>
      </c>
      <c r="G105" s="248"/>
    </row>
    <row r="106" spans="1:7" x14ac:dyDescent="0.2">
      <c r="A106" s="248" t="str">
        <f>CONCATENATE('Covid-19 KUA Abrechnungen'!G115,"-",LEFT('Covid-19 KUA Abrechnungen'!AB115,6))</f>
        <v>-</v>
      </c>
      <c r="B106" s="248">
        <f>+'Covid-19 KUA Abrechnungen'!Z115</f>
        <v>0</v>
      </c>
      <c r="C106" s="248">
        <f>IF('Covid-19 KUA Abrechnungen'!AD115&gt;0,'Covid-19 KUA Abrechnungen'!AD115/'Covid-19 KUA Abrechnungen'!P115,'Covid-19 KUA Abrechnungen'!AE115)</f>
        <v>0</v>
      </c>
      <c r="E106" s="248" t="e">
        <f>CONCATENATE(Gehälter!$A2:$AD16,"-",Gehälter!$A2:$AD16)</f>
        <v>#VALUE!</v>
      </c>
      <c r="F106" t="e">
        <f>+Gehälter!$A2:$AD16/Gehälter!$A2:$AD16</f>
        <v>#VALUE!</v>
      </c>
      <c r="G106" s="248"/>
    </row>
    <row r="107" spans="1:7" x14ac:dyDescent="0.2">
      <c r="A107" s="248" t="str">
        <f>CONCATENATE('Covid-19 KUA Abrechnungen'!G116,"-",LEFT('Covid-19 KUA Abrechnungen'!AB116,6))</f>
        <v>-</v>
      </c>
      <c r="B107" s="248">
        <f>+'Covid-19 KUA Abrechnungen'!Z116</f>
        <v>0</v>
      </c>
      <c r="C107" s="248">
        <f>IF('Covid-19 KUA Abrechnungen'!AD116&gt;0,'Covid-19 KUA Abrechnungen'!AD116/'Covid-19 KUA Abrechnungen'!P116,'Covid-19 KUA Abrechnungen'!AE116)</f>
        <v>0</v>
      </c>
      <c r="E107" s="248" t="e">
        <f>CONCATENATE(Gehälter!$A2:$AD16,"-",Gehälter!$A2:$AD16)</f>
        <v>#VALUE!</v>
      </c>
      <c r="F107" t="e">
        <f>+Gehälter!$A2:$AD16/Gehälter!$A2:$AD16</f>
        <v>#VALUE!</v>
      </c>
      <c r="G107" s="248"/>
    </row>
    <row r="108" spans="1:7" x14ac:dyDescent="0.2">
      <c r="A108" s="248" t="str">
        <f>CONCATENATE('Covid-19 KUA Abrechnungen'!G117,"-",LEFT('Covid-19 KUA Abrechnungen'!AB117,6))</f>
        <v>-</v>
      </c>
      <c r="B108" s="248">
        <f>+'Covid-19 KUA Abrechnungen'!Z117</f>
        <v>0</v>
      </c>
      <c r="C108" s="248">
        <f>IF('Covid-19 KUA Abrechnungen'!AD117&gt;0,'Covid-19 KUA Abrechnungen'!AD117/'Covid-19 KUA Abrechnungen'!P117,'Covid-19 KUA Abrechnungen'!AE117)</f>
        <v>0</v>
      </c>
      <c r="E108" s="248" t="e">
        <f>CONCATENATE(Gehälter!$A2:$AD16,"-",Gehälter!$A2:$AD16)</f>
        <v>#VALUE!</v>
      </c>
      <c r="F108" t="e">
        <f>+Gehälter!$A2:$AD16/Gehälter!$A2:$AD16</f>
        <v>#VALUE!</v>
      </c>
      <c r="G108" s="248"/>
    </row>
    <row r="109" spans="1:7" x14ac:dyDescent="0.2">
      <c r="A109" s="248" t="str">
        <f>CONCATENATE('Covid-19 KUA Abrechnungen'!G118,"-",LEFT('Covid-19 KUA Abrechnungen'!AB118,6))</f>
        <v>-</v>
      </c>
      <c r="B109" s="248">
        <f>+'Covid-19 KUA Abrechnungen'!Z118</f>
        <v>0</v>
      </c>
      <c r="C109" s="248">
        <f>IF('Covid-19 KUA Abrechnungen'!AD118&gt;0,'Covid-19 KUA Abrechnungen'!AD118/'Covid-19 KUA Abrechnungen'!P118,'Covid-19 KUA Abrechnungen'!AE118)</f>
        <v>0</v>
      </c>
      <c r="E109" s="248" t="e">
        <f>CONCATENATE(Gehälter!$A2:$AD16,"-",Gehälter!$A2:$AD16)</f>
        <v>#VALUE!</v>
      </c>
      <c r="F109" t="e">
        <f>+Gehälter!$A2:$AD16/Gehälter!$A2:$AD16</f>
        <v>#VALUE!</v>
      </c>
      <c r="G109" s="248"/>
    </row>
    <row r="110" spans="1:7" x14ac:dyDescent="0.2">
      <c r="A110" s="248" t="str">
        <f>CONCATENATE('Covid-19 KUA Abrechnungen'!G119,"-",LEFT('Covid-19 KUA Abrechnungen'!AB119,6))</f>
        <v>-</v>
      </c>
      <c r="B110" s="248">
        <f>+'Covid-19 KUA Abrechnungen'!Z119</f>
        <v>0</v>
      </c>
      <c r="C110" s="248">
        <f>IF('Covid-19 KUA Abrechnungen'!AD119&gt;0,'Covid-19 KUA Abrechnungen'!AD119/'Covid-19 KUA Abrechnungen'!P119,'Covid-19 KUA Abrechnungen'!AE119)</f>
        <v>0</v>
      </c>
      <c r="E110" s="248" t="e">
        <f>CONCATENATE(Gehälter!$A2:$AD16,"-",Gehälter!$A2:$AD16)</f>
        <v>#VALUE!</v>
      </c>
      <c r="F110" t="e">
        <f>+Gehälter!$A2:$AD16/Gehälter!$A2:$AD16</f>
        <v>#VALUE!</v>
      </c>
      <c r="G110" s="248"/>
    </row>
    <row r="111" spans="1:7" x14ac:dyDescent="0.2">
      <c r="A111" s="248" t="str">
        <f>CONCATENATE('Covid-19 KUA Abrechnungen'!G120,"-",LEFT('Covid-19 KUA Abrechnungen'!AB120,6))</f>
        <v>-</v>
      </c>
      <c r="B111" s="248">
        <f>+'Covid-19 KUA Abrechnungen'!Z120</f>
        <v>0</v>
      </c>
      <c r="C111" s="248">
        <f>IF('Covid-19 KUA Abrechnungen'!AD120&gt;0,'Covid-19 KUA Abrechnungen'!AD120/'Covid-19 KUA Abrechnungen'!P120,'Covid-19 KUA Abrechnungen'!AE120)</f>
        <v>0</v>
      </c>
      <c r="E111" s="248" t="e">
        <f>CONCATENATE(Gehälter!$A2:$AD16,"-",Gehälter!$A2:$AD16)</f>
        <v>#VALUE!</v>
      </c>
      <c r="F111" t="e">
        <f>+Gehälter!$A2:$AD16/Gehälter!$A2:$AD16</f>
        <v>#VALUE!</v>
      </c>
      <c r="G111" s="248"/>
    </row>
    <row r="112" spans="1:7" x14ac:dyDescent="0.2">
      <c r="A112" s="248" t="str">
        <f>CONCATENATE('Covid-19 KUA Abrechnungen'!G121,"-",LEFT('Covid-19 KUA Abrechnungen'!AB121,6))</f>
        <v>-</v>
      </c>
      <c r="B112" s="248">
        <f>+'Covid-19 KUA Abrechnungen'!Z121</f>
        <v>0</v>
      </c>
      <c r="C112" s="248">
        <f>IF('Covid-19 KUA Abrechnungen'!AD121&gt;0,'Covid-19 KUA Abrechnungen'!AD121/'Covid-19 KUA Abrechnungen'!P121,'Covid-19 KUA Abrechnungen'!AE121)</f>
        <v>0</v>
      </c>
      <c r="E112" s="248" t="e">
        <f>CONCATENATE(Gehälter!$A2:$AD16,"-",Gehälter!$A2:$AD16)</f>
        <v>#VALUE!</v>
      </c>
      <c r="F112" t="e">
        <f>+Gehälter!$A2:$AD16/Gehälter!$A2:$AD16</f>
        <v>#VALUE!</v>
      </c>
      <c r="G112" s="248"/>
    </row>
    <row r="113" spans="1:7" x14ac:dyDescent="0.2">
      <c r="A113" s="248" t="str">
        <f>CONCATENATE('Covid-19 KUA Abrechnungen'!G122,"-",LEFT('Covid-19 KUA Abrechnungen'!AB122,6))</f>
        <v>-</v>
      </c>
      <c r="B113" s="248">
        <f>+'Covid-19 KUA Abrechnungen'!Z122</f>
        <v>0</v>
      </c>
      <c r="C113" s="248">
        <f>IF('Covid-19 KUA Abrechnungen'!AD122&gt;0,'Covid-19 KUA Abrechnungen'!AD122/'Covid-19 KUA Abrechnungen'!P122,'Covid-19 KUA Abrechnungen'!AE122)</f>
        <v>0</v>
      </c>
      <c r="E113" s="248" t="e">
        <f>CONCATENATE(Gehälter!$A2:$AD16,"-",Gehälter!$A2:$AD16)</f>
        <v>#VALUE!</v>
      </c>
      <c r="F113" t="e">
        <f>+Gehälter!$A2:$AD16/Gehälter!$A2:$AD16</f>
        <v>#VALUE!</v>
      </c>
      <c r="G113" s="248"/>
    </row>
    <row r="114" spans="1:7" x14ac:dyDescent="0.2">
      <c r="A114" s="248" t="str">
        <f>CONCATENATE('Covid-19 KUA Abrechnungen'!G123,"-",LEFT('Covid-19 KUA Abrechnungen'!AB123,6))</f>
        <v>-</v>
      </c>
      <c r="B114" s="248">
        <f>+'Covid-19 KUA Abrechnungen'!Z123</f>
        <v>0</v>
      </c>
      <c r="C114" s="248">
        <f>IF('Covid-19 KUA Abrechnungen'!AD123&gt;0,'Covid-19 KUA Abrechnungen'!AD123/'Covid-19 KUA Abrechnungen'!P123,'Covid-19 KUA Abrechnungen'!AE123)</f>
        <v>0</v>
      </c>
      <c r="E114" s="248" t="e">
        <f>CONCATENATE(Gehälter!$A2:$AD16,"-",Gehälter!$A2:$AD16)</f>
        <v>#VALUE!</v>
      </c>
      <c r="F114" t="e">
        <f>+Gehälter!$A2:$AD16/Gehälter!$A2:$AD16</f>
        <v>#VALUE!</v>
      </c>
      <c r="G114" s="248"/>
    </row>
    <row r="115" spans="1:7" x14ac:dyDescent="0.2">
      <c r="A115" s="248" t="str">
        <f>CONCATENATE('Covid-19 KUA Abrechnungen'!G124,"-",LEFT('Covid-19 KUA Abrechnungen'!AB124,6))</f>
        <v>-</v>
      </c>
      <c r="B115" s="248">
        <f>+'Covid-19 KUA Abrechnungen'!Z124</f>
        <v>0</v>
      </c>
      <c r="C115" s="248">
        <f>IF('Covid-19 KUA Abrechnungen'!AD124&gt;0,'Covid-19 KUA Abrechnungen'!AD124/'Covid-19 KUA Abrechnungen'!P124,'Covid-19 KUA Abrechnungen'!AE124)</f>
        <v>0</v>
      </c>
      <c r="E115" s="248" t="e">
        <f>CONCATENATE(Gehälter!$A2:$AD16,"-",Gehälter!$A2:$AD16)</f>
        <v>#VALUE!</v>
      </c>
      <c r="F115" t="e">
        <f>+Gehälter!$A2:$AD16/Gehälter!$A2:$AD16</f>
        <v>#VALUE!</v>
      </c>
      <c r="G115" s="248"/>
    </row>
    <row r="116" spans="1:7" x14ac:dyDescent="0.2">
      <c r="A116" s="248" t="str">
        <f>CONCATENATE('Covid-19 KUA Abrechnungen'!G125,"-",LEFT('Covid-19 KUA Abrechnungen'!AB125,6))</f>
        <v>-</v>
      </c>
      <c r="B116" s="248">
        <f>+'Covid-19 KUA Abrechnungen'!Z125</f>
        <v>0</v>
      </c>
      <c r="C116" s="248">
        <f>IF('Covid-19 KUA Abrechnungen'!AD125&gt;0,'Covid-19 KUA Abrechnungen'!AD125/'Covid-19 KUA Abrechnungen'!P125,'Covid-19 KUA Abrechnungen'!AE125)</f>
        <v>0</v>
      </c>
      <c r="E116" s="248" t="e">
        <f>CONCATENATE(Gehälter!$A2:$AD16,"-",Gehälter!$A2:$AD16)</f>
        <v>#VALUE!</v>
      </c>
      <c r="F116" t="e">
        <f>+Gehälter!$A2:$AD16/Gehälter!$A2:$AD16</f>
        <v>#VALUE!</v>
      </c>
      <c r="G116" s="248"/>
    </row>
    <row r="117" spans="1:7" x14ac:dyDescent="0.2">
      <c r="A117" s="248" t="str">
        <f>CONCATENATE('Covid-19 KUA Abrechnungen'!G126,"-",LEFT('Covid-19 KUA Abrechnungen'!AB126,6))</f>
        <v>-</v>
      </c>
      <c r="B117" s="248">
        <f>+'Covid-19 KUA Abrechnungen'!Z126</f>
        <v>0</v>
      </c>
      <c r="C117" s="248">
        <f>IF('Covid-19 KUA Abrechnungen'!AD126&gt;0,'Covid-19 KUA Abrechnungen'!AD126/'Covid-19 KUA Abrechnungen'!P126,'Covid-19 KUA Abrechnungen'!AE126)</f>
        <v>0</v>
      </c>
      <c r="E117" s="248" t="e">
        <f>CONCATENATE(Gehälter!$A2:$AD16,"-",Gehälter!$A2:$AD16)</f>
        <v>#VALUE!</v>
      </c>
      <c r="F117" t="e">
        <f>+Gehälter!$A2:$AD16/Gehälter!$A2:$AD16</f>
        <v>#VALUE!</v>
      </c>
      <c r="G117" s="248"/>
    </row>
    <row r="118" spans="1:7" x14ac:dyDescent="0.2">
      <c r="A118" s="248" t="str">
        <f>CONCATENATE('Covid-19 KUA Abrechnungen'!G127,"-",LEFT('Covid-19 KUA Abrechnungen'!AB127,6))</f>
        <v>-</v>
      </c>
      <c r="B118" s="248">
        <f>+'Covid-19 KUA Abrechnungen'!Z127</f>
        <v>0</v>
      </c>
      <c r="C118" s="248">
        <f>IF('Covid-19 KUA Abrechnungen'!AD127&gt;0,'Covid-19 KUA Abrechnungen'!AD127/'Covid-19 KUA Abrechnungen'!P127,'Covid-19 KUA Abrechnungen'!AE127)</f>
        <v>0</v>
      </c>
      <c r="E118" s="248" t="e">
        <f>CONCATENATE(Gehälter!$A2:$AD16,"-",Gehälter!$A2:$AD16)</f>
        <v>#VALUE!</v>
      </c>
      <c r="F118" t="e">
        <f>+Gehälter!$A2:$AD16/Gehälter!$A2:$AD16</f>
        <v>#VALUE!</v>
      </c>
      <c r="G118" s="248"/>
    </row>
    <row r="119" spans="1:7" x14ac:dyDescent="0.2">
      <c r="A119" s="248" t="str">
        <f>CONCATENATE('Covid-19 KUA Abrechnungen'!G128,"-",LEFT('Covid-19 KUA Abrechnungen'!AB128,6))</f>
        <v>-</v>
      </c>
      <c r="B119" s="248">
        <f>+'Covid-19 KUA Abrechnungen'!Z128</f>
        <v>0</v>
      </c>
      <c r="C119" s="248">
        <f>IF('Covid-19 KUA Abrechnungen'!AD128&gt;0,'Covid-19 KUA Abrechnungen'!AD128/'Covid-19 KUA Abrechnungen'!P128,'Covid-19 KUA Abrechnungen'!AE128)</f>
        <v>0</v>
      </c>
      <c r="E119" s="248" t="e">
        <f>CONCATENATE(Gehälter!$A2:$AD16,"-",Gehälter!$A2:$AD16)</f>
        <v>#VALUE!</v>
      </c>
      <c r="F119" t="e">
        <f>+Gehälter!$A2:$AD16/Gehälter!$A2:$AD16</f>
        <v>#VALUE!</v>
      </c>
      <c r="G119" s="248"/>
    </row>
    <row r="120" spans="1:7" x14ac:dyDescent="0.2">
      <c r="A120" s="248" t="str">
        <f>CONCATENATE('Covid-19 KUA Abrechnungen'!G129,"-",LEFT('Covid-19 KUA Abrechnungen'!AB129,6))</f>
        <v>-</v>
      </c>
      <c r="B120" s="248">
        <f>+'Covid-19 KUA Abrechnungen'!Z129</f>
        <v>0</v>
      </c>
      <c r="C120" s="248">
        <f>IF('Covid-19 KUA Abrechnungen'!AD129&gt;0,'Covid-19 KUA Abrechnungen'!AD129/'Covid-19 KUA Abrechnungen'!P129,'Covid-19 KUA Abrechnungen'!AE129)</f>
        <v>0</v>
      </c>
      <c r="E120" s="248" t="e">
        <f>CONCATENATE(Gehälter!$A2:$AD16,"-",Gehälter!$A2:$AD16)</f>
        <v>#VALUE!</v>
      </c>
      <c r="F120" t="e">
        <f>+Gehälter!$A2:$AD16/Gehälter!$A2:$AD16</f>
        <v>#VALUE!</v>
      </c>
      <c r="G120" s="248"/>
    </row>
    <row r="121" spans="1:7" x14ac:dyDescent="0.2">
      <c r="A121" s="248" t="str">
        <f>CONCATENATE('Covid-19 KUA Abrechnungen'!G130,"-",LEFT('Covid-19 KUA Abrechnungen'!AB130,6))</f>
        <v>-</v>
      </c>
      <c r="B121" s="248">
        <f>+'Covid-19 KUA Abrechnungen'!Z130</f>
        <v>0</v>
      </c>
      <c r="C121" s="248">
        <f>IF('Covid-19 KUA Abrechnungen'!AD130&gt;0,'Covid-19 KUA Abrechnungen'!AD130/'Covid-19 KUA Abrechnungen'!P130,'Covid-19 KUA Abrechnungen'!AE130)</f>
        <v>0</v>
      </c>
      <c r="E121" s="248" t="e">
        <f>CONCATENATE(Gehälter!$A2:$AD16,"-",Gehälter!$A2:$AD16)</f>
        <v>#VALUE!</v>
      </c>
      <c r="F121" t="e">
        <f>+Gehälter!$A2:$AD16/Gehälter!$A2:$AD16</f>
        <v>#VALUE!</v>
      </c>
      <c r="G121" s="248"/>
    </row>
    <row r="122" spans="1:7" x14ac:dyDescent="0.2">
      <c r="A122" s="248" t="str">
        <f>CONCATENATE('Covid-19 KUA Abrechnungen'!G131,"-",LEFT('Covid-19 KUA Abrechnungen'!AB131,6))</f>
        <v>-</v>
      </c>
      <c r="B122" s="248">
        <f>+'Covid-19 KUA Abrechnungen'!Z131</f>
        <v>0</v>
      </c>
      <c r="C122" s="248">
        <f>IF('Covid-19 KUA Abrechnungen'!AD131&gt;0,'Covid-19 KUA Abrechnungen'!AD131/'Covid-19 KUA Abrechnungen'!P131,'Covid-19 KUA Abrechnungen'!AE131)</f>
        <v>0</v>
      </c>
      <c r="E122" s="248" t="e">
        <f>CONCATENATE(Gehälter!$A2:$AD16,"-",Gehälter!$A2:$AD16)</f>
        <v>#VALUE!</v>
      </c>
      <c r="F122" t="e">
        <f>+Gehälter!$A2:$AD16/Gehälter!$A2:$AD16</f>
        <v>#VALUE!</v>
      </c>
      <c r="G122" s="248"/>
    </row>
    <row r="123" spans="1:7" x14ac:dyDescent="0.2">
      <c r="A123" s="248" t="str">
        <f>CONCATENATE('Covid-19 KUA Abrechnungen'!G132,"-",LEFT('Covid-19 KUA Abrechnungen'!AB132,6))</f>
        <v>-</v>
      </c>
      <c r="B123" s="248">
        <f>+'Covid-19 KUA Abrechnungen'!Z132</f>
        <v>0</v>
      </c>
      <c r="C123" s="248">
        <f>IF('Covid-19 KUA Abrechnungen'!AD132&gt;0,'Covid-19 KUA Abrechnungen'!AD132/'Covid-19 KUA Abrechnungen'!P132,'Covid-19 KUA Abrechnungen'!AE132)</f>
        <v>0</v>
      </c>
      <c r="E123" s="248" t="e">
        <f>CONCATENATE(Gehälter!$A2:$AD16,"-",Gehälter!$A2:$AD16)</f>
        <v>#VALUE!</v>
      </c>
      <c r="F123" t="e">
        <f>+Gehälter!$A2:$AD16/Gehälter!$A2:$AD16</f>
        <v>#VALUE!</v>
      </c>
      <c r="G123" s="248"/>
    </row>
    <row r="124" spans="1:7" x14ac:dyDescent="0.2">
      <c r="A124" s="248" t="str">
        <f>CONCATENATE('Covid-19 KUA Abrechnungen'!G133,"-",LEFT('Covid-19 KUA Abrechnungen'!AB133,6))</f>
        <v>-</v>
      </c>
      <c r="B124" s="248">
        <f>+'Covid-19 KUA Abrechnungen'!Z133</f>
        <v>0</v>
      </c>
      <c r="C124" s="248">
        <f>IF('Covid-19 KUA Abrechnungen'!AD133&gt;0,'Covid-19 KUA Abrechnungen'!AD133/'Covid-19 KUA Abrechnungen'!P133,'Covid-19 KUA Abrechnungen'!AE133)</f>
        <v>0</v>
      </c>
      <c r="E124" s="248" t="e">
        <f>CONCATENATE(Gehälter!$A2:$AD16,"-",Gehälter!$A2:$AD16)</f>
        <v>#VALUE!</v>
      </c>
      <c r="F124" t="e">
        <f>+Gehälter!$A2:$AD16/Gehälter!$A2:$AD16</f>
        <v>#VALUE!</v>
      </c>
      <c r="G124" s="248"/>
    </row>
    <row r="125" spans="1:7" x14ac:dyDescent="0.2">
      <c r="A125" s="248" t="str">
        <f>CONCATENATE('Covid-19 KUA Abrechnungen'!G134,"-",LEFT('Covid-19 KUA Abrechnungen'!AB134,6))</f>
        <v>-</v>
      </c>
      <c r="B125" s="248">
        <f>+'Covid-19 KUA Abrechnungen'!Z134</f>
        <v>0</v>
      </c>
      <c r="C125" s="248">
        <f>IF('Covid-19 KUA Abrechnungen'!AD134&gt;0,'Covid-19 KUA Abrechnungen'!AD134/'Covid-19 KUA Abrechnungen'!P134,'Covid-19 KUA Abrechnungen'!AE134)</f>
        <v>0</v>
      </c>
      <c r="E125" s="248" t="e">
        <f>CONCATENATE(Gehälter!$A2:$AD16,"-",Gehälter!$A2:$AD16)</f>
        <v>#VALUE!</v>
      </c>
      <c r="F125" t="e">
        <f>+Gehälter!$A2:$AD16/Gehälter!$A2:$AD16</f>
        <v>#VALUE!</v>
      </c>
      <c r="G125" s="248"/>
    </row>
    <row r="126" spans="1:7" x14ac:dyDescent="0.2">
      <c r="A126" s="248" t="str">
        <f>CONCATENATE('Covid-19 KUA Abrechnungen'!G135,"-",LEFT('Covid-19 KUA Abrechnungen'!AB135,6))</f>
        <v>-</v>
      </c>
      <c r="B126" s="248">
        <f>+'Covid-19 KUA Abrechnungen'!Z135</f>
        <v>0</v>
      </c>
      <c r="C126" s="248">
        <f>IF('Covid-19 KUA Abrechnungen'!AD135&gt;0,'Covid-19 KUA Abrechnungen'!AD135/'Covid-19 KUA Abrechnungen'!P135,'Covid-19 KUA Abrechnungen'!AE135)</f>
        <v>0</v>
      </c>
      <c r="E126" s="248" t="e">
        <f>CONCATENATE(Gehälter!$A2:$AD16,"-",Gehälter!$A2:$AD16)</f>
        <v>#VALUE!</v>
      </c>
      <c r="F126" t="e">
        <f>+Gehälter!$A2:$AD16/Gehälter!$A2:$AD16</f>
        <v>#VALUE!</v>
      </c>
      <c r="G126" s="248"/>
    </row>
    <row r="127" spans="1:7" x14ac:dyDescent="0.2">
      <c r="A127" s="248" t="str">
        <f>CONCATENATE('Covid-19 KUA Abrechnungen'!G136,"-",LEFT('Covid-19 KUA Abrechnungen'!AB136,6))</f>
        <v>-</v>
      </c>
      <c r="B127" s="248">
        <f>+'Covid-19 KUA Abrechnungen'!Z136</f>
        <v>0</v>
      </c>
      <c r="C127" s="248">
        <f>IF('Covid-19 KUA Abrechnungen'!AD136&gt;0,'Covid-19 KUA Abrechnungen'!AD136/'Covid-19 KUA Abrechnungen'!P136,'Covid-19 KUA Abrechnungen'!AE136)</f>
        <v>0</v>
      </c>
      <c r="E127" s="248" t="e">
        <f>CONCATENATE(Gehälter!$A2:$AD16,"-",Gehälter!$A2:$AD16)</f>
        <v>#VALUE!</v>
      </c>
      <c r="F127" t="e">
        <f>+Gehälter!$A2:$AD16/Gehälter!$A2:$AD16</f>
        <v>#VALUE!</v>
      </c>
      <c r="G127" s="248"/>
    </row>
    <row r="128" spans="1:7" x14ac:dyDescent="0.2">
      <c r="A128" s="248" t="str">
        <f>CONCATENATE('Covid-19 KUA Abrechnungen'!G137,"-",LEFT('Covid-19 KUA Abrechnungen'!AB137,6))</f>
        <v>-</v>
      </c>
      <c r="B128" s="248">
        <f>+'Covid-19 KUA Abrechnungen'!Z137</f>
        <v>0</v>
      </c>
      <c r="C128" s="248">
        <f>IF('Covid-19 KUA Abrechnungen'!AD137&gt;0,'Covid-19 KUA Abrechnungen'!AD137/'Covid-19 KUA Abrechnungen'!P137,'Covid-19 KUA Abrechnungen'!AE137)</f>
        <v>0</v>
      </c>
      <c r="E128" s="248" t="e">
        <f>CONCATENATE(Gehälter!$A2:$AD16,"-",Gehälter!$A2:$AD16)</f>
        <v>#VALUE!</v>
      </c>
      <c r="F128" t="e">
        <f>+Gehälter!$A2:$AD16/Gehälter!$A2:$AD16</f>
        <v>#VALUE!</v>
      </c>
      <c r="G128" s="248"/>
    </row>
    <row r="129" spans="1:7" x14ac:dyDescent="0.2">
      <c r="A129" s="248" t="str">
        <f>CONCATENATE('Covid-19 KUA Abrechnungen'!G138,"-",LEFT('Covid-19 KUA Abrechnungen'!AB138,6))</f>
        <v>-</v>
      </c>
      <c r="B129" s="248">
        <f>+'Covid-19 KUA Abrechnungen'!Z138</f>
        <v>0</v>
      </c>
      <c r="C129" s="248">
        <f>IF('Covid-19 KUA Abrechnungen'!AD138&gt;0,'Covid-19 KUA Abrechnungen'!AD138/'Covid-19 KUA Abrechnungen'!P138,'Covid-19 KUA Abrechnungen'!AE138)</f>
        <v>0</v>
      </c>
      <c r="E129" s="248" t="e">
        <f>CONCATENATE(Gehälter!$A2:$AD16,"-",Gehälter!$A2:$AD16)</f>
        <v>#VALUE!</v>
      </c>
      <c r="F129" t="e">
        <f>+Gehälter!$A2:$AD16/Gehälter!$A2:$AD16</f>
        <v>#VALUE!</v>
      </c>
      <c r="G129" s="248"/>
    </row>
    <row r="130" spans="1:7" x14ac:dyDescent="0.2">
      <c r="A130" s="248" t="str">
        <f>CONCATENATE('Covid-19 KUA Abrechnungen'!G139,"-",LEFT('Covid-19 KUA Abrechnungen'!AB139,6))</f>
        <v>-</v>
      </c>
      <c r="B130" s="248">
        <f>+'Covid-19 KUA Abrechnungen'!Z139</f>
        <v>0</v>
      </c>
      <c r="C130" s="248">
        <f>IF('Covid-19 KUA Abrechnungen'!AD139&gt;0,'Covid-19 KUA Abrechnungen'!AD139/'Covid-19 KUA Abrechnungen'!P139,'Covid-19 KUA Abrechnungen'!AE139)</f>
        <v>0</v>
      </c>
      <c r="E130" s="248" t="e">
        <f>CONCATENATE(Gehälter!$A2:$AD16,"-",Gehälter!$A2:$AD16)</f>
        <v>#VALUE!</v>
      </c>
      <c r="F130" t="e">
        <f>+Gehälter!$A2:$AD16/Gehälter!$A2:$AD16</f>
        <v>#VALUE!</v>
      </c>
      <c r="G130" s="248"/>
    </row>
    <row r="131" spans="1:7" x14ac:dyDescent="0.2">
      <c r="A131" s="248" t="str">
        <f>CONCATENATE('Covid-19 KUA Abrechnungen'!G140,"-",LEFT('Covid-19 KUA Abrechnungen'!AB140,6))</f>
        <v>-</v>
      </c>
      <c r="B131" s="248">
        <f>+'Covid-19 KUA Abrechnungen'!Z140</f>
        <v>0</v>
      </c>
      <c r="C131" s="248">
        <f>IF('Covid-19 KUA Abrechnungen'!AD140&gt;0,'Covid-19 KUA Abrechnungen'!AD140/'Covid-19 KUA Abrechnungen'!P140,'Covid-19 KUA Abrechnungen'!AE140)</f>
        <v>0</v>
      </c>
      <c r="E131" s="248" t="e">
        <f>CONCATENATE(Gehälter!$A2:$AD16,"-",Gehälter!$A2:$AD16)</f>
        <v>#VALUE!</v>
      </c>
      <c r="F131" t="e">
        <f>+Gehälter!$A2:$AD16/Gehälter!$A2:$AD16</f>
        <v>#VALUE!</v>
      </c>
      <c r="G131" s="248"/>
    </row>
    <row r="132" spans="1:7" x14ac:dyDescent="0.2">
      <c r="A132" s="248" t="str">
        <f>CONCATENATE('Covid-19 KUA Abrechnungen'!G141,"-",LEFT('Covid-19 KUA Abrechnungen'!AB141,6))</f>
        <v>-</v>
      </c>
      <c r="B132" s="248">
        <f>+'Covid-19 KUA Abrechnungen'!Z141</f>
        <v>0</v>
      </c>
      <c r="C132" s="248">
        <f>IF('Covid-19 KUA Abrechnungen'!AD141&gt;0,'Covid-19 KUA Abrechnungen'!AD141/'Covid-19 KUA Abrechnungen'!P141,'Covid-19 KUA Abrechnungen'!AE141)</f>
        <v>0</v>
      </c>
      <c r="E132" s="248" t="e">
        <f>CONCATENATE(Gehälter!$A2:$AD16,"-",Gehälter!$A2:$AD16)</f>
        <v>#VALUE!</v>
      </c>
      <c r="F132" t="e">
        <f>+Gehälter!$A2:$AD16/Gehälter!$A2:$AD16</f>
        <v>#VALUE!</v>
      </c>
      <c r="G132" s="248"/>
    </row>
    <row r="133" spans="1:7" x14ac:dyDescent="0.2">
      <c r="A133" s="248" t="str">
        <f>CONCATENATE('Covid-19 KUA Abrechnungen'!G142,"-",LEFT('Covid-19 KUA Abrechnungen'!AB142,6))</f>
        <v>-</v>
      </c>
      <c r="B133" s="248">
        <f>+'Covid-19 KUA Abrechnungen'!Z142</f>
        <v>0</v>
      </c>
      <c r="C133" s="248">
        <f>IF('Covid-19 KUA Abrechnungen'!AD142&gt;0,'Covid-19 KUA Abrechnungen'!AD142/'Covid-19 KUA Abrechnungen'!P142,'Covid-19 KUA Abrechnungen'!AE142)</f>
        <v>0</v>
      </c>
      <c r="E133" s="248" t="e">
        <f>CONCATENATE(Gehälter!$A2:$AD16,"-",Gehälter!$A2:$AD16)</f>
        <v>#VALUE!</v>
      </c>
      <c r="F133" t="e">
        <f>+Gehälter!$A2:$AD16/Gehälter!$A2:$AD16</f>
        <v>#VALUE!</v>
      </c>
      <c r="G133" s="248"/>
    </row>
    <row r="134" spans="1:7" x14ac:dyDescent="0.2">
      <c r="A134" s="248" t="str">
        <f>CONCATENATE('Covid-19 KUA Abrechnungen'!G143,"-",LEFT('Covid-19 KUA Abrechnungen'!AB143,6))</f>
        <v>-</v>
      </c>
      <c r="B134" s="248">
        <f>+'Covid-19 KUA Abrechnungen'!Z143</f>
        <v>0</v>
      </c>
      <c r="C134" s="248">
        <f>IF('Covid-19 KUA Abrechnungen'!AD143&gt;0,'Covid-19 KUA Abrechnungen'!AD143/'Covid-19 KUA Abrechnungen'!P143,'Covid-19 KUA Abrechnungen'!AE143)</f>
        <v>0</v>
      </c>
      <c r="E134" s="248" t="e">
        <f>CONCATENATE(Gehälter!$A2:$AD16,"-",Gehälter!$A2:$AD16)</f>
        <v>#VALUE!</v>
      </c>
      <c r="F134" t="e">
        <f>+Gehälter!$A2:$AD16/Gehälter!$A2:$AD16</f>
        <v>#VALUE!</v>
      </c>
      <c r="G134" s="248"/>
    </row>
    <row r="135" spans="1:7" x14ac:dyDescent="0.2">
      <c r="A135" s="248" t="str">
        <f>CONCATENATE('Covid-19 KUA Abrechnungen'!G144,"-",LEFT('Covid-19 KUA Abrechnungen'!AB144,6))</f>
        <v>-</v>
      </c>
      <c r="B135" s="248">
        <f>+'Covid-19 KUA Abrechnungen'!Z144</f>
        <v>0</v>
      </c>
      <c r="C135" s="248">
        <f>IF('Covid-19 KUA Abrechnungen'!AD144&gt;0,'Covid-19 KUA Abrechnungen'!AD144/'Covid-19 KUA Abrechnungen'!P144,'Covid-19 KUA Abrechnungen'!AE144)</f>
        <v>0</v>
      </c>
      <c r="E135" s="248" t="e">
        <f>CONCATENATE(Gehälter!$A2:$AD16,"-",Gehälter!$A2:$AD16)</f>
        <v>#VALUE!</v>
      </c>
      <c r="F135" t="e">
        <f>+Gehälter!$A2:$AD16/Gehälter!$A2:$AD16</f>
        <v>#VALUE!</v>
      </c>
      <c r="G135" s="248"/>
    </row>
    <row r="136" spans="1:7" x14ac:dyDescent="0.2">
      <c r="A136" s="248" t="str">
        <f>CONCATENATE('Covid-19 KUA Abrechnungen'!G145,"-",LEFT('Covid-19 KUA Abrechnungen'!AB145,6))</f>
        <v>-</v>
      </c>
      <c r="B136" s="248">
        <f>+'Covid-19 KUA Abrechnungen'!Z145</f>
        <v>0</v>
      </c>
      <c r="C136" s="248">
        <f>IF('Covid-19 KUA Abrechnungen'!AD145&gt;0,'Covid-19 KUA Abrechnungen'!AD145/'Covid-19 KUA Abrechnungen'!P145,'Covid-19 KUA Abrechnungen'!AE145)</f>
        <v>0</v>
      </c>
      <c r="E136" s="248" t="e">
        <f>CONCATENATE(Gehälter!$A2:$AD16,"-",Gehälter!$A2:$AD16)</f>
        <v>#VALUE!</v>
      </c>
      <c r="F136" t="e">
        <f>+Gehälter!$A2:$AD16/Gehälter!$A2:$AD16</f>
        <v>#VALUE!</v>
      </c>
      <c r="G136" s="248"/>
    </row>
    <row r="137" spans="1:7" x14ac:dyDescent="0.2">
      <c r="A137" s="248" t="str">
        <f>CONCATENATE('Covid-19 KUA Abrechnungen'!G146,"-",LEFT('Covid-19 KUA Abrechnungen'!AB146,6))</f>
        <v>-</v>
      </c>
      <c r="B137" s="248">
        <f>+'Covid-19 KUA Abrechnungen'!Z146</f>
        <v>0</v>
      </c>
      <c r="C137" s="248">
        <f>IF('Covid-19 KUA Abrechnungen'!AD146&gt;0,'Covid-19 KUA Abrechnungen'!AD146/'Covid-19 KUA Abrechnungen'!P146,'Covid-19 KUA Abrechnungen'!AE146)</f>
        <v>0</v>
      </c>
      <c r="E137" s="248" t="e">
        <f>CONCATENATE(Gehälter!$A2:$AD16,"-",Gehälter!$A2:$AD16)</f>
        <v>#VALUE!</v>
      </c>
      <c r="F137" t="e">
        <f>+Gehälter!$A2:$AD16/Gehälter!$A2:$AD16</f>
        <v>#VALUE!</v>
      </c>
      <c r="G137" s="248"/>
    </row>
    <row r="138" spans="1:7" x14ac:dyDescent="0.2">
      <c r="A138" s="248" t="str">
        <f>CONCATENATE('Covid-19 KUA Abrechnungen'!G147,"-",LEFT('Covid-19 KUA Abrechnungen'!AB147,6))</f>
        <v>-</v>
      </c>
      <c r="B138" s="248">
        <f>+'Covid-19 KUA Abrechnungen'!Z147</f>
        <v>0</v>
      </c>
      <c r="C138" s="248">
        <f>IF('Covid-19 KUA Abrechnungen'!AD147&gt;0,'Covid-19 KUA Abrechnungen'!AD147/'Covid-19 KUA Abrechnungen'!P147,'Covid-19 KUA Abrechnungen'!AE147)</f>
        <v>0</v>
      </c>
      <c r="E138" s="248" t="e">
        <f>CONCATENATE(Gehälter!$A2:$AD16,"-",Gehälter!$A2:$AD16)</f>
        <v>#VALUE!</v>
      </c>
      <c r="F138" t="e">
        <f>+Gehälter!$A2:$AD16/Gehälter!$A2:$AD16</f>
        <v>#VALUE!</v>
      </c>
      <c r="G138" s="248"/>
    </row>
    <row r="139" spans="1:7" x14ac:dyDescent="0.2">
      <c r="A139" s="248" t="str">
        <f>CONCATENATE('Covid-19 KUA Abrechnungen'!G148,"-",LEFT('Covid-19 KUA Abrechnungen'!AB148,6))</f>
        <v>-</v>
      </c>
      <c r="B139" s="248">
        <f>+'Covid-19 KUA Abrechnungen'!Z148</f>
        <v>0</v>
      </c>
      <c r="C139" s="248">
        <f>IF('Covid-19 KUA Abrechnungen'!AD148&gt;0,'Covid-19 KUA Abrechnungen'!AD148/'Covid-19 KUA Abrechnungen'!P148,'Covid-19 KUA Abrechnungen'!AE148)</f>
        <v>0</v>
      </c>
      <c r="E139" s="248" t="e">
        <f>CONCATENATE(Gehälter!$A2:$AD16,"-",Gehälter!$A2:$AD16)</f>
        <v>#VALUE!</v>
      </c>
      <c r="F139" t="e">
        <f>+Gehälter!$A2:$AD16/Gehälter!$A2:$AD16</f>
        <v>#VALUE!</v>
      </c>
      <c r="G139" s="248"/>
    </row>
    <row r="140" spans="1:7" x14ac:dyDescent="0.2">
      <c r="A140" s="248" t="str">
        <f>CONCATENATE('Covid-19 KUA Abrechnungen'!G149,"-",LEFT('Covid-19 KUA Abrechnungen'!AB149,6))</f>
        <v>-</v>
      </c>
      <c r="B140" s="248">
        <f>+'Covid-19 KUA Abrechnungen'!Z149</f>
        <v>0</v>
      </c>
      <c r="C140" s="248">
        <f>IF('Covid-19 KUA Abrechnungen'!AD149&gt;0,'Covid-19 KUA Abrechnungen'!AD149/'Covid-19 KUA Abrechnungen'!P149,'Covid-19 KUA Abrechnungen'!AE149)</f>
        <v>0</v>
      </c>
      <c r="E140" s="248" t="e">
        <f>CONCATENATE(Gehälter!$A2:$AD16,"-",Gehälter!$A2:$AD16)</f>
        <v>#VALUE!</v>
      </c>
      <c r="F140" t="e">
        <f>+Gehälter!$A2:$AD16/Gehälter!$A2:$AD16</f>
        <v>#VALUE!</v>
      </c>
      <c r="G140" s="248"/>
    </row>
    <row r="141" spans="1:7" x14ac:dyDescent="0.2">
      <c r="A141" s="248" t="str">
        <f>CONCATENATE('Covid-19 KUA Abrechnungen'!G150,"-",LEFT('Covid-19 KUA Abrechnungen'!AB150,6))</f>
        <v>-</v>
      </c>
      <c r="B141" s="248">
        <f>+'Covid-19 KUA Abrechnungen'!Z150</f>
        <v>0</v>
      </c>
      <c r="C141" s="248">
        <f>IF('Covid-19 KUA Abrechnungen'!AD150&gt;0,'Covid-19 KUA Abrechnungen'!AD150/'Covid-19 KUA Abrechnungen'!P150,'Covid-19 KUA Abrechnungen'!AE150)</f>
        <v>0</v>
      </c>
      <c r="E141" s="248" t="e">
        <f>CONCATENATE(Gehälter!$A2:$AD16,"-",Gehälter!$A2:$AD16)</f>
        <v>#VALUE!</v>
      </c>
      <c r="F141" t="e">
        <f>+Gehälter!$A2:$AD16/Gehälter!$A2:$AD16</f>
        <v>#VALUE!</v>
      </c>
      <c r="G141" s="248"/>
    </row>
    <row r="142" spans="1:7" x14ac:dyDescent="0.2">
      <c r="A142" s="248" t="str">
        <f>CONCATENATE('Covid-19 KUA Abrechnungen'!G151,"-",LEFT('Covid-19 KUA Abrechnungen'!AB151,6))</f>
        <v>-</v>
      </c>
      <c r="B142" s="248">
        <f>+'Covid-19 KUA Abrechnungen'!Z151</f>
        <v>0</v>
      </c>
      <c r="C142" s="248">
        <f>IF('Covid-19 KUA Abrechnungen'!AD151&gt;0,'Covid-19 KUA Abrechnungen'!AD151/'Covid-19 KUA Abrechnungen'!P151,'Covid-19 KUA Abrechnungen'!AE151)</f>
        <v>0</v>
      </c>
      <c r="E142" s="248" t="e">
        <f>CONCATENATE(Gehälter!$A2:$AD16,"-",Gehälter!$A2:$AD16)</f>
        <v>#VALUE!</v>
      </c>
      <c r="F142" t="e">
        <f>+Gehälter!$A2:$AD16/Gehälter!$A2:$AD16</f>
        <v>#VALUE!</v>
      </c>
      <c r="G142" s="248"/>
    </row>
    <row r="143" spans="1:7" x14ac:dyDescent="0.2">
      <c r="A143" s="248" t="str">
        <f>CONCATENATE('Covid-19 KUA Abrechnungen'!G152,"-",LEFT('Covid-19 KUA Abrechnungen'!AB152,6))</f>
        <v>-</v>
      </c>
      <c r="B143" s="248">
        <f>+'Covid-19 KUA Abrechnungen'!Z152</f>
        <v>0</v>
      </c>
      <c r="C143" s="248">
        <f>IF('Covid-19 KUA Abrechnungen'!AD152&gt;0,'Covid-19 KUA Abrechnungen'!AD152/'Covid-19 KUA Abrechnungen'!P152,'Covid-19 KUA Abrechnungen'!AE152)</f>
        <v>0</v>
      </c>
      <c r="E143" s="248" t="e">
        <f>CONCATENATE(Gehälter!$A2:$AD16,"-",Gehälter!$A2:$AD16)</f>
        <v>#VALUE!</v>
      </c>
      <c r="F143" t="e">
        <f>+Gehälter!$A2:$AD16/Gehälter!$A2:$AD16</f>
        <v>#VALUE!</v>
      </c>
      <c r="G143" s="248"/>
    </row>
    <row r="144" spans="1:7" x14ac:dyDescent="0.2">
      <c r="A144" s="248" t="str">
        <f>CONCATENATE('Covid-19 KUA Abrechnungen'!G153,"-",LEFT('Covid-19 KUA Abrechnungen'!AB153,6))</f>
        <v>-</v>
      </c>
      <c r="B144" s="248">
        <f>+'Covid-19 KUA Abrechnungen'!Z153</f>
        <v>0</v>
      </c>
      <c r="C144" s="248">
        <f>IF('Covid-19 KUA Abrechnungen'!AD153&gt;0,'Covid-19 KUA Abrechnungen'!AD153/'Covid-19 KUA Abrechnungen'!P153,'Covid-19 KUA Abrechnungen'!AE153)</f>
        <v>0</v>
      </c>
      <c r="E144" s="248" t="e">
        <f>CONCATENATE(Gehälter!$A2:$AD16,"-",Gehälter!$A2:$AD16)</f>
        <v>#VALUE!</v>
      </c>
      <c r="F144" t="e">
        <f>+Gehälter!$A2:$AD16/Gehälter!$A2:$AD16</f>
        <v>#VALUE!</v>
      </c>
      <c r="G144" s="248"/>
    </row>
    <row r="145" spans="1:7" x14ac:dyDescent="0.2">
      <c r="A145" s="248" t="str">
        <f>CONCATENATE('Covid-19 KUA Abrechnungen'!G154,"-",LEFT('Covid-19 KUA Abrechnungen'!AB154,6))</f>
        <v>-</v>
      </c>
      <c r="B145" s="248">
        <f>+'Covid-19 KUA Abrechnungen'!Z154</f>
        <v>0</v>
      </c>
      <c r="C145" s="248">
        <f>IF('Covid-19 KUA Abrechnungen'!AD154&gt;0,'Covid-19 KUA Abrechnungen'!AD154/'Covid-19 KUA Abrechnungen'!P154,'Covid-19 KUA Abrechnungen'!AE154)</f>
        <v>0</v>
      </c>
      <c r="E145" s="248" t="e">
        <f>CONCATENATE(Gehälter!$A2:$AD16,"-",Gehälter!$A2:$AD16)</f>
        <v>#VALUE!</v>
      </c>
      <c r="F145" t="e">
        <f>+Gehälter!$A2:$AD16/Gehälter!$A2:$AD16</f>
        <v>#VALUE!</v>
      </c>
      <c r="G145" s="248"/>
    </row>
    <row r="146" spans="1:7" x14ac:dyDescent="0.2">
      <c r="A146" s="248" t="str">
        <f>CONCATENATE('Covid-19 KUA Abrechnungen'!G155,"-",LEFT('Covid-19 KUA Abrechnungen'!AB155,6))</f>
        <v>-</v>
      </c>
      <c r="B146" s="248">
        <f>+'Covid-19 KUA Abrechnungen'!Z155</f>
        <v>0</v>
      </c>
      <c r="C146" s="248">
        <f>IF('Covid-19 KUA Abrechnungen'!AD155&gt;0,'Covid-19 KUA Abrechnungen'!AD155/'Covid-19 KUA Abrechnungen'!P155,'Covid-19 KUA Abrechnungen'!AE155)</f>
        <v>0</v>
      </c>
      <c r="E146" s="248" t="e">
        <f>CONCATENATE(Gehälter!$A2:$AD16,"-",Gehälter!$A2:$AD16)</f>
        <v>#VALUE!</v>
      </c>
      <c r="F146" t="e">
        <f>+Gehälter!$A2:$AD16/Gehälter!$A2:$AD16</f>
        <v>#VALUE!</v>
      </c>
      <c r="G146" s="248"/>
    </row>
    <row r="147" spans="1:7" x14ac:dyDescent="0.2">
      <c r="A147" s="248" t="str">
        <f>CONCATENATE('Covid-19 KUA Abrechnungen'!G156,"-",LEFT('Covid-19 KUA Abrechnungen'!AB156,6))</f>
        <v>-</v>
      </c>
      <c r="B147" s="248">
        <f>+'Covid-19 KUA Abrechnungen'!Z156</f>
        <v>0</v>
      </c>
      <c r="C147" s="248">
        <f>IF('Covid-19 KUA Abrechnungen'!AD156&gt;0,'Covid-19 KUA Abrechnungen'!AD156/'Covid-19 KUA Abrechnungen'!P156,'Covid-19 KUA Abrechnungen'!AE156)</f>
        <v>0</v>
      </c>
      <c r="E147" s="248" t="e">
        <f>CONCATENATE(Gehälter!$A2:$AD16,"-",Gehälter!$A2:$AD16)</f>
        <v>#VALUE!</v>
      </c>
      <c r="F147" t="e">
        <f>+Gehälter!$A2:$AD16/Gehälter!$A2:$AD16</f>
        <v>#VALUE!</v>
      </c>
      <c r="G147" s="248"/>
    </row>
    <row r="148" spans="1:7" x14ac:dyDescent="0.2">
      <c r="A148" s="248" t="str">
        <f>CONCATENATE('Covid-19 KUA Abrechnungen'!G157,"-",LEFT('Covid-19 KUA Abrechnungen'!AB157,6))</f>
        <v>-</v>
      </c>
      <c r="B148" s="248">
        <f>+'Covid-19 KUA Abrechnungen'!Z157</f>
        <v>0</v>
      </c>
      <c r="C148" s="248">
        <f>IF('Covid-19 KUA Abrechnungen'!AD157&gt;0,'Covid-19 KUA Abrechnungen'!AD157/'Covid-19 KUA Abrechnungen'!P157,'Covid-19 KUA Abrechnungen'!AE157)</f>
        <v>0</v>
      </c>
      <c r="E148" s="248" t="e">
        <f>CONCATENATE(Gehälter!$A2:$AD16,"-",Gehälter!$A2:$AD16)</f>
        <v>#VALUE!</v>
      </c>
      <c r="F148" t="e">
        <f>+Gehälter!$A2:$AD16/Gehälter!$A2:$AD16</f>
        <v>#VALUE!</v>
      </c>
      <c r="G148" s="248"/>
    </row>
    <row r="149" spans="1:7" x14ac:dyDescent="0.2">
      <c r="A149" s="248" t="str">
        <f>CONCATENATE('Covid-19 KUA Abrechnungen'!G158,"-",LEFT('Covid-19 KUA Abrechnungen'!AB158,6))</f>
        <v>-</v>
      </c>
      <c r="B149" s="248">
        <f>+'Covid-19 KUA Abrechnungen'!Z158</f>
        <v>0</v>
      </c>
      <c r="C149" s="248">
        <f>IF('Covid-19 KUA Abrechnungen'!AD158&gt;0,'Covid-19 KUA Abrechnungen'!AD158/'Covid-19 KUA Abrechnungen'!P158,'Covid-19 KUA Abrechnungen'!AE158)</f>
        <v>0</v>
      </c>
      <c r="E149" s="248" t="e">
        <f>CONCATENATE(Gehälter!$A2:$AD16,"-",Gehälter!$A2:$AD16)</f>
        <v>#VALUE!</v>
      </c>
      <c r="F149" t="e">
        <f>+Gehälter!$A2:$AD16/Gehälter!$A2:$AD16</f>
        <v>#VALUE!</v>
      </c>
      <c r="G149" s="248"/>
    </row>
    <row r="150" spans="1:7" x14ac:dyDescent="0.2">
      <c r="A150" s="248" t="str">
        <f>CONCATENATE('Covid-19 KUA Abrechnungen'!G159,"-",LEFT('Covid-19 KUA Abrechnungen'!AB159,6))</f>
        <v>-</v>
      </c>
      <c r="B150" s="248">
        <f>+'Covid-19 KUA Abrechnungen'!Z159</f>
        <v>0</v>
      </c>
      <c r="C150" s="248">
        <f>IF('Covid-19 KUA Abrechnungen'!AD159&gt;0,'Covid-19 KUA Abrechnungen'!AD159/'Covid-19 KUA Abrechnungen'!P159,'Covid-19 KUA Abrechnungen'!AE159)</f>
        <v>0</v>
      </c>
      <c r="E150" s="248" t="e">
        <f>CONCATENATE(Gehälter!$A2:$AD16,"-",Gehälter!$A2:$AD16)</f>
        <v>#VALUE!</v>
      </c>
      <c r="F150" t="e">
        <f>+Gehälter!$A2:$AD16/Gehälter!$A2:$AD16</f>
        <v>#VALUE!</v>
      </c>
      <c r="G150" s="248"/>
    </row>
    <row r="151" spans="1:7" x14ac:dyDescent="0.2">
      <c r="A151" s="248" t="str">
        <f>CONCATENATE('Covid-19 KUA Abrechnungen'!G160,"-",LEFT('Covid-19 KUA Abrechnungen'!AB160,6))</f>
        <v>-</v>
      </c>
      <c r="B151" s="248">
        <f>+'Covid-19 KUA Abrechnungen'!Z160</f>
        <v>0</v>
      </c>
      <c r="C151" s="248">
        <f>IF('Covid-19 KUA Abrechnungen'!AD160&gt;0,'Covid-19 KUA Abrechnungen'!AD160/'Covid-19 KUA Abrechnungen'!P160,'Covid-19 KUA Abrechnungen'!AE160)</f>
        <v>0</v>
      </c>
      <c r="E151" s="248" t="e">
        <f>CONCATENATE(Gehälter!$A2:$AD16,"-",Gehälter!$A2:$AD16)</f>
        <v>#VALUE!</v>
      </c>
      <c r="F151" t="e">
        <f>+Gehälter!$A2:$AD16/Gehälter!$A2:$AD16</f>
        <v>#VALUE!</v>
      </c>
      <c r="G151" s="248"/>
    </row>
    <row r="152" spans="1:7" x14ac:dyDescent="0.2">
      <c r="A152" s="248" t="str">
        <f>CONCATENATE('Covid-19 KUA Abrechnungen'!G161,"-",LEFT('Covid-19 KUA Abrechnungen'!AB161,6))</f>
        <v>-</v>
      </c>
      <c r="B152" s="248">
        <f>+'Covid-19 KUA Abrechnungen'!Z161</f>
        <v>0</v>
      </c>
      <c r="C152" s="248">
        <f>IF('Covid-19 KUA Abrechnungen'!AD161&gt;0,'Covid-19 KUA Abrechnungen'!AD161/'Covid-19 KUA Abrechnungen'!P161,'Covid-19 KUA Abrechnungen'!AE161)</f>
        <v>0</v>
      </c>
      <c r="E152" s="248" t="e">
        <f>CONCATENATE(Gehälter!$A2:$AD16,"-",Gehälter!$A2:$AD16)</f>
        <v>#VALUE!</v>
      </c>
      <c r="F152" t="e">
        <f>+Gehälter!$A2:$AD16/Gehälter!$A2:$AD16</f>
        <v>#VALUE!</v>
      </c>
      <c r="G152" s="248"/>
    </row>
    <row r="153" spans="1:7" x14ac:dyDescent="0.2">
      <c r="A153" s="248" t="str">
        <f>CONCATENATE('Covid-19 KUA Abrechnungen'!G162,"-",LEFT('Covid-19 KUA Abrechnungen'!AB162,6))</f>
        <v>-</v>
      </c>
      <c r="B153" s="248">
        <f>+'Covid-19 KUA Abrechnungen'!Z162</f>
        <v>0</v>
      </c>
      <c r="C153" s="248">
        <f>IF('Covid-19 KUA Abrechnungen'!AD162&gt;0,'Covid-19 KUA Abrechnungen'!AD162/'Covid-19 KUA Abrechnungen'!P162,'Covid-19 KUA Abrechnungen'!AE162)</f>
        <v>0</v>
      </c>
      <c r="E153" s="248" t="e">
        <f>CONCATENATE(Gehälter!$A2:$AD16,"-",Gehälter!$A2:$AD16)</f>
        <v>#VALUE!</v>
      </c>
      <c r="F153" t="e">
        <f>+Gehälter!$A2:$AD16/Gehälter!$A2:$AD16</f>
        <v>#VALUE!</v>
      </c>
      <c r="G153" s="248"/>
    </row>
    <row r="154" spans="1:7" x14ac:dyDescent="0.2">
      <c r="A154" s="248" t="str">
        <f>CONCATENATE('Covid-19 KUA Abrechnungen'!G163,"-",LEFT('Covid-19 KUA Abrechnungen'!AB163,6))</f>
        <v>-</v>
      </c>
      <c r="B154" s="248">
        <f>+'Covid-19 KUA Abrechnungen'!Z163</f>
        <v>0</v>
      </c>
      <c r="C154" s="248">
        <f>IF('Covid-19 KUA Abrechnungen'!AD163&gt;0,'Covid-19 KUA Abrechnungen'!AD163/'Covid-19 KUA Abrechnungen'!P163,'Covid-19 KUA Abrechnungen'!AE163)</f>
        <v>0</v>
      </c>
      <c r="E154" s="248" t="e">
        <f>CONCATENATE(Gehälter!$A2:$AD16,"-",Gehälter!$A2:$AD16)</f>
        <v>#VALUE!</v>
      </c>
      <c r="F154" t="e">
        <f>+Gehälter!$A2:$AD16/Gehälter!$A2:$AD16</f>
        <v>#VALUE!</v>
      </c>
      <c r="G154" s="248"/>
    </row>
    <row r="155" spans="1:7" x14ac:dyDescent="0.2">
      <c r="A155" s="248" t="str">
        <f>CONCATENATE('Covid-19 KUA Abrechnungen'!G164,"-",LEFT('Covid-19 KUA Abrechnungen'!AB164,6))</f>
        <v>-</v>
      </c>
      <c r="B155" s="248">
        <f>+'Covid-19 KUA Abrechnungen'!Z164</f>
        <v>0</v>
      </c>
      <c r="C155" s="248">
        <f>IF('Covid-19 KUA Abrechnungen'!AD164&gt;0,'Covid-19 KUA Abrechnungen'!AD164/'Covid-19 KUA Abrechnungen'!P164,'Covid-19 KUA Abrechnungen'!AE164)</f>
        <v>0</v>
      </c>
      <c r="E155" s="248" t="e">
        <f>CONCATENATE(Gehälter!$A2:$AD16,"-",Gehälter!$A2:$AD16)</f>
        <v>#VALUE!</v>
      </c>
      <c r="F155" t="e">
        <f>+Gehälter!$A2:$AD16/Gehälter!$A2:$AD16</f>
        <v>#VALUE!</v>
      </c>
      <c r="G155" s="248"/>
    </row>
    <row r="156" spans="1:7" x14ac:dyDescent="0.2">
      <c r="A156" s="248" t="str">
        <f>CONCATENATE('Covid-19 KUA Abrechnungen'!G165,"-",LEFT('Covid-19 KUA Abrechnungen'!AB165,6))</f>
        <v>-</v>
      </c>
      <c r="B156" s="248">
        <f>+'Covid-19 KUA Abrechnungen'!Z165</f>
        <v>0</v>
      </c>
      <c r="C156" s="248">
        <f>IF('Covid-19 KUA Abrechnungen'!AD165&gt;0,'Covid-19 KUA Abrechnungen'!AD165/'Covid-19 KUA Abrechnungen'!P165,'Covid-19 KUA Abrechnungen'!AE165)</f>
        <v>0</v>
      </c>
      <c r="E156" s="248" t="e">
        <f>CONCATENATE(Gehälter!$A2:$AD16,"-",Gehälter!$A2:$AD16)</f>
        <v>#VALUE!</v>
      </c>
      <c r="F156" t="e">
        <f>+Gehälter!$A2:$AD16/Gehälter!$A2:$AD16</f>
        <v>#VALUE!</v>
      </c>
      <c r="G156" s="248"/>
    </row>
    <row r="157" spans="1:7" x14ac:dyDescent="0.2">
      <c r="A157" s="248" t="str">
        <f>CONCATENATE('Covid-19 KUA Abrechnungen'!G166,"-",LEFT('Covid-19 KUA Abrechnungen'!AB166,6))</f>
        <v>-</v>
      </c>
      <c r="B157" s="248">
        <f>+'Covid-19 KUA Abrechnungen'!Z166</f>
        <v>0</v>
      </c>
      <c r="C157" s="248">
        <f>IF('Covid-19 KUA Abrechnungen'!AD166&gt;0,'Covid-19 KUA Abrechnungen'!AD166/'Covid-19 KUA Abrechnungen'!P166,'Covid-19 KUA Abrechnungen'!AE166)</f>
        <v>0</v>
      </c>
      <c r="E157" s="248" t="e">
        <f>CONCATENATE(Gehälter!$A2:$AD16,"-",Gehälter!$A2:$AD16)</f>
        <v>#VALUE!</v>
      </c>
      <c r="F157" t="e">
        <f>+Gehälter!$A2:$AD16/Gehälter!$A2:$AD16</f>
        <v>#VALUE!</v>
      </c>
      <c r="G157" s="248"/>
    </row>
    <row r="158" spans="1:7" x14ac:dyDescent="0.2">
      <c r="A158" s="248" t="str">
        <f>CONCATENATE('Covid-19 KUA Abrechnungen'!G167,"-",LEFT('Covid-19 KUA Abrechnungen'!AB167,6))</f>
        <v>-</v>
      </c>
      <c r="B158" s="248">
        <f>+'Covid-19 KUA Abrechnungen'!Z167</f>
        <v>0</v>
      </c>
      <c r="C158" s="248">
        <f>IF('Covid-19 KUA Abrechnungen'!AD167&gt;0,'Covid-19 KUA Abrechnungen'!AD167/'Covid-19 KUA Abrechnungen'!P167,'Covid-19 KUA Abrechnungen'!AE167)</f>
        <v>0</v>
      </c>
      <c r="E158" s="248" t="e">
        <f>CONCATENATE(Gehälter!$A2:$AD16,"-",Gehälter!$A2:$AD16)</f>
        <v>#VALUE!</v>
      </c>
      <c r="F158" t="e">
        <f>+Gehälter!$A2:$AD16/Gehälter!$A2:$AD16</f>
        <v>#VALUE!</v>
      </c>
      <c r="G158" s="248"/>
    </row>
    <row r="159" spans="1:7" x14ac:dyDescent="0.2">
      <c r="A159" s="248" t="str">
        <f>CONCATENATE('Covid-19 KUA Abrechnungen'!G168,"-",LEFT('Covid-19 KUA Abrechnungen'!AB168,6))</f>
        <v>-</v>
      </c>
      <c r="B159" s="248">
        <f>+'Covid-19 KUA Abrechnungen'!Z168</f>
        <v>0</v>
      </c>
      <c r="C159" s="248">
        <f>IF('Covid-19 KUA Abrechnungen'!AD168&gt;0,'Covid-19 KUA Abrechnungen'!AD168/'Covid-19 KUA Abrechnungen'!P168,'Covid-19 KUA Abrechnungen'!AE168)</f>
        <v>0</v>
      </c>
      <c r="E159" s="248" t="e">
        <f>CONCATENATE(Gehälter!$A2:$AD16,"-",Gehälter!$A2:$AD16)</f>
        <v>#VALUE!</v>
      </c>
      <c r="F159" t="e">
        <f>+Gehälter!$A2:$AD16/Gehälter!$A2:$AD16</f>
        <v>#VALUE!</v>
      </c>
      <c r="G159" s="248"/>
    </row>
    <row r="160" spans="1:7" x14ac:dyDescent="0.2">
      <c r="A160" s="248" t="str">
        <f>CONCATENATE('Covid-19 KUA Abrechnungen'!G169,"-",LEFT('Covid-19 KUA Abrechnungen'!AB169,6))</f>
        <v>-</v>
      </c>
      <c r="B160" s="248">
        <f>+'Covid-19 KUA Abrechnungen'!Z169</f>
        <v>0</v>
      </c>
      <c r="C160" s="248">
        <f>IF('Covid-19 KUA Abrechnungen'!AD169&gt;0,'Covid-19 KUA Abrechnungen'!AD169/'Covid-19 KUA Abrechnungen'!P169,'Covid-19 KUA Abrechnungen'!AE169)</f>
        <v>0</v>
      </c>
      <c r="E160" s="248" t="e">
        <f>CONCATENATE(Gehälter!$A2:$AD16,"-",Gehälter!$A2:$AD16)</f>
        <v>#VALUE!</v>
      </c>
      <c r="F160" t="e">
        <f>+Gehälter!$A2:$AD16/Gehälter!$A2:$AD16</f>
        <v>#VALUE!</v>
      </c>
      <c r="G160" s="248"/>
    </row>
    <row r="161" spans="1:7" x14ac:dyDescent="0.2">
      <c r="A161" s="248" t="str">
        <f>CONCATENATE('Covid-19 KUA Abrechnungen'!G170,"-",LEFT('Covid-19 KUA Abrechnungen'!AB170,6))</f>
        <v>-</v>
      </c>
      <c r="B161" s="248">
        <f>+'Covid-19 KUA Abrechnungen'!Z170</f>
        <v>0</v>
      </c>
      <c r="C161" s="248">
        <f>IF('Covid-19 KUA Abrechnungen'!AD170&gt;0,'Covid-19 KUA Abrechnungen'!AD170/'Covid-19 KUA Abrechnungen'!P170,'Covid-19 KUA Abrechnungen'!AE170)</f>
        <v>0</v>
      </c>
      <c r="E161" s="248" t="e">
        <f>CONCATENATE(Gehälter!$A2:$AD16,"-",Gehälter!$A2:$AD16)</f>
        <v>#VALUE!</v>
      </c>
      <c r="F161" t="e">
        <f>+Gehälter!$A2:$AD16/Gehälter!$A2:$AD16</f>
        <v>#VALUE!</v>
      </c>
      <c r="G161" s="248"/>
    </row>
    <row r="162" spans="1:7" x14ac:dyDescent="0.2">
      <c r="A162" s="248" t="str">
        <f>CONCATENATE('Covid-19 KUA Abrechnungen'!G171,"-",LEFT('Covid-19 KUA Abrechnungen'!AB171,6))</f>
        <v>-</v>
      </c>
      <c r="B162" s="248">
        <f>+'Covid-19 KUA Abrechnungen'!Z171</f>
        <v>0</v>
      </c>
      <c r="C162" s="248">
        <f>IF('Covid-19 KUA Abrechnungen'!AD171&gt;0,'Covid-19 KUA Abrechnungen'!AD171/'Covid-19 KUA Abrechnungen'!P171,'Covid-19 KUA Abrechnungen'!AE171)</f>
        <v>0</v>
      </c>
      <c r="E162" s="248" t="e">
        <f>CONCATENATE(Gehälter!$A2:$AD16,"-",Gehälter!$A2:$AD16)</f>
        <v>#VALUE!</v>
      </c>
      <c r="F162" t="e">
        <f>+Gehälter!$A2:$AD16/Gehälter!$A2:$AD16</f>
        <v>#VALUE!</v>
      </c>
      <c r="G162" s="248"/>
    </row>
    <row r="163" spans="1:7" x14ac:dyDescent="0.2">
      <c r="A163" s="248" t="str">
        <f>CONCATENATE('Covid-19 KUA Abrechnungen'!G172,"-",LEFT('Covid-19 KUA Abrechnungen'!AB172,6))</f>
        <v>-</v>
      </c>
      <c r="B163" s="248">
        <f>+'Covid-19 KUA Abrechnungen'!Z172</f>
        <v>0</v>
      </c>
      <c r="C163" s="248">
        <f>IF('Covid-19 KUA Abrechnungen'!AD172&gt;0,'Covid-19 KUA Abrechnungen'!AD172/'Covid-19 KUA Abrechnungen'!P172,'Covid-19 KUA Abrechnungen'!AE172)</f>
        <v>0</v>
      </c>
      <c r="E163" s="248" t="e">
        <f>CONCATENATE(Gehälter!$A2:$AD16,"-",Gehälter!$A2:$AD16)</f>
        <v>#VALUE!</v>
      </c>
      <c r="F163" t="e">
        <f>+Gehälter!$A2:$AD16/Gehälter!$A2:$AD16</f>
        <v>#VALUE!</v>
      </c>
      <c r="G163" s="248"/>
    </row>
    <row r="164" spans="1:7" x14ac:dyDescent="0.2">
      <c r="A164" s="248" t="str">
        <f>CONCATENATE('Covid-19 KUA Abrechnungen'!G173,"-",LEFT('Covid-19 KUA Abrechnungen'!AB173,6))</f>
        <v>-</v>
      </c>
      <c r="B164" s="248">
        <f>+'Covid-19 KUA Abrechnungen'!Z173</f>
        <v>0</v>
      </c>
      <c r="C164" s="248">
        <f>IF('Covid-19 KUA Abrechnungen'!AD173&gt;0,'Covid-19 KUA Abrechnungen'!AD173/'Covid-19 KUA Abrechnungen'!P173,'Covid-19 KUA Abrechnungen'!AE173)</f>
        <v>0</v>
      </c>
      <c r="E164" s="248" t="e">
        <f>CONCATENATE(Gehälter!$A2:$AD16,"-",Gehälter!$A2:$AD16)</f>
        <v>#VALUE!</v>
      </c>
      <c r="F164" t="e">
        <f>+Gehälter!$A2:$AD16/Gehälter!$A2:$AD16</f>
        <v>#VALUE!</v>
      </c>
      <c r="G164" s="248"/>
    </row>
    <row r="165" spans="1:7" x14ac:dyDescent="0.2">
      <c r="A165" s="248" t="str">
        <f>CONCATENATE('Covid-19 KUA Abrechnungen'!G174,"-",LEFT('Covid-19 KUA Abrechnungen'!AB174,6))</f>
        <v>-</v>
      </c>
      <c r="B165" s="248">
        <f>+'Covid-19 KUA Abrechnungen'!Z174</f>
        <v>0</v>
      </c>
      <c r="C165" s="248">
        <f>IF('Covid-19 KUA Abrechnungen'!AD174&gt;0,'Covid-19 KUA Abrechnungen'!AD174/'Covid-19 KUA Abrechnungen'!P174,'Covid-19 KUA Abrechnungen'!AE174)</f>
        <v>0</v>
      </c>
      <c r="E165" s="248" t="e">
        <f>CONCATENATE(Gehälter!$A2:$AD16,"-",Gehälter!$A2:$AD16)</f>
        <v>#VALUE!</v>
      </c>
      <c r="F165" t="e">
        <f>+Gehälter!$A2:$AD16/Gehälter!$A2:$AD16</f>
        <v>#VALUE!</v>
      </c>
      <c r="G165" s="248"/>
    </row>
    <row r="166" spans="1:7" x14ac:dyDescent="0.2">
      <c r="A166" s="248" t="str">
        <f>CONCATENATE('Covid-19 KUA Abrechnungen'!G175,"-",LEFT('Covid-19 KUA Abrechnungen'!AB175,6))</f>
        <v>-</v>
      </c>
      <c r="B166" s="248">
        <f>+'Covid-19 KUA Abrechnungen'!Z175</f>
        <v>0</v>
      </c>
      <c r="C166" s="248">
        <f>IF('Covid-19 KUA Abrechnungen'!AD175&gt;0,'Covid-19 KUA Abrechnungen'!AD175/'Covid-19 KUA Abrechnungen'!P175,'Covid-19 KUA Abrechnungen'!AE175)</f>
        <v>0</v>
      </c>
      <c r="E166" s="248" t="e">
        <f>CONCATENATE(Gehälter!$A2:$AD16,"-",Gehälter!$A2:$AD16)</f>
        <v>#VALUE!</v>
      </c>
      <c r="F166" t="e">
        <f>+Gehälter!$A2:$AD16/Gehälter!$A2:$AD16</f>
        <v>#VALUE!</v>
      </c>
      <c r="G166" s="248"/>
    </row>
    <row r="167" spans="1:7" x14ac:dyDescent="0.2">
      <c r="A167" s="248" t="str">
        <f>CONCATENATE('Covid-19 KUA Abrechnungen'!G176,"-",LEFT('Covid-19 KUA Abrechnungen'!AB176,6))</f>
        <v>-</v>
      </c>
      <c r="B167" s="248">
        <f>+'Covid-19 KUA Abrechnungen'!Z176</f>
        <v>0</v>
      </c>
      <c r="C167" s="248">
        <f>IF('Covid-19 KUA Abrechnungen'!AD176&gt;0,'Covid-19 KUA Abrechnungen'!AD176/'Covid-19 KUA Abrechnungen'!P176,'Covid-19 KUA Abrechnungen'!AE176)</f>
        <v>0</v>
      </c>
      <c r="E167" s="248" t="e">
        <f>CONCATENATE(Gehälter!$A2:$AD16,"-",Gehälter!$A2:$AD16)</f>
        <v>#VALUE!</v>
      </c>
      <c r="F167" t="e">
        <f>+Gehälter!$A2:$AD16/Gehälter!$A2:$AD16</f>
        <v>#VALUE!</v>
      </c>
      <c r="G167" s="248"/>
    </row>
    <row r="168" spans="1:7" x14ac:dyDescent="0.2">
      <c r="A168" s="248" t="str">
        <f>CONCATENATE('Covid-19 KUA Abrechnungen'!G177,"-",LEFT('Covid-19 KUA Abrechnungen'!AB177,6))</f>
        <v>-</v>
      </c>
      <c r="B168" s="248">
        <f>+'Covid-19 KUA Abrechnungen'!Z177</f>
        <v>0</v>
      </c>
      <c r="C168" s="248">
        <f>IF('Covid-19 KUA Abrechnungen'!AD177&gt;0,'Covid-19 KUA Abrechnungen'!AD177/'Covid-19 KUA Abrechnungen'!P177,'Covid-19 KUA Abrechnungen'!AE177)</f>
        <v>0</v>
      </c>
      <c r="E168" s="248" t="e">
        <f>CONCATENATE(Gehälter!$A2:$AD16,"-",Gehälter!$A2:$AD16)</f>
        <v>#VALUE!</v>
      </c>
      <c r="F168" t="e">
        <f>+Gehälter!$A2:$AD16/Gehälter!$A2:$AD16</f>
        <v>#VALUE!</v>
      </c>
      <c r="G168" s="248"/>
    </row>
    <row r="169" spans="1:7" x14ac:dyDescent="0.2">
      <c r="A169" s="248" t="str">
        <f>CONCATENATE('Covid-19 KUA Abrechnungen'!G178,"-",LEFT('Covid-19 KUA Abrechnungen'!AB178,6))</f>
        <v>-</v>
      </c>
      <c r="B169" s="248">
        <f>+'Covid-19 KUA Abrechnungen'!Z178</f>
        <v>0</v>
      </c>
      <c r="C169" s="248">
        <f>IF('Covid-19 KUA Abrechnungen'!AD178&gt;0,'Covid-19 KUA Abrechnungen'!AD178/'Covid-19 KUA Abrechnungen'!P178,'Covid-19 KUA Abrechnungen'!AE178)</f>
        <v>0</v>
      </c>
      <c r="E169" s="248" t="e">
        <f>CONCATENATE(Gehälter!$A2:$AD16,"-",Gehälter!$A2:$AD16)</f>
        <v>#VALUE!</v>
      </c>
      <c r="F169" t="e">
        <f>+Gehälter!$A2:$AD16/Gehälter!$A2:$AD16</f>
        <v>#VALUE!</v>
      </c>
      <c r="G169" s="248"/>
    </row>
    <row r="170" spans="1:7" x14ac:dyDescent="0.2">
      <c r="A170" s="248" t="str">
        <f>CONCATENATE('Covid-19 KUA Abrechnungen'!G179,"-",LEFT('Covid-19 KUA Abrechnungen'!AB179,6))</f>
        <v>-</v>
      </c>
      <c r="B170" s="248">
        <f>+'Covid-19 KUA Abrechnungen'!Z179</f>
        <v>0</v>
      </c>
      <c r="C170" s="248">
        <f>IF('Covid-19 KUA Abrechnungen'!AD179&gt;0,'Covid-19 KUA Abrechnungen'!AD179/'Covid-19 KUA Abrechnungen'!P179,'Covid-19 KUA Abrechnungen'!AE179)</f>
        <v>0</v>
      </c>
      <c r="E170" s="248" t="e">
        <f>CONCATENATE(Gehälter!$A2:$AD16,"-",Gehälter!$A2:$AD16)</f>
        <v>#VALUE!</v>
      </c>
      <c r="F170" t="e">
        <f>+Gehälter!$A2:$AD16/Gehälter!$A2:$AD16</f>
        <v>#VALUE!</v>
      </c>
      <c r="G170" s="248"/>
    </row>
    <row r="171" spans="1:7" x14ac:dyDescent="0.2">
      <c r="A171" s="248" t="str">
        <f>CONCATENATE('Covid-19 KUA Abrechnungen'!G180,"-",LEFT('Covid-19 KUA Abrechnungen'!AB180,6))</f>
        <v>-</v>
      </c>
      <c r="B171" s="248">
        <f>+'Covid-19 KUA Abrechnungen'!Z180</f>
        <v>0</v>
      </c>
      <c r="C171" s="248">
        <f>IF('Covid-19 KUA Abrechnungen'!AD180&gt;0,'Covid-19 KUA Abrechnungen'!AD180/'Covid-19 KUA Abrechnungen'!P180,'Covid-19 KUA Abrechnungen'!AE180)</f>
        <v>0</v>
      </c>
      <c r="E171" s="248" t="e">
        <f>CONCATENATE(Gehälter!$A2:$AD16,"-",Gehälter!$A2:$AD16)</f>
        <v>#VALUE!</v>
      </c>
      <c r="F171" t="e">
        <f>+Gehälter!$A2:$AD16/Gehälter!$A2:$AD16</f>
        <v>#VALUE!</v>
      </c>
      <c r="G171" s="248"/>
    </row>
    <row r="172" spans="1:7" x14ac:dyDescent="0.2">
      <c r="A172" s="248" t="str">
        <f>CONCATENATE('Covid-19 KUA Abrechnungen'!G181,"-",LEFT('Covid-19 KUA Abrechnungen'!AB181,6))</f>
        <v>-</v>
      </c>
      <c r="B172" s="248">
        <f>+'Covid-19 KUA Abrechnungen'!Z181</f>
        <v>0</v>
      </c>
      <c r="C172" s="248">
        <f>IF('Covid-19 KUA Abrechnungen'!AD181&gt;0,'Covid-19 KUA Abrechnungen'!AD181/'Covid-19 KUA Abrechnungen'!P181,'Covid-19 KUA Abrechnungen'!AE181)</f>
        <v>0</v>
      </c>
      <c r="E172" s="248" t="e">
        <f>CONCATENATE(Gehälter!$A2:$AD16,"-",Gehälter!$A2:$AD16)</f>
        <v>#VALUE!</v>
      </c>
      <c r="F172" t="e">
        <f>+Gehälter!$A2:$AD16/Gehälter!$A2:$AD16</f>
        <v>#VALUE!</v>
      </c>
      <c r="G172" s="248"/>
    </row>
    <row r="173" spans="1:7" x14ac:dyDescent="0.2">
      <c r="A173" s="248" t="str">
        <f>CONCATENATE('Covid-19 KUA Abrechnungen'!G182,"-",LEFT('Covid-19 KUA Abrechnungen'!AB182,6))</f>
        <v>-</v>
      </c>
      <c r="B173" s="248">
        <f>+'Covid-19 KUA Abrechnungen'!Z182</f>
        <v>0</v>
      </c>
      <c r="C173" s="248">
        <f>IF('Covid-19 KUA Abrechnungen'!AD182&gt;0,'Covid-19 KUA Abrechnungen'!AD182/'Covid-19 KUA Abrechnungen'!P182,'Covid-19 KUA Abrechnungen'!AE182)</f>
        <v>0</v>
      </c>
      <c r="E173" s="248" t="e">
        <f>CONCATENATE(Gehälter!$A2:$AD16,"-",Gehälter!$A2:$AD16)</f>
        <v>#VALUE!</v>
      </c>
      <c r="F173" t="e">
        <f>+Gehälter!$A2:$AD16/Gehälter!$A2:$AD16</f>
        <v>#VALUE!</v>
      </c>
      <c r="G173" s="248"/>
    </row>
    <row r="174" spans="1:7" x14ac:dyDescent="0.2">
      <c r="A174" s="248" t="str">
        <f>CONCATENATE('Covid-19 KUA Abrechnungen'!G183,"-",LEFT('Covid-19 KUA Abrechnungen'!AB183,6))</f>
        <v>-</v>
      </c>
      <c r="B174" s="248">
        <f>+'Covid-19 KUA Abrechnungen'!Z183</f>
        <v>0</v>
      </c>
      <c r="C174" s="248">
        <f>IF('Covid-19 KUA Abrechnungen'!AD183&gt;0,'Covid-19 KUA Abrechnungen'!AD183/'Covid-19 KUA Abrechnungen'!P183,'Covid-19 KUA Abrechnungen'!AE183)</f>
        <v>0</v>
      </c>
      <c r="E174" s="248" t="e">
        <f>CONCATENATE(Gehälter!$A2:$AD16,"-",Gehälter!$A2:$AD16)</f>
        <v>#VALUE!</v>
      </c>
      <c r="F174" t="e">
        <f>+Gehälter!$A2:$AD16/Gehälter!$A2:$AD16</f>
        <v>#VALUE!</v>
      </c>
      <c r="G174" s="248"/>
    </row>
    <row r="175" spans="1:7" x14ac:dyDescent="0.2">
      <c r="A175" s="248" t="str">
        <f>CONCATENATE('Covid-19 KUA Abrechnungen'!G184,"-",LEFT('Covid-19 KUA Abrechnungen'!AB184,6))</f>
        <v>-</v>
      </c>
      <c r="B175" s="248">
        <f>+'Covid-19 KUA Abrechnungen'!Z184</f>
        <v>0</v>
      </c>
      <c r="C175" s="248">
        <f>IF('Covid-19 KUA Abrechnungen'!AD184&gt;0,'Covid-19 KUA Abrechnungen'!AD184/'Covid-19 KUA Abrechnungen'!P184,'Covid-19 KUA Abrechnungen'!AE184)</f>
        <v>0</v>
      </c>
      <c r="E175" s="248" t="e">
        <f>CONCATENATE(Gehälter!$A2:$AD16,"-",Gehälter!$A2:$AD16)</f>
        <v>#VALUE!</v>
      </c>
      <c r="F175" t="e">
        <f>+Gehälter!$A2:$AD16/Gehälter!$A2:$AD16</f>
        <v>#VALUE!</v>
      </c>
      <c r="G175" s="248"/>
    </row>
    <row r="176" spans="1:7" x14ac:dyDescent="0.2">
      <c r="A176" s="248" t="str">
        <f>CONCATENATE('Covid-19 KUA Abrechnungen'!G185,"-",LEFT('Covid-19 KUA Abrechnungen'!AB185,6))</f>
        <v>-</v>
      </c>
      <c r="B176" s="248">
        <f>+'Covid-19 KUA Abrechnungen'!Z185</f>
        <v>0</v>
      </c>
      <c r="C176" s="248">
        <f>IF('Covid-19 KUA Abrechnungen'!AD185&gt;0,'Covid-19 KUA Abrechnungen'!AD185/'Covid-19 KUA Abrechnungen'!P185,'Covid-19 KUA Abrechnungen'!AE185)</f>
        <v>0</v>
      </c>
      <c r="E176" s="248" t="e">
        <f>CONCATENATE(Gehälter!$A2:$AD16,"-",Gehälter!$A2:$AD16)</f>
        <v>#VALUE!</v>
      </c>
      <c r="F176" t="e">
        <f>+Gehälter!$A2:$AD16/Gehälter!$A2:$AD16</f>
        <v>#VALUE!</v>
      </c>
      <c r="G176" s="248"/>
    </row>
    <row r="177" spans="1:7" x14ac:dyDescent="0.2">
      <c r="A177" s="248" t="str">
        <f>CONCATENATE('Covid-19 KUA Abrechnungen'!G186,"-",LEFT('Covid-19 KUA Abrechnungen'!AB186,6))</f>
        <v>-</v>
      </c>
      <c r="B177" s="248">
        <f>+'Covid-19 KUA Abrechnungen'!Z186</f>
        <v>0</v>
      </c>
      <c r="C177" s="248">
        <f>IF('Covid-19 KUA Abrechnungen'!AD186&gt;0,'Covid-19 KUA Abrechnungen'!AD186/'Covid-19 KUA Abrechnungen'!P186,'Covid-19 KUA Abrechnungen'!AE186)</f>
        <v>0</v>
      </c>
      <c r="E177" s="248" t="e">
        <f>CONCATENATE(Gehälter!$A2:$AD16,"-",Gehälter!$A2:$AD16)</f>
        <v>#VALUE!</v>
      </c>
      <c r="F177" t="e">
        <f>+Gehälter!$A2:$AD16/Gehälter!$A2:$AD16</f>
        <v>#VALUE!</v>
      </c>
      <c r="G177" s="248"/>
    </row>
    <row r="178" spans="1:7" x14ac:dyDescent="0.2">
      <c r="A178" s="248" t="str">
        <f>CONCATENATE('Covid-19 KUA Abrechnungen'!G187,"-",LEFT('Covid-19 KUA Abrechnungen'!AB187,6))</f>
        <v>-</v>
      </c>
      <c r="B178" s="248">
        <f>+'Covid-19 KUA Abrechnungen'!Z187</f>
        <v>0</v>
      </c>
      <c r="C178" s="248">
        <f>IF('Covid-19 KUA Abrechnungen'!AD187&gt;0,'Covid-19 KUA Abrechnungen'!AD187/'Covid-19 KUA Abrechnungen'!P187,'Covid-19 KUA Abrechnungen'!AE187)</f>
        <v>0</v>
      </c>
      <c r="E178" s="248" t="e">
        <f>CONCATENATE(Gehälter!$A2:$AD16,"-",Gehälter!$A2:$AD16)</f>
        <v>#VALUE!</v>
      </c>
      <c r="F178" t="e">
        <f>+Gehälter!$A2:$AD16/Gehälter!$A2:$AD16</f>
        <v>#VALUE!</v>
      </c>
      <c r="G178" s="248"/>
    </row>
    <row r="179" spans="1:7" x14ac:dyDescent="0.2">
      <c r="A179" s="248" t="str">
        <f>CONCATENATE('Covid-19 KUA Abrechnungen'!G188,"-",LEFT('Covid-19 KUA Abrechnungen'!AB188,6))</f>
        <v>-</v>
      </c>
      <c r="B179" s="248">
        <f>+'Covid-19 KUA Abrechnungen'!Z188</f>
        <v>0</v>
      </c>
      <c r="C179" s="248">
        <f>IF('Covid-19 KUA Abrechnungen'!AD188&gt;0,'Covid-19 KUA Abrechnungen'!AD188/'Covid-19 KUA Abrechnungen'!P188,'Covid-19 KUA Abrechnungen'!AE188)</f>
        <v>0</v>
      </c>
      <c r="E179" s="248" t="e">
        <f>CONCATENATE(Gehälter!$A2:$AD16,"-",Gehälter!$A2:$AD16)</f>
        <v>#VALUE!</v>
      </c>
      <c r="F179" t="e">
        <f>+Gehälter!$A2:$AD16/Gehälter!$A2:$AD16</f>
        <v>#VALUE!</v>
      </c>
      <c r="G179" s="248"/>
    </row>
    <row r="180" spans="1:7" x14ac:dyDescent="0.2">
      <c r="A180" s="248" t="str">
        <f>CONCATENATE('Covid-19 KUA Abrechnungen'!G189,"-",LEFT('Covid-19 KUA Abrechnungen'!AB189,6))</f>
        <v>-</v>
      </c>
      <c r="B180" s="248">
        <f>+'Covid-19 KUA Abrechnungen'!Z189</f>
        <v>0</v>
      </c>
      <c r="C180" s="248">
        <f>IF('Covid-19 KUA Abrechnungen'!AD189&gt;0,'Covid-19 KUA Abrechnungen'!AD189/'Covid-19 KUA Abrechnungen'!P189,'Covid-19 KUA Abrechnungen'!AE189)</f>
        <v>0</v>
      </c>
      <c r="E180" s="248" t="e">
        <f>CONCATENATE(Gehälter!$A2:$AD16,"-",Gehälter!$A2:$AD16)</f>
        <v>#VALUE!</v>
      </c>
      <c r="F180" t="e">
        <f>+Gehälter!$A2:$AD16/Gehälter!$A2:$AD16</f>
        <v>#VALUE!</v>
      </c>
      <c r="G180" s="248"/>
    </row>
    <row r="181" spans="1:7" x14ac:dyDescent="0.2">
      <c r="A181" s="248" t="str">
        <f>CONCATENATE('Covid-19 KUA Abrechnungen'!G190,"-",LEFT('Covid-19 KUA Abrechnungen'!AB190,6))</f>
        <v>-</v>
      </c>
      <c r="B181" s="248">
        <f>+'Covid-19 KUA Abrechnungen'!Z190</f>
        <v>0</v>
      </c>
      <c r="C181" s="248">
        <f>IF('Covid-19 KUA Abrechnungen'!AD190&gt;0,'Covid-19 KUA Abrechnungen'!AD190/'Covid-19 KUA Abrechnungen'!P190,'Covid-19 KUA Abrechnungen'!AE190)</f>
        <v>0</v>
      </c>
      <c r="E181" s="248" t="e">
        <f>CONCATENATE(Gehälter!$A2:$AD16,"-",Gehälter!$A2:$AD16)</f>
        <v>#VALUE!</v>
      </c>
      <c r="F181" t="e">
        <f>+Gehälter!$A2:$AD16/Gehälter!$A2:$AD16</f>
        <v>#VALUE!</v>
      </c>
      <c r="G181" s="248"/>
    </row>
    <row r="182" spans="1:7" x14ac:dyDescent="0.2">
      <c r="A182" s="248" t="str">
        <f>CONCATENATE('Covid-19 KUA Abrechnungen'!G191,"-",LEFT('Covid-19 KUA Abrechnungen'!AB191,6))</f>
        <v>-</v>
      </c>
      <c r="B182" s="248">
        <f>+'Covid-19 KUA Abrechnungen'!Z191</f>
        <v>0</v>
      </c>
      <c r="C182" s="248">
        <f>IF('Covid-19 KUA Abrechnungen'!AD191&gt;0,'Covid-19 KUA Abrechnungen'!AD191/'Covid-19 KUA Abrechnungen'!P191,'Covid-19 KUA Abrechnungen'!AE191)</f>
        <v>0</v>
      </c>
      <c r="E182" s="248" t="e">
        <f>CONCATENATE(Gehälter!$A2:$AD16,"-",Gehälter!$A2:$AD16)</f>
        <v>#VALUE!</v>
      </c>
      <c r="F182" t="e">
        <f>+Gehälter!$A2:$AD16/Gehälter!$A2:$AD16</f>
        <v>#VALUE!</v>
      </c>
      <c r="G182" s="248"/>
    </row>
    <row r="183" spans="1:7" x14ac:dyDescent="0.2">
      <c r="A183" s="248" t="str">
        <f>CONCATENATE('Covid-19 KUA Abrechnungen'!G192,"-",LEFT('Covid-19 KUA Abrechnungen'!AB192,6))</f>
        <v>-</v>
      </c>
      <c r="B183" s="248">
        <f>+'Covid-19 KUA Abrechnungen'!Z192</f>
        <v>0</v>
      </c>
      <c r="C183" s="248">
        <f>IF('Covid-19 KUA Abrechnungen'!AD192&gt;0,'Covid-19 KUA Abrechnungen'!AD192/'Covid-19 KUA Abrechnungen'!P192,'Covid-19 KUA Abrechnungen'!AE192)</f>
        <v>0</v>
      </c>
      <c r="E183" s="248" t="e">
        <f>CONCATENATE(Gehälter!$A2:$AD16,"-",Gehälter!$A2:$AD16)</f>
        <v>#VALUE!</v>
      </c>
      <c r="F183" t="e">
        <f>+Gehälter!$A2:$AD16/Gehälter!$A2:$AD16</f>
        <v>#VALUE!</v>
      </c>
      <c r="G183" s="248"/>
    </row>
    <row r="184" spans="1:7" x14ac:dyDescent="0.2">
      <c r="A184" s="248" t="str">
        <f>CONCATENATE('Covid-19 KUA Abrechnungen'!G193,"-",LEFT('Covid-19 KUA Abrechnungen'!AB193,6))</f>
        <v>-</v>
      </c>
      <c r="B184" s="248">
        <f>+'Covid-19 KUA Abrechnungen'!Z193</f>
        <v>0</v>
      </c>
      <c r="C184" s="248">
        <f>IF('Covid-19 KUA Abrechnungen'!AD193&gt;0,'Covid-19 KUA Abrechnungen'!AD193/'Covid-19 KUA Abrechnungen'!P193,'Covid-19 KUA Abrechnungen'!AE193)</f>
        <v>0</v>
      </c>
      <c r="E184" s="248" t="e">
        <f>CONCATENATE(Gehälter!$A2:$AD16,"-",Gehälter!$A2:$AD16)</f>
        <v>#VALUE!</v>
      </c>
      <c r="F184" t="e">
        <f>+Gehälter!$A2:$AD16/Gehälter!$A2:$AD16</f>
        <v>#VALUE!</v>
      </c>
      <c r="G184" s="248"/>
    </row>
    <row r="185" spans="1:7" x14ac:dyDescent="0.2">
      <c r="A185" s="248" t="str">
        <f>CONCATENATE('Covid-19 KUA Abrechnungen'!G194,"-",LEFT('Covid-19 KUA Abrechnungen'!AB194,6))</f>
        <v>-</v>
      </c>
      <c r="B185" s="248">
        <f>+'Covid-19 KUA Abrechnungen'!Z194</f>
        <v>0</v>
      </c>
      <c r="C185" s="248">
        <f>IF('Covid-19 KUA Abrechnungen'!AD194&gt;0,'Covid-19 KUA Abrechnungen'!AD194/'Covid-19 KUA Abrechnungen'!P194,'Covid-19 KUA Abrechnungen'!AE194)</f>
        <v>0</v>
      </c>
      <c r="E185" s="248" t="e">
        <f>CONCATENATE(Gehälter!$A2:$AD16,"-",Gehälter!$A2:$AD16)</f>
        <v>#VALUE!</v>
      </c>
      <c r="F185" t="e">
        <f>+Gehälter!$A2:$AD16/Gehälter!$A2:$AD16</f>
        <v>#VALUE!</v>
      </c>
      <c r="G185" s="248"/>
    </row>
    <row r="186" spans="1:7" x14ac:dyDescent="0.2">
      <c r="A186" s="248" t="str">
        <f>CONCATENATE('Covid-19 KUA Abrechnungen'!G195,"-",LEFT('Covid-19 KUA Abrechnungen'!AB195,6))</f>
        <v>-</v>
      </c>
      <c r="B186" s="248">
        <f>+'Covid-19 KUA Abrechnungen'!Z195</f>
        <v>0</v>
      </c>
      <c r="C186" s="248">
        <f>IF('Covid-19 KUA Abrechnungen'!AD195&gt;0,'Covid-19 KUA Abrechnungen'!AD195/'Covid-19 KUA Abrechnungen'!P195,'Covid-19 KUA Abrechnungen'!AE195)</f>
        <v>0</v>
      </c>
      <c r="E186" s="248" t="e">
        <f>CONCATENATE(Gehälter!$A2:$AD16,"-",Gehälter!$A2:$AD16)</f>
        <v>#VALUE!</v>
      </c>
      <c r="F186" t="e">
        <f>+Gehälter!$A2:$AD16/Gehälter!$A2:$AD16</f>
        <v>#VALUE!</v>
      </c>
      <c r="G186" s="248"/>
    </row>
    <row r="187" spans="1:7" x14ac:dyDescent="0.2">
      <c r="A187" s="248" t="str">
        <f>CONCATENATE('Covid-19 KUA Abrechnungen'!G196,"-",LEFT('Covid-19 KUA Abrechnungen'!AB196,6))</f>
        <v>-</v>
      </c>
      <c r="B187" s="248">
        <f>+'Covid-19 KUA Abrechnungen'!Z196</f>
        <v>0</v>
      </c>
      <c r="C187" s="248">
        <f>IF('Covid-19 KUA Abrechnungen'!AD196&gt;0,'Covid-19 KUA Abrechnungen'!AD196/'Covid-19 KUA Abrechnungen'!P196,'Covid-19 KUA Abrechnungen'!AE196)</f>
        <v>0</v>
      </c>
      <c r="E187" s="248" t="e">
        <f>CONCATENATE(Gehälter!$A2:$AD16,"-",Gehälter!$A2:$AD16)</f>
        <v>#VALUE!</v>
      </c>
      <c r="F187" t="e">
        <f>+Gehälter!$A2:$AD16/Gehälter!$A2:$AD16</f>
        <v>#VALUE!</v>
      </c>
      <c r="G187" s="248"/>
    </row>
    <row r="188" spans="1:7" x14ac:dyDescent="0.2">
      <c r="A188" s="248" t="str">
        <f>CONCATENATE('Covid-19 KUA Abrechnungen'!G197,"-",LEFT('Covid-19 KUA Abrechnungen'!AB197,6))</f>
        <v>-</v>
      </c>
      <c r="B188" s="248">
        <f>+'Covid-19 KUA Abrechnungen'!Z197</f>
        <v>0</v>
      </c>
      <c r="C188" s="248">
        <f>IF('Covid-19 KUA Abrechnungen'!AD197&gt;0,'Covid-19 KUA Abrechnungen'!AD197/'Covid-19 KUA Abrechnungen'!P197,'Covid-19 KUA Abrechnungen'!AE197)</f>
        <v>0</v>
      </c>
      <c r="E188" s="248" t="e">
        <f>CONCATENATE(Gehälter!$A2:$AD16,"-",Gehälter!$A2:$AD16)</f>
        <v>#VALUE!</v>
      </c>
      <c r="F188" t="e">
        <f>+Gehälter!$A2:$AD16/Gehälter!$A2:$AD16</f>
        <v>#VALUE!</v>
      </c>
      <c r="G188" s="248"/>
    </row>
    <row r="189" spans="1:7" x14ac:dyDescent="0.2">
      <c r="A189" s="248" t="str">
        <f>CONCATENATE('Covid-19 KUA Abrechnungen'!G198,"-",LEFT('Covid-19 KUA Abrechnungen'!AB198,6))</f>
        <v>-</v>
      </c>
      <c r="B189" s="248">
        <f>+'Covid-19 KUA Abrechnungen'!Z198</f>
        <v>0</v>
      </c>
      <c r="C189" s="248">
        <f>IF('Covid-19 KUA Abrechnungen'!AD198&gt;0,'Covid-19 KUA Abrechnungen'!AD198/'Covid-19 KUA Abrechnungen'!P198,'Covid-19 KUA Abrechnungen'!AE198)</f>
        <v>0</v>
      </c>
      <c r="E189" s="248" t="e">
        <f>CONCATENATE(Gehälter!$A2:$AD16,"-",Gehälter!$A2:$AD16)</f>
        <v>#VALUE!</v>
      </c>
      <c r="F189" t="e">
        <f>+Gehälter!$A2:$AD16/Gehälter!$A2:$AD16</f>
        <v>#VALUE!</v>
      </c>
      <c r="G189" s="248"/>
    </row>
    <row r="190" spans="1:7" x14ac:dyDescent="0.2">
      <c r="A190" s="248" t="str">
        <f>CONCATENATE('Covid-19 KUA Abrechnungen'!G199,"-",LEFT('Covid-19 KUA Abrechnungen'!AB199,6))</f>
        <v>-</v>
      </c>
      <c r="B190" s="248">
        <f>+'Covid-19 KUA Abrechnungen'!Z199</f>
        <v>0</v>
      </c>
      <c r="C190" s="248">
        <f>IF('Covid-19 KUA Abrechnungen'!AD199&gt;0,'Covid-19 KUA Abrechnungen'!AD199/'Covid-19 KUA Abrechnungen'!P199,'Covid-19 KUA Abrechnungen'!AE199)</f>
        <v>0</v>
      </c>
      <c r="E190" s="248" t="e">
        <f>CONCATENATE(Gehälter!$A2:$AD16,"-",Gehälter!$A2:$AD16)</f>
        <v>#VALUE!</v>
      </c>
      <c r="F190" t="e">
        <f>+Gehälter!$A2:$AD16/Gehälter!$A2:$AD16</f>
        <v>#VALUE!</v>
      </c>
      <c r="G190" s="248"/>
    </row>
    <row r="191" spans="1:7" x14ac:dyDescent="0.2">
      <c r="A191" s="248" t="str">
        <f>CONCATENATE('Covid-19 KUA Abrechnungen'!G200,"-",LEFT('Covid-19 KUA Abrechnungen'!AB200,6))</f>
        <v>-</v>
      </c>
      <c r="B191" s="248">
        <f>+'Covid-19 KUA Abrechnungen'!Z200</f>
        <v>0</v>
      </c>
      <c r="C191" s="248">
        <f>IF('Covid-19 KUA Abrechnungen'!AD200&gt;0,'Covid-19 KUA Abrechnungen'!AD200/'Covid-19 KUA Abrechnungen'!P200,'Covid-19 KUA Abrechnungen'!AE200)</f>
        <v>0</v>
      </c>
      <c r="E191" s="248" t="e">
        <f>CONCATENATE(Gehälter!$A2:$AD16,"-",Gehälter!$A2:$AD16)</f>
        <v>#VALUE!</v>
      </c>
      <c r="F191" t="e">
        <f>+Gehälter!$A2:$AD16/Gehälter!$A2:$AD16</f>
        <v>#VALUE!</v>
      </c>
      <c r="G191" s="248"/>
    </row>
    <row r="192" spans="1:7" x14ac:dyDescent="0.2">
      <c r="A192" s="248" t="str">
        <f>CONCATENATE('Covid-19 KUA Abrechnungen'!G201,"-",LEFT('Covid-19 KUA Abrechnungen'!AB201,6))</f>
        <v>-</v>
      </c>
      <c r="B192" s="248">
        <f>+'Covid-19 KUA Abrechnungen'!Z201</f>
        <v>0</v>
      </c>
      <c r="C192" s="248">
        <f>IF('Covid-19 KUA Abrechnungen'!AD201&gt;0,'Covid-19 KUA Abrechnungen'!AD201/'Covid-19 KUA Abrechnungen'!P201,'Covid-19 KUA Abrechnungen'!AE201)</f>
        <v>0</v>
      </c>
      <c r="E192" s="248" t="e">
        <f>CONCATENATE(Gehälter!$A2:$AD16,"-",Gehälter!$A2:$AD16)</f>
        <v>#VALUE!</v>
      </c>
      <c r="F192" t="e">
        <f>+Gehälter!$A2:$AD16/Gehälter!$A2:$AD16</f>
        <v>#VALUE!</v>
      </c>
      <c r="G192" s="248"/>
    </row>
    <row r="193" spans="1:7" x14ac:dyDescent="0.2">
      <c r="A193" s="248" t="str">
        <f>CONCATENATE('Covid-19 KUA Abrechnungen'!G202,"-",LEFT('Covid-19 KUA Abrechnungen'!AB202,6))</f>
        <v>-</v>
      </c>
      <c r="B193" s="248">
        <f>+'Covid-19 KUA Abrechnungen'!Z202</f>
        <v>0</v>
      </c>
      <c r="C193" s="248">
        <f>IF('Covid-19 KUA Abrechnungen'!AD202&gt;0,'Covid-19 KUA Abrechnungen'!AD202/'Covid-19 KUA Abrechnungen'!P202,'Covid-19 KUA Abrechnungen'!AE202)</f>
        <v>0</v>
      </c>
      <c r="E193" s="248" t="e">
        <f>CONCATENATE(Gehälter!$A2:$AD16,"-",Gehälter!$A2:$AD16)</f>
        <v>#VALUE!</v>
      </c>
      <c r="F193" t="e">
        <f>+Gehälter!$A2:$AD16/Gehälter!$A2:$AD16</f>
        <v>#VALUE!</v>
      </c>
      <c r="G193" s="248"/>
    </row>
    <row r="194" spans="1:7" x14ac:dyDescent="0.2">
      <c r="A194" s="248" t="str">
        <f>CONCATENATE('Covid-19 KUA Abrechnungen'!G203,"-",LEFT('Covid-19 KUA Abrechnungen'!AB203,6))</f>
        <v>-</v>
      </c>
      <c r="B194" s="248">
        <f>+'Covid-19 KUA Abrechnungen'!Z203</f>
        <v>0</v>
      </c>
      <c r="C194" s="248">
        <f>IF('Covid-19 KUA Abrechnungen'!AD203&gt;0,'Covid-19 KUA Abrechnungen'!AD203/'Covid-19 KUA Abrechnungen'!P203,'Covid-19 KUA Abrechnungen'!AE203)</f>
        <v>0</v>
      </c>
      <c r="E194" s="248" t="e">
        <f>CONCATENATE(Gehälter!$A2:$AD16,"-",Gehälter!$A2:$AD16)</f>
        <v>#VALUE!</v>
      </c>
      <c r="F194" t="e">
        <f>+Gehälter!$A2:$AD16/Gehälter!$A2:$AD16</f>
        <v>#VALUE!</v>
      </c>
      <c r="G194" s="248"/>
    </row>
    <row r="195" spans="1:7" x14ac:dyDescent="0.2">
      <c r="A195" s="248" t="str">
        <f>CONCATENATE('Covid-19 KUA Abrechnungen'!G204,"-",LEFT('Covid-19 KUA Abrechnungen'!AB204,6))</f>
        <v>-</v>
      </c>
      <c r="B195" s="248">
        <f>+'Covid-19 KUA Abrechnungen'!Z204</f>
        <v>0</v>
      </c>
      <c r="C195" s="248">
        <f>IF('Covid-19 KUA Abrechnungen'!AD204&gt;0,'Covid-19 KUA Abrechnungen'!AD204/'Covid-19 KUA Abrechnungen'!P204,'Covid-19 KUA Abrechnungen'!AE204)</f>
        <v>0</v>
      </c>
      <c r="E195" s="248" t="e">
        <f>CONCATENATE(Gehälter!$A2:$AD16,"-",Gehälter!$A2:$AD16)</f>
        <v>#VALUE!</v>
      </c>
      <c r="F195" t="e">
        <f>+Gehälter!$A2:$AD16/Gehälter!$A2:$AD16</f>
        <v>#VALUE!</v>
      </c>
      <c r="G195" s="248"/>
    </row>
    <row r="196" spans="1:7" x14ac:dyDescent="0.2">
      <c r="A196" s="248" t="str">
        <f>CONCATENATE('Covid-19 KUA Abrechnungen'!G205,"-",LEFT('Covid-19 KUA Abrechnungen'!AB205,6))</f>
        <v>-</v>
      </c>
      <c r="B196" s="248">
        <f>+'Covid-19 KUA Abrechnungen'!Z205</f>
        <v>0</v>
      </c>
      <c r="C196" s="248">
        <f>IF('Covid-19 KUA Abrechnungen'!AD205&gt;0,'Covid-19 KUA Abrechnungen'!AD205/'Covid-19 KUA Abrechnungen'!P205,'Covid-19 KUA Abrechnungen'!AE205)</f>
        <v>0</v>
      </c>
      <c r="E196" s="248" t="e">
        <f>CONCATENATE(Gehälter!$A2:$AD16,"-",Gehälter!$A2:$AD16)</f>
        <v>#VALUE!</v>
      </c>
      <c r="F196" t="e">
        <f>+Gehälter!$A2:$AD16/Gehälter!$A2:$AD16</f>
        <v>#VALUE!</v>
      </c>
      <c r="G196" s="248"/>
    </row>
    <row r="197" spans="1:7" x14ac:dyDescent="0.2">
      <c r="A197" s="248" t="str">
        <f>CONCATENATE('Covid-19 KUA Abrechnungen'!G206,"-",LEFT('Covid-19 KUA Abrechnungen'!AB206,6))</f>
        <v>-</v>
      </c>
      <c r="B197" s="248">
        <f>+'Covid-19 KUA Abrechnungen'!Z206</f>
        <v>0</v>
      </c>
      <c r="C197" s="248">
        <f>IF('Covid-19 KUA Abrechnungen'!AD206&gt;0,'Covid-19 KUA Abrechnungen'!AD206/'Covid-19 KUA Abrechnungen'!P206,'Covid-19 KUA Abrechnungen'!AE206)</f>
        <v>0</v>
      </c>
      <c r="E197" s="248" t="e">
        <f>CONCATENATE(Gehälter!$A2:$AD16,"-",Gehälter!$A2:$AD16)</f>
        <v>#VALUE!</v>
      </c>
      <c r="F197" t="e">
        <f>+Gehälter!$A2:$AD16/Gehälter!$A2:$AD16</f>
        <v>#VALUE!</v>
      </c>
      <c r="G197" s="248"/>
    </row>
    <row r="198" spans="1:7" x14ac:dyDescent="0.2">
      <c r="A198" s="248" t="str">
        <f>CONCATENATE('Covid-19 KUA Abrechnungen'!G207,"-",LEFT('Covid-19 KUA Abrechnungen'!AB207,6))</f>
        <v>-</v>
      </c>
      <c r="B198" s="248">
        <f>+'Covid-19 KUA Abrechnungen'!Z207</f>
        <v>0</v>
      </c>
      <c r="C198" s="248">
        <f>IF('Covid-19 KUA Abrechnungen'!AD207&gt;0,'Covid-19 KUA Abrechnungen'!AD207/'Covid-19 KUA Abrechnungen'!P207,'Covid-19 KUA Abrechnungen'!AE207)</f>
        <v>0</v>
      </c>
      <c r="E198" s="248" t="e">
        <f>CONCATENATE(Gehälter!$A2:$AD16,"-",Gehälter!$A2:$AD16)</f>
        <v>#VALUE!</v>
      </c>
      <c r="F198" t="e">
        <f>+Gehälter!$A2:$AD16/Gehälter!$A2:$AD16</f>
        <v>#VALUE!</v>
      </c>
      <c r="G198" s="248"/>
    </row>
    <row r="199" spans="1:7" x14ac:dyDescent="0.2">
      <c r="A199" s="248" t="str">
        <f>CONCATENATE('Covid-19 KUA Abrechnungen'!G208,"-",LEFT('Covid-19 KUA Abrechnungen'!AB208,6))</f>
        <v>-</v>
      </c>
      <c r="B199" s="248">
        <f>+'Covid-19 KUA Abrechnungen'!Z208</f>
        <v>0</v>
      </c>
      <c r="C199" s="248">
        <f>IF('Covid-19 KUA Abrechnungen'!AD208&gt;0,'Covid-19 KUA Abrechnungen'!AD208/'Covid-19 KUA Abrechnungen'!P208,'Covid-19 KUA Abrechnungen'!AE208)</f>
        <v>0</v>
      </c>
      <c r="E199" s="248" t="e">
        <f>CONCATENATE(Gehälter!$A2:$AD16,"-",Gehälter!$A2:$AD16)</f>
        <v>#VALUE!</v>
      </c>
      <c r="F199" t="e">
        <f>+Gehälter!$A2:$AD16/Gehälter!$A2:$AD16</f>
        <v>#VALUE!</v>
      </c>
      <c r="G199" s="248"/>
    </row>
    <row r="200" spans="1:7" x14ac:dyDescent="0.2">
      <c r="A200" s="248" t="str">
        <f>CONCATENATE('Covid-19 KUA Abrechnungen'!G209,"-",LEFT('Covid-19 KUA Abrechnungen'!AB209,6))</f>
        <v>-</v>
      </c>
      <c r="B200" s="248">
        <f>+'Covid-19 KUA Abrechnungen'!Z209</f>
        <v>0</v>
      </c>
      <c r="C200" s="248">
        <f>IF('Covid-19 KUA Abrechnungen'!AD209&gt;0,'Covid-19 KUA Abrechnungen'!AD209/'Covid-19 KUA Abrechnungen'!P209,'Covid-19 KUA Abrechnungen'!AE209)</f>
        <v>0</v>
      </c>
      <c r="E200" s="248" t="e">
        <f>CONCATENATE(Gehälter!$A2:$AD16,"-",Gehälter!$A2:$AD16)</f>
        <v>#VALUE!</v>
      </c>
      <c r="F200" t="e">
        <f>+Gehälter!$A2:$AD16/Gehälter!$A2:$AD16</f>
        <v>#VALUE!</v>
      </c>
      <c r="G200" s="248"/>
    </row>
    <row r="201" spans="1:7" x14ac:dyDescent="0.2">
      <c r="A201" s="248" t="str">
        <f>CONCATENATE('Covid-19 KUA Abrechnungen'!G210,"-",LEFT('Covid-19 KUA Abrechnungen'!AB210,6))</f>
        <v>-</v>
      </c>
      <c r="B201" s="248">
        <f>+'Covid-19 KUA Abrechnungen'!Z210</f>
        <v>0</v>
      </c>
      <c r="C201" s="248">
        <f>IF('Covid-19 KUA Abrechnungen'!AD210&gt;0,'Covid-19 KUA Abrechnungen'!AD210/'Covid-19 KUA Abrechnungen'!P210,'Covid-19 KUA Abrechnungen'!AE210)</f>
        <v>0</v>
      </c>
      <c r="E201" s="248" t="e">
        <f>CONCATENATE(Gehälter!$A2:$AD16,"-",Gehälter!$A2:$AD16)</f>
        <v>#VALUE!</v>
      </c>
      <c r="F201" t="e">
        <f>+Gehälter!$A2:$AD16/Gehälter!$A2:$AD16</f>
        <v>#VALUE!</v>
      </c>
      <c r="G201" s="248"/>
    </row>
    <row r="202" spans="1:7" x14ac:dyDescent="0.2">
      <c r="A202" s="248" t="str">
        <f>CONCATENATE('Covid-19 KUA Abrechnungen'!G211,"-",LEFT('Covid-19 KUA Abrechnungen'!AB211,6))</f>
        <v>-</v>
      </c>
      <c r="B202" s="248">
        <f>+'Covid-19 KUA Abrechnungen'!Z211</f>
        <v>0</v>
      </c>
      <c r="C202" s="248">
        <f>IF('Covid-19 KUA Abrechnungen'!AD211&gt;0,'Covid-19 KUA Abrechnungen'!AD211/'Covid-19 KUA Abrechnungen'!P211,'Covid-19 KUA Abrechnungen'!AE211)</f>
        <v>0</v>
      </c>
      <c r="E202" s="248" t="e">
        <f>CONCATENATE(Gehälter!$A2:$AD16,"-",Gehälter!$A2:$AD16)</f>
        <v>#VALUE!</v>
      </c>
      <c r="F202" t="e">
        <f>+Gehälter!$A2:$AD16/Gehälter!$A2:$AD16</f>
        <v>#VALUE!</v>
      </c>
      <c r="G202" s="248"/>
    </row>
    <row r="203" spans="1:7" x14ac:dyDescent="0.2">
      <c r="A203" s="248" t="str">
        <f>CONCATENATE('Covid-19 KUA Abrechnungen'!G212,"-",LEFT('Covid-19 KUA Abrechnungen'!AB212,6))</f>
        <v>-</v>
      </c>
      <c r="B203" s="248">
        <f>+'Covid-19 KUA Abrechnungen'!Z212</f>
        <v>0</v>
      </c>
      <c r="C203" s="248">
        <f>IF('Covid-19 KUA Abrechnungen'!AD212&gt;0,'Covid-19 KUA Abrechnungen'!AD212/'Covid-19 KUA Abrechnungen'!P212,'Covid-19 KUA Abrechnungen'!AE212)</f>
        <v>0</v>
      </c>
      <c r="E203" s="248" t="e">
        <f>CONCATENATE(Gehälter!$A2:$AD16,"-",Gehälter!$A2:$AD16)</f>
        <v>#VALUE!</v>
      </c>
      <c r="F203" t="e">
        <f>+Gehälter!$A2:$AD16/Gehälter!$A2:$AD16</f>
        <v>#VALUE!</v>
      </c>
      <c r="G203" s="248"/>
    </row>
    <row r="204" spans="1:7" x14ac:dyDescent="0.2">
      <c r="A204" s="248" t="str">
        <f>CONCATENATE('Covid-19 KUA Abrechnungen'!G213,"-",LEFT('Covid-19 KUA Abrechnungen'!AB213,6))</f>
        <v>-</v>
      </c>
      <c r="B204" s="248">
        <f>+'Covid-19 KUA Abrechnungen'!Z213</f>
        <v>0</v>
      </c>
      <c r="C204" s="248">
        <f>IF('Covid-19 KUA Abrechnungen'!AD213&gt;0,'Covid-19 KUA Abrechnungen'!AD213/'Covid-19 KUA Abrechnungen'!P213,'Covid-19 KUA Abrechnungen'!AE213)</f>
        <v>0</v>
      </c>
      <c r="E204" s="248" t="e">
        <f>CONCATENATE(Gehälter!$A2:$AD16,"-",Gehälter!$A2:$AD16)</f>
        <v>#VALUE!</v>
      </c>
      <c r="F204" t="e">
        <f>+Gehälter!$A2:$AD16/Gehälter!$A2:$AD16</f>
        <v>#VALUE!</v>
      </c>
      <c r="G204" s="248"/>
    </row>
    <row r="205" spans="1:7" x14ac:dyDescent="0.2">
      <c r="A205" s="248" t="str">
        <f>CONCATENATE('Covid-19 KUA Abrechnungen'!G214,"-",LEFT('Covid-19 KUA Abrechnungen'!AB214,6))</f>
        <v>-</v>
      </c>
      <c r="B205" s="248">
        <f>+'Covid-19 KUA Abrechnungen'!Z214</f>
        <v>0</v>
      </c>
      <c r="C205" s="248">
        <f>IF('Covid-19 KUA Abrechnungen'!AD214&gt;0,'Covid-19 KUA Abrechnungen'!AD214/'Covid-19 KUA Abrechnungen'!P214,'Covid-19 KUA Abrechnungen'!AE214)</f>
        <v>0</v>
      </c>
      <c r="E205" s="248" t="e">
        <f>CONCATENATE(Gehälter!$A2:$AD16,"-",Gehälter!$A2:$AD16)</f>
        <v>#VALUE!</v>
      </c>
      <c r="F205" t="e">
        <f>+Gehälter!$A2:$AD16/Gehälter!$A2:$AD16</f>
        <v>#VALUE!</v>
      </c>
      <c r="G205" s="248"/>
    </row>
    <row r="206" spans="1:7" x14ac:dyDescent="0.2">
      <c r="A206" s="248" t="str">
        <f>CONCATENATE('Covid-19 KUA Abrechnungen'!G215,"-",LEFT('Covid-19 KUA Abrechnungen'!AB215,6))</f>
        <v>-</v>
      </c>
      <c r="B206" s="248">
        <f>+'Covid-19 KUA Abrechnungen'!Z215</f>
        <v>0</v>
      </c>
      <c r="C206" s="248">
        <f>IF('Covid-19 KUA Abrechnungen'!AD215&gt;0,'Covid-19 KUA Abrechnungen'!AD215/'Covid-19 KUA Abrechnungen'!P215,'Covid-19 KUA Abrechnungen'!AE215)</f>
        <v>0</v>
      </c>
      <c r="E206" s="248" t="e">
        <f>CONCATENATE(Gehälter!$A2:$AD16,"-",Gehälter!$A2:$AD16)</f>
        <v>#VALUE!</v>
      </c>
      <c r="F206" t="e">
        <f>+Gehälter!$A2:$AD16/Gehälter!$A2:$AD16</f>
        <v>#VALUE!</v>
      </c>
      <c r="G206" s="248"/>
    </row>
    <row r="207" spans="1:7" x14ac:dyDescent="0.2">
      <c r="A207" s="248" t="str">
        <f>CONCATENATE('Covid-19 KUA Abrechnungen'!G216,"-",LEFT('Covid-19 KUA Abrechnungen'!AB216,6))</f>
        <v>-</v>
      </c>
      <c r="B207" s="248">
        <f>+'Covid-19 KUA Abrechnungen'!Z216</f>
        <v>0</v>
      </c>
      <c r="C207" s="248">
        <f>IF('Covid-19 KUA Abrechnungen'!AD216&gt;0,'Covid-19 KUA Abrechnungen'!AD216/'Covid-19 KUA Abrechnungen'!P216,'Covid-19 KUA Abrechnungen'!AE216)</f>
        <v>0</v>
      </c>
      <c r="E207" s="248" t="e">
        <f>CONCATENATE(Gehälter!$A2:$AD16,"-",Gehälter!$A2:$AD16)</f>
        <v>#VALUE!</v>
      </c>
      <c r="F207" t="e">
        <f>+Gehälter!$A2:$AD16/Gehälter!$A2:$AD16</f>
        <v>#VALUE!</v>
      </c>
      <c r="G207" s="248"/>
    </row>
    <row r="208" spans="1:7" x14ac:dyDescent="0.2">
      <c r="A208" s="248" t="str">
        <f>CONCATENATE('Covid-19 KUA Abrechnungen'!G217,"-",LEFT('Covid-19 KUA Abrechnungen'!AB217,6))</f>
        <v>-</v>
      </c>
      <c r="B208" s="248">
        <f>+'Covid-19 KUA Abrechnungen'!Z217</f>
        <v>0</v>
      </c>
      <c r="C208" s="248">
        <f>IF('Covid-19 KUA Abrechnungen'!AD217&gt;0,'Covid-19 KUA Abrechnungen'!AD217/'Covid-19 KUA Abrechnungen'!P217,'Covid-19 KUA Abrechnungen'!AE217)</f>
        <v>0</v>
      </c>
      <c r="E208" s="248" t="e">
        <f>CONCATENATE(Gehälter!$A2:$AD16,"-",Gehälter!$A2:$AD16)</f>
        <v>#VALUE!</v>
      </c>
      <c r="F208" t="e">
        <f>+Gehälter!$A2:$AD16/Gehälter!$A2:$AD16</f>
        <v>#VALUE!</v>
      </c>
      <c r="G208" s="248"/>
    </row>
    <row r="209" spans="1:7" x14ac:dyDescent="0.2">
      <c r="A209" s="248" t="str">
        <f>CONCATENATE('Covid-19 KUA Abrechnungen'!G218,"-",LEFT('Covid-19 KUA Abrechnungen'!AB218,6))</f>
        <v>-</v>
      </c>
      <c r="B209" s="248">
        <f>+'Covid-19 KUA Abrechnungen'!Z218</f>
        <v>0</v>
      </c>
      <c r="C209" s="248">
        <f>IF('Covid-19 KUA Abrechnungen'!AD218&gt;0,'Covid-19 KUA Abrechnungen'!AD218/'Covid-19 KUA Abrechnungen'!P218,'Covid-19 KUA Abrechnungen'!AE218)</f>
        <v>0</v>
      </c>
      <c r="E209" s="248" t="e">
        <f>CONCATENATE(Gehälter!$A2:$AD16,"-",Gehälter!$A2:$AD16)</f>
        <v>#VALUE!</v>
      </c>
      <c r="F209" t="e">
        <f>+Gehälter!$A2:$AD16/Gehälter!$A2:$AD16</f>
        <v>#VALUE!</v>
      </c>
      <c r="G209" s="248"/>
    </row>
    <row r="210" spans="1:7" x14ac:dyDescent="0.2">
      <c r="A210" s="248" t="str">
        <f>CONCATENATE('Covid-19 KUA Abrechnungen'!G219,"-",LEFT('Covid-19 KUA Abrechnungen'!AB219,6))</f>
        <v>-</v>
      </c>
      <c r="B210" s="248">
        <f>+'Covid-19 KUA Abrechnungen'!Z219</f>
        <v>0</v>
      </c>
      <c r="C210" s="248">
        <f>IF('Covid-19 KUA Abrechnungen'!AD219&gt;0,'Covid-19 KUA Abrechnungen'!AD219/'Covid-19 KUA Abrechnungen'!P219,'Covid-19 KUA Abrechnungen'!AE219)</f>
        <v>0</v>
      </c>
      <c r="E210" s="248" t="e">
        <f>CONCATENATE(Gehälter!$A2:$AD16,"-",Gehälter!$A2:$AD16)</f>
        <v>#VALUE!</v>
      </c>
      <c r="F210" t="e">
        <f>+Gehälter!$A2:$AD16/Gehälter!$A2:$AD16</f>
        <v>#VALUE!</v>
      </c>
      <c r="G210" s="248"/>
    </row>
    <row r="211" spans="1:7" x14ac:dyDescent="0.2">
      <c r="A211" s="248" t="str">
        <f>CONCATENATE('Covid-19 KUA Abrechnungen'!G220,"-",LEFT('Covid-19 KUA Abrechnungen'!AB220,6))</f>
        <v>-</v>
      </c>
      <c r="B211" s="248">
        <f>+'Covid-19 KUA Abrechnungen'!Z220</f>
        <v>0</v>
      </c>
      <c r="C211" s="248">
        <f>IF('Covid-19 KUA Abrechnungen'!AD220&gt;0,'Covid-19 KUA Abrechnungen'!AD220/'Covid-19 KUA Abrechnungen'!P220,'Covid-19 KUA Abrechnungen'!AE220)</f>
        <v>0</v>
      </c>
      <c r="E211" s="248" t="e">
        <f>CONCATENATE(Gehälter!$A2:$AD16,"-",Gehälter!$A2:$AD16)</f>
        <v>#VALUE!</v>
      </c>
      <c r="F211" t="e">
        <f>+Gehälter!$A2:$AD16/Gehälter!$A2:$AD16</f>
        <v>#VALUE!</v>
      </c>
      <c r="G211" s="248"/>
    </row>
    <row r="212" spans="1:7" x14ac:dyDescent="0.2">
      <c r="A212" s="248" t="str">
        <f>CONCATENATE('Covid-19 KUA Abrechnungen'!G221,"-",LEFT('Covid-19 KUA Abrechnungen'!AB221,6))</f>
        <v>-</v>
      </c>
      <c r="B212" s="248">
        <f>+'Covid-19 KUA Abrechnungen'!Z221</f>
        <v>0</v>
      </c>
      <c r="C212" s="248">
        <f>IF('Covid-19 KUA Abrechnungen'!AD221&gt;0,'Covid-19 KUA Abrechnungen'!AD221/'Covid-19 KUA Abrechnungen'!P221,'Covid-19 KUA Abrechnungen'!AE221)</f>
        <v>0</v>
      </c>
      <c r="E212" s="248" t="e">
        <f>CONCATENATE(Gehälter!$A2:$AD16,"-",Gehälter!$A2:$AD16)</f>
        <v>#VALUE!</v>
      </c>
      <c r="F212" t="e">
        <f>+Gehälter!$A2:$AD16/Gehälter!$A2:$AD16</f>
        <v>#VALUE!</v>
      </c>
      <c r="G212" s="248"/>
    </row>
    <row r="213" spans="1:7" x14ac:dyDescent="0.2">
      <c r="A213" s="248" t="str">
        <f>CONCATENATE('Covid-19 KUA Abrechnungen'!G222,"-",LEFT('Covid-19 KUA Abrechnungen'!AB222,6))</f>
        <v>-</v>
      </c>
      <c r="B213" s="248">
        <f>+'Covid-19 KUA Abrechnungen'!Z222</f>
        <v>0</v>
      </c>
      <c r="C213" s="248">
        <f>IF('Covid-19 KUA Abrechnungen'!AD222&gt;0,'Covid-19 KUA Abrechnungen'!AD222/'Covid-19 KUA Abrechnungen'!P222,'Covid-19 KUA Abrechnungen'!AE222)</f>
        <v>0</v>
      </c>
      <c r="E213" s="248" t="e">
        <f>CONCATENATE(Gehälter!$A2:$AD16,"-",Gehälter!$A2:$AD16)</f>
        <v>#VALUE!</v>
      </c>
      <c r="F213" t="e">
        <f>+Gehälter!$A2:$AD16/Gehälter!$A2:$AD16</f>
        <v>#VALUE!</v>
      </c>
      <c r="G213" s="248"/>
    </row>
    <row r="214" spans="1:7" x14ac:dyDescent="0.2">
      <c r="A214" s="248" t="str">
        <f>CONCATENATE('Covid-19 KUA Abrechnungen'!G223,"-",LEFT('Covid-19 KUA Abrechnungen'!AB223,6))</f>
        <v>-</v>
      </c>
      <c r="B214" s="248">
        <f>+'Covid-19 KUA Abrechnungen'!Z223</f>
        <v>0</v>
      </c>
      <c r="C214" s="248">
        <f>IF('Covid-19 KUA Abrechnungen'!AD223&gt;0,'Covid-19 KUA Abrechnungen'!AD223/'Covid-19 KUA Abrechnungen'!P223,'Covid-19 KUA Abrechnungen'!AE223)</f>
        <v>0</v>
      </c>
      <c r="E214" s="248" t="e">
        <f>CONCATENATE(Gehälter!$A2:$AD16,"-",Gehälter!$A2:$AD16)</f>
        <v>#VALUE!</v>
      </c>
      <c r="F214" t="e">
        <f>+Gehälter!$A2:$AD16/Gehälter!$A2:$AD16</f>
        <v>#VALUE!</v>
      </c>
      <c r="G214" s="248"/>
    </row>
    <row r="215" spans="1:7" x14ac:dyDescent="0.2">
      <c r="A215" s="248" t="str">
        <f>CONCATENATE('Covid-19 KUA Abrechnungen'!G224,"-",LEFT('Covid-19 KUA Abrechnungen'!AB224,6))</f>
        <v>-</v>
      </c>
      <c r="B215" s="248">
        <f>+'Covid-19 KUA Abrechnungen'!Z224</f>
        <v>0</v>
      </c>
      <c r="C215" s="248">
        <f>IF('Covid-19 KUA Abrechnungen'!AD224&gt;0,'Covid-19 KUA Abrechnungen'!AD224/'Covid-19 KUA Abrechnungen'!P224,'Covid-19 KUA Abrechnungen'!AE224)</f>
        <v>0</v>
      </c>
      <c r="E215" s="248" t="e">
        <f>CONCATENATE(Gehälter!$A2:$AD16,"-",Gehälter!$A2:$AD16)</f>
        <v>#VALUE!</v>
      </c>
      <c r="F215" t="e">
        <f>+Gehälter!$A2:$AD16/Gehälter!$A2:$AD16</f>
        <v>#VALUE!</v>
      </c>
      <c r="G215" s="248"/>
    </row>
    <row r="216" spans="1:7" x14ac:dyDescent="0.2">
      <c r="A216" s="248" t="str">
        <f>CONCATENATE('Covid-19 KUA Abrechnungen'!G225,"-",LEFT('Covid-19 KUA Abrechnungen'!AB225,6))</f>
        <v>-</v>
      </c>
      <c r="B216" s="248">
        <f>+'Covid-19 KUA Abrechnungen'!Z225</f>
        <v>0</v>
      </c>
      <c r="C216" s="248">
        <f>IF('Covid-19 KUA Abrechnungen'!AD225&gt;0,'Covid-19 KUA Abrechnungen'!AD225/'Covid-19 KUA Abrechnungen'!P225,'Covid-19 KUA Abrechnungen'!AE225)</f>
        <v>0</v>
      </c>
      <c r="E216" s="248" t="e">
        <f>CONCATENATE(Gehälter!$A2:$AD16,"-",Gehälter!$A2:$AD16)</f>
        <v>#VALUE!</v>
      </c>
      <c r="F216" t="e">
        <f>+Gehälter!$A2:$AD16/Gehälter!$A2:$AD16</f>
        <v>#VALUE!</v>
      </c>
      <c r="G216" s="248"/>
    </row>
    <row r="217" spans="1:7" x14ac:dyDescent="0.2">
      <c r="A217" s="248" t="str">
        <f>CONCATENATE('Covid-19 KUA Abrechnungen'!G226,"-",LEFT('Covid-19 KUA Abrechnungen'!AB226,6))</f>
        <v>-</v>
      </c>
      <c r="B217" s="248">
        <f>+'Covid-19 KUA Abrechnungen'!Z226</f>
        <v>0</v>
      </c>
      <c r="C217" s="248">
        <f>IF('Covid-19 KUA Abrechnungen'!AD226&gt;0,'Covid-19 KUA Abrechnungen'!AD226/'Covid-19 KUA Abrechnungen'!P226,'Covid-19 KUA Abrechnungen'!AE226)</f>
        <v>0</v>
      </c>
      <c r="E217" s="248" t="e">
        <f>CONCATENATE(Gehälter!$A2:$AD16,"-",Gehälter!$A2:$AD16)</f>
        <v>#VALUE!</v>
      </c>
      <c r="F217" t="e">
        <f>+Gehälter!$A2:$AD16/Gehälter!$A2:$AD16</f>
        <v>#VALUE!</v>
      </c>
      <c r="G217" s="248"/>
    </row>
    <row r="218" spans="1:7" x14ac:dyDescent="0.2">
      <c r="A218" s="248" t="str">
        <f>CONCATENATE('Covid-19 KUA Abrechnungen'!G227,"-",LEFT('Covid-19 KUA Abrechnungen'!AB227,6))</f>
        <v>-</v>
      </c>
      <c r="B218" s="248">
        <f>+'Covid-19 KUA Abrechnungen'!Z227</f>
        <v>0</v>
      </c>
      <c r="C218" s="248">
        <f>IF('Covid-19 KUA Abrechnungen'!AD227&gt;0,'Covid-19 KUA Abrechnungen'!AD227/'Covid-19 KUA Abrechnungen'!P227,'Covid-19 KUA Abrechnungen'!AE227)</f>
        <v>0</v>
      </c>
      <c r="E218" s="248" t="e">
        <f>CONCATENATE(Gehälter!$A2:$AD16,"-",Gehälter!$A2:$AD16)</f>
        <v>#VALUE!</v>
      </c>
      <c r="F218" t="e">
        <f>+Gehälter!$A2:$AD16/Gehälter!$A2:$AD16</f>
        <v>#VALUE!</v>
      </c>
      <c r="G218" s="248"/>
    </row>
    <row r="219" spans="1:7" x14ac:dyDescent="0.2">
      <c r="A219" s="248" t="str">
        <f>CONCATENATE('Covid-19 KUA Abrechnungen'!G228,"-",LEFT('Covid-19 KUA Abrechnungen'!AB228,6))</f>
        <v>-</v>
      </c>
      <c r="B219" s="248">
        <f>+'Covid-19 KUA Abrechnungen'!Z228</f>
        <v>0</v>
      </c>
      <c r="C219" s="248">
        <f>IF('Covid-19 KUA Abrechnungen'!AD228&gt;0,'Covid-19 KUA Abrechnungen'!AD228/'Covid-19 KUA Abrechnungen'!P228,'Covid-19 KUA Abrechnungen'!AE228)</f>
        <v>0</v>
      </c>
      <c r="E219" s="248" t="e">
        <f>CONCATENATE(Gehälter!$A2:$AD16,"-",Gehälter!$A2:$AD16)</f>
        <v>#VALUE!</v>
      </c>
      <c r="F219" t="e">
        <f>+Gehälter!$A2:$AD16/Gehälter!$A2:$AD16</f>
        <v>#VALUE!</v>
      </c>
      <c r="G219" s="248"/>
    </row>
    <row r="220" spans="1:7" x14ac:dyDescent="0.2">
      <c r="A220" s="248" t="str">
        <f>CONCATENATE('Covid-19 KUA Abrechnungen'!G229,"-",LEFT('Covid-19 KUA Abrechnungen'!AB229,6))</f>
        <v>-</v>
      </c>
      <c r="B220" s="248">
        <f>+'Covid-19 KUA Abrechnungen'!Z229</f>
        <v>0</v>
      </c>
      <c r="C220" s="248">
        <f>IF('Covid-19 KUA Abrechnungen'!AD229&gt;0,'Covid-19 KUA Abrechnungen'!AD229/'Covid-19 KUA Abrechnungen'!P229,'Covid-19 KUA Abrechnungen'!AE229)</f>
        <v>0</v>
      </c>
      <c r="E220" s="248" t="e">
        <f>CONCATENATE(Gehälter!$A2:$AD16,"-",Gehälter!$A2:$AD16)</f>
        <v>#VALUE!</v>
      </c>
      <c r="F220" t="e">
        <f>+Gehälter!$A2:$AD16/Gehälter!$A2:$AD16</f>
        <v>#VALUE!</v>
      </c>
      <c r="G220" s="248"/>
    </row>
    <row r="221" spans="1:7" x14ac:dyDescent="0.2">
      <c r="A221" s="248" t="str">
        <f>CONCATENATE('Covid-19 KUA Abrechnungen'!G230,"-",LEFT('Covid-19 KUA Abrechnungen'!AB230,6))</f>
        <v>-</v>
      </c>
      <c r="B221" s="248">
        <f>+'Covid-19 KUA Abrechnungen'!Z230</f>
        <v>0</v>
      </c>
      <c r="C221" s="248">
        <f>IF('Covid-19 KUA Abrechnungen'!AD230&gt;0,'Covid-19 KUA Abrechnungen'!AD230/'Covid-19 KUA Abrechnungen'!P230,'Covid-19 KUA Abrechnungen'!AE230)</f>
        <v>0</v>
      </c>
      <c r="E221" s="248" t="e">
        <f>CONCATENATE(Gehälter!$A2:$AD16,"-",Gehälter!$A2:$AD16)</f>
        <v>#VALUE!</v>
      </c>
      <c r="F221" t="e">
        <f>+Gehälter!$A2:$AD16/Gehälter!$A2:$AD16</f>
        <v>#VALUE!</v>
      </c>
      <c r="G221" s="248"/>
    </row>
    <row r="222" spans="1:7" x14ac:dyDescent="0.2">
      <c r="A222" s="248" t="str">
        <f>CONCATENATE('Covid-19 KUA Abrechnungen'!G231,"-",LEFT('Covid-19 KUA Abrechnungen'!AB231,6))</f>
        <v>-</v>
      </c>
      <c r="B222" s="248">
        <f>+'Covid-19 KUA Abrechnungen'!Z231</f>
        <v>0</v>
      </c>
      <c r="C222" s="248">
        <f>IF('Covid-19 KUA Abrechnungen'!AD231&gt;0,'Covid-19 KUA Abrechnungen'!AD231/'Covid-19 KUA Abrechnungen'!P231,'Covid-19 KUA Abrechnungen'!AE231)</f>
        <v>0</v>
      </c>
      <c r="E222" s="248" t="e">
        <f>CONCATENATE(Gehälter!$A2:$AD16,"-",Gehälter!$A2:$AD16)</f>
        <v>#VALUE!</v>
      </c>
      <c r="F222" t="e">
        <f>+Gehälter!$A2:$AD16/Gehälter!$A2:$AD16</f>
        <v>#VALUE!</v>
      </c>
      <c r="G222" s="248"/>
    </row>
    <row r="223" spans="1:7" x14ac:dyDescent="0.2">
      <c r="A223" s="248" t="str">
        <f>CONCATENATE('Covid-19 KUA Abrechnungen'!G232,"-",LEFT('Covid-19 KUA Abrechnungen'!AB232,6))</f>
        <v>-</v>
      </c>
      <c r="B223" s="248">
        <f>+'Covid-19 KUA Abrechnungen'!Z232</f>
        <v>0</v>
      </c>
      <c r="C223" s="248">
        <f>IF('Covid-19 KUA Abrechnungen'!AD232&gt;0,'Covid-19 KUA Abrechnungen'!AD232/'Covid-19 KUA Abrechnungen'!P232,'Covid-19 KUA Abrechnungen'!AE232)</f>
        <v>0</v>
      </c>
      <c r="E223" s="248" t="e">
        <f>CONCATENATE(Gehälter!$A2:$AD16,"-",Gehälter!$A2:$AD16)</f>
        <v>#VALUE!</v>
      </c>
      <c r="F223" t="e">
        <f>+Gehälter!$A2:$AD16/Gehälter!$A2:$AD16</f>
        <v>#VALUE!</v>
      </c>
      <c r="G223" s="248"/>
    </row>
    <row r="224" spans="1:7" x14ac:dyDescent="0.2">
      <c r="A224" s="248" t="str">
        <f>CONCATENATE('Covid-19 KUA Abrechnungen'!G233,"-",LEFT('Covid-19 KUA Abrechnungen'!AB233,6))</f>
        <v>-</v>
      </c>
      <c r="B224" s="248">
        <f>+'Covid-19 KUA Abrechnungen'!Z233</f>
        <v>0</v>
      </c>
      <c r="C224" s="248">
        <f>IF('Covid-19 KUA Abrechnungen'!AD233&gt;0,'Covid-19 KUA Abrechnungen'!AD233/'Covid-19 KUA Abrechnungen'!P233,'Covid-19 KUA Abrechnungen'!AE233)</f>
        <v>0</v>
      </c>
      <c r="E224" s="248" t="e">
        <f>CONCATENATE(Gehälter!$A2:$AD16,"-",Gehälter!$A2:$AD16)</f>
        <v>#VALUE!</v>
      </c>
      <c r="F224" t="e">
        <f>+Gehälter!$A2:$AD16/Gehälter!$A2:$AD16</f>
        <v>#VALUE!</v>
      </c>
      <c r="G224" s="248"/>
    </row>
    <row r="225" spans="1:7" x14ac:dyDescent="0.2">
      <c r="A225" s="248" t="str">
        <f>CONCATENATE('Covid-19 KUA Abrechnungen'!G234,"-",LEFT('Covid-19 KUA Abrechnungen'!AB234,6))</f>
        <v>-</v>
      </c>
      <c r="B225" s="248">
        <f>+'Covid-19 KUA Abrechnungen'!Z234</f>
        <v>0</v>
      </c>
      <c r="C225" s="248">
        <f>IF('Covid-19 KUA Abrechnungen'!AD234&gt;0,'Covid-19 KUA Abrechnungen'!AD234/'Covid-19 KUA Abrechnungen'!P234,'Covid-19 KUA Abrechnungen'!AE234)</f>
        <v>0</v>
      </c>
      <c r="E225" s="248" t="e">
        <f>CONCATENATE(Gehälter!$A2:$AD16,"-",Gehälter!$A2:$AD16)</f>
        <v>#VALUE!</v>
      </c>
      <c r="F225" t="e">
        <f>+Gehälter!$A2:$AD16/Gehälter!$A2:$AD16</f>
        <v>#VALUE!</v>
      </c>
      <c r="G225" s="248"/>
    </row>
    <row r="226" spans="1:7" x14ac:dyDescent="0.2">
      <c r="A226" s="248" t="str">
        <f>CONCATENATE('Covid-19 KUA Abrechnungen'!G235,"-",LEFT('Covid-19 KUA Abrechnungen'!AB235,6))</f>
        <v>-</v>
      </c>
      <c r="B226" s="248">
        <f>+'Covid-19 KUA Abrechnungen'!Z235</f>
        <v>0</v>
      </c>
      <c r="C226" s="248">
        <f>IF('Covid-19 KUA Abrechnungen'!AD235&gt;0,'Covid-19 KUA Abrechnungen'!AD235/'Covid-19 KUA Abrechnungen'!P235,'Covid-19 KUA Abrechnungen'!AE235)</f>
        <v>0</v>
      </c>
      <c r="E226" s="248" t="e">
        <f>CONCATENATE(Gehälter!$A2:$AD16,"-",Gehälter!$A2:$AD16)</f>
        <v>#VALUE!</v>
      </c>
      <c r="F226" t="e">
        <f>+Gehälter!$A2:$AD16/Gehälter!$A2:$AD16</f>
        <v>#VALUE!</v>
      </c>
      <c r="G226" s="248"/>
    </row>
    <row r="227" spans="1:7" x14ac:dyDescent="0.2">
      <c r="A227" s="248" t="str">
        <f>CONCATENATE('Covid-19 KUA Abrechnungen'!G236,"-",LEFT('Covid-19 KUA Abrechnungen'!AB236,6))</f>
        <v>-</v>
      </c>
      <c r="B227" s="248">
        <f>+'Covid-19 KUA Abrechnungen'!Z236</f>
        <v>0</v>
      </c>
      <c r="C227" s="248">
        <f>IF('Covid-19 KUA Abrechnungen'!AD236&gt;0,'Covid-19 KUA Abrechnungen'!AD236/'Covid-19 KUA Abrechnungen'!P236,'Covid-19 KUA Abrechnungen'!AE236)</f>
        <v>0</v>
      </c>
      <c r="E227" s="248" t="e">
        <f>CONCATENATE(Gehälter!$A2:$AD16,"-",Gehälter!$A2:$AD16)</f>
        <v>#VALUE!</v>
      </c>
      <c r="F227" t="e">
        <f>+Gehälter!$A2:$AD16/Gehälter!$A2:$AD16</f>
        <v>#VALUE!</v>
      </c>
      <c r="G227" s="248"/>
    </row>
    <row r="228" spans="1:7" x14ac:dyDescent="0.2">
      <c r="A228" s="248" t="str">
        <f>CONCATENATE('Covid-19 KUA Abrechnungen'!G237,"-",LEFT('Covid-19 KUA Abrechnungen'!AB237,6))</f>
        <v>-</v>
      </c>
      <c r="B228" s="248">
        <f>+'Covid-19 KUA Abrechnungen'!Z237</f>
        <v>0</v>
      </c>
      <c r="C228" s="248">
        <f>IF('Covid-19 KUA Abrechnungen'!AD237&gt;0,'Covid-19 KUA Abrechnungen'!AD237/'Covid-19 KUA Abrechnungen'!P237,'Covid-19 KUA Abrechnungen'!AE237)</f>
        <v>0</v>
      </c>
      <c r="E228" s="248" t="e">
        <f>CONCATENATE(Gehälter!$A2:$AD16,"-",Gehälter!$A2:$AD16)</f>
        <v>#VALUE!</v>
      </c>
      <c r="F228" t="e">
        <f>+Gehälter!$A2:$AD16/Gehälter!$A2:$AD16</f>
        <v>#VALUE!</v>
      </c>
      <c r="G228" s="248"/>
    </row>
    <row r="229" spans="1:7" x14ac:dyDescent="0.2">
      <c r="A229" s="248" t="str">
        <f>CONCATENATE('Covid-19 KUA Abrechnungen'!G238,"-",LEFT('Covid-19 KUA Abrechnungen'!AB238,6))</f>
        <v>-</v>
      </c>
      <c r="B229" s="248">
        <f>+'Covid-19 KUA Abrechnungen'!Z238</f>
        <v>0</v>
      </c>
      <c r="C229" s="248">
        <f>IF('Covid-19 KUA Abrechnungen'!AD238&gt;0,'Covid-19 KUA Abrechnungen'!AD238/'Covid-19 KUA Abrechnungen'!P238,'Covid-19 KUA Abrechnungen'!AE238)</f>
        <v>0</v>
      </c>
      <c r="E229" s="248" t="e">
        <f>CONCATENATE(Gehälter!$A2:$AD16,"-",Gehälter!$A2:$AD16)</f>
        <v>#VALUE!</v>
      </c>
      <c r="F229" t="e">
        <f>+Gehälter!$A2:$AD16/Gehälter!$A2:$AD16</f>
        <v>#VALUE!</v>
      </c>
      <c r="G229" s="248"/>
    </row>
    <row r="230" spans="1:7" x14ac:dyDescent="0.2">
      <c r="A230" s="248" t="str">
        <f>CONCATENATE('Covid-19 KUA Abrechnungen'!G239,"-",LEFT('Covid-19 KUA Abrechnungen'!AB239,6))</f>
        <v>-</v>
      </c>
      <c r="B230" s="248">
        <f>+'Covid-19 KUA Abrechnungen'!Z239</f>
        <v>0</v>
      </c>
      <c r="C230" s="248">
        <f>IF('Covid-19 KUA Abrechnungen'!AD239&gt;0,'Covid-19 KUA Abrechnungen'!AD239/'Covid-19 KUA Abrechnungen'!P239,'Covid-19 KUA Abrechnungen'!AE239)</f>
        <v>0</v>
      </c>
      <c r="E230" s="248" t="e">
        <f>CONCATENATE(Gehälter!$A2:$AD16,"-",Gehälter!$A2:$AD16)</f>
        <v>#VALUE!</v>
      </c>
      <c r="F230" t="e">
        <f>+Gehälter!$A2:$AD16/Gehälter!$A2:$AD16</f>
        <v>#VALUE!</v>
      </c>
      <c r="G230" s="248"/>
    </row>
    <row r="231" spans="1:7" x14ac:dyDescent="0.2">
      <c r="A231" s="248" t="str">
        <f>CONCATENATE('Covid-19 KUA Abrechnungen'!G240,"-",LEFT('Covid-19 KUA Abrechnungen'!AB240,6))</f>
        <v>-</v>
      </c>
      <c r="B231" s="248">
        <f>+'Covid-19 KUA Abrechnungen'!Z240</f>
        <v>0</v>
      </c>
      <c r="C231" s="248">
        <f>IF('Covid-19 KUA Abrechnungen'!AD240&gt;0,'Covid-19 KUA Abrechnungen'!AD240/'Covid-19 KUA Abrechnungen'!P240,'Covid-19 KUA Abrechnungen'!AE240)</f>
        <v>0</v>
      </c>
      <c r="E231" s="248" t="e">
        <f>CONCATENATE(Gehälter!$A2:$AD16,"-",Gehälter!$A2:$AD16)</f>
        <v>#VALUE!</v>
      </c>
      <c r="F231" t="e">
        <f>+Gehälter!$A2:$AD16/Gehälter!$A2:$AD16</f>
        <v>#VALUE!</v>
      </c>
      <c r="G231" s="248"/>
    </row>
    <row r="232" spans="1:7" x14ac:dyDescent="0.2">
      <c r="A232" s="248" t="str">
        <f>CONCATENATE('Covid-19 KUA Abrechnungen'!G241,"-",LEFT('Covid-19 KUA Abrechnungen'!AB241,6))</f>
        <v>-</v>
      </c>
      <c r="B232" s="248">
        <f>+'Covid-19 KUA Abrechnungen'!Z241</f>
        <v>0</v>
      </c>
      <c r="C232" s="248">
        <f>IF('Covid-19 KUA Abrechnungen'!AD241&gt;0,'Covid-19 KUA Abrechnungen'!AD241/'Covid-19 KUA Abrechnungen'!P241,'Covid-19 KUA Abrechnungen'!AE241)</f>
        <v>0</v>
      </c>
      <c r="E232" s="248" t="e">
        <f>CONCATENATE(Gehälter!$A2:$AD16,"-",Gehälter!$A2:$AD16)</f>
        <v>#VALUE!</v>
      </c>
      <c r="F232" t="e">
        <f>+Gehälter!$A2:$AD16/Gehälter!$A2:$AD16</f>
        <v>#VALUE!</v>
      </c>
      <c r="G232" s="248"/>
    </row>
    <row r="233" spans="1:7" x14ac:dyDescent="0.2">
      <c r="A233" s="248" t="str">
        <f>CONCATENATE('Covid-19 KUA Abrechnungen'!G242,"-",LEFT('Covid-19 KUA Abrechnungen'!AB242,6))</f>
        <v>-</v>
      </c>
      <c r="B233" s="248">
        <f>+'Covid-19 KUA Abrechnungen'!Z242</f>
        <v>0</v>
      </c>
      <c r="C233" s="248">
        <f>IF('Covid-19 KUA Abrechnungen'!AD242&gt;0,'Covid-19 KUA Abrechnungen'!AD242/'Covid-19 KUA Abrechnungen'!P242,'Covid-19 KUA Abrechnungen'!AE242)</f>
        <v>0</v>
      </c>
      <c r="E233" s="248" t="e">
        <f>CONCATENATE(Gehälter!$A2:$AD16,"-",Gehälter!$A2:$AD16)</f>
        <v>#VALUE!</v>
      </c>
      <c r="F233" t="e">
        <f>+Gehälter!$A2:$AD16/Gehälter!$A2:$AD16</f>
        <v>#VALUE!</v>
      </c>
      <c r="G233" s="248"/>
    </row>
    <row r="234" spans="1:7" x14ac:dyDescent="0.2">
      <c r="A234" s="248" t="str">
        <f>CONCATENATE('Covid-19 KUA Abrechnungen'!G243,"-",LEFT('Covid-19 KUA Abrechnungen'!AB243,6))</f>
        <v>-</v>
      </c>
      <c r="B234" s="248">
        <f>+'Covid-19 KUA Abrechnungen'!Z243</f>
        <v>0</v>
      </c>
      <c r="C234" s="248">
        <f>IF('Covid-19 KUA Abrechnungen'!AD243&gt;0,'Covid-19 KUA Abrechnungen'!AD243/'Covid-19 KUA Abrechnungen'!P243,'Covid-19 KUA Abrechnungen'!AE243)</f>
        <v>0</v>
      </c>
      <c r="E234" s="248" t="e">
        <f>CONCATENATE(Gehälter!$A2:$AD16,"-",Gehälter!$A2:$AD16)</f>
        <v>#VALUE!</v>
      </c>
      <c r="F234" t="e">
        <f>+Gehälter!$A2:$AD16/Gehälter!$A2:$AD16</f>
        <v>#VALUE!</v>
      </c>
      <c r="G234" s="248"/>
    </row>
    <row r="235" spans="1:7" x14ac:dyDescent="0.2">
      <c r="A235" s="248" t="str">
        <f>CONCATENATE('Covid-19 KUA Abrechnungen'!G244,"-",LEFT('Covid-19 KUA Abrechnungen'!AB244,6))</f>
        <v>-</v>
      </c>
      <c r="B235" s="248">
        <f>+'Covid-19 KUA Abrechnungen'!Z244</f>
        <v>0</v>
      </c>
      <c r="C235" s="248">
        <f>IF('Covid-19 KUA Abrechnungen'!AD244&gt;0,'Covid-19 KUA Abrechnungen'!AD244/'Covid-19 KUA Abrechnungen'!P244,'Covid-19 KUA Abrechnungen'!AE244)</f>
        <v>0</v>
      </c>
      <c r="E235" s="248" t="e">
        <f>CONCATENATE(Gehälter!$A2:$AD16,"-",Gehälter!$A2:$AD16)</f>
        <v>#VALUE!</v>
      </c>
      <c r="F235" t="e">
        <f>+Gehälter!$A2:$AD16/Gehälter!$A2:$AD16</f>
        <v>#VALUE!</v>
      </c>
      <c r="G235" s="248"/>
    </row>
    <row r="236" spans="1:7" x14ac:dyDescent="0.2">
      <c r="A236" s="248" t="str">
        <f>CONCATENATE('Covid-19 KUA Abrechnungen'!G245,"-",LEFT('Covid-19 KUA Abrechnungen'!AB245,6))</f>
        <v>-</v>
      </c>
      <c r="B236" s="248">
        <f>+'Covid-19 KUA Abrechnungen'!Z245</f>
        <v>0</v>
      </c>
      <c r="C236" s="248">
        <f>IF('Covid-19 KUA Abrechnungen'!AD245&gt;0,'Covid-19 KUA Abrechnungen'!AD245/'Covid-19 KUA Abrechnungen'!P245,'Covid-19 KUA Abrechnungen'!AE245)</f>
        <v>0</v>
      </c>
      <c r="E236" s="248" t="e">
        <f>CONCATENATE(Gehälter!$A2:$AD16,"-",Gehälter!$A2:$AD16)</f>
        <v>#VALUE!</v>
      </c>
      <c r="F236" t="e">
        <f>+Gehälter!$A2:$AD16/Gehälter!$A2:$AD16</f>
        <v>#VALUE!</v>
      </c>
      <c r="G236" s="248"/>
    </row>
    <row r="237" spans="1:7" x14ac:dyDescent="0.2">
      <c r="A237" s="248" t="str">
        <f>CONCATENATE('Covid-19 KUA Abrechnungen'!G246,"-",LEFT('Covid-19 KUA Abrechnungen'!AB246,6))</f>
        <v>-</v>
      </c>
      <c r="B237" s="248">
        <f>+'Covid-19 KUA Abrechnungen'!Z246</f>
        <v>0</v>
      </c>
      <c r="C237" s="248">
        <f>IF('Covid-19 KUA Abrechnungen'!AD246&gt;0,'Covid-19 KUA Abrechnungen'!AD246/'Covid-19 KUA Abrechnungen'!P246,'Covid-19 KUA Abrechnungen'!AE246)</f>
        <v>0</v>
      </c>
      <c r="E237" s="248" t="e">
        <f>CONCATENATE(Gehälter!$A2:$AD16,"-",Gehälter!$A2:$AD16)</f>
        <v>#VALUE!</v>
      </c>
      <c r="F237" t="e">
        <f>+Gehälter!$A2:$AD16/Gehälter!$A2:$AD16</f>
        <v>#VALUE!</v>
      </c>
      <c r="G237" s="248"/>
    </row>
    <row r="238" spans="1:7" x14ac:dyDescent="0.2">
      <c r="A238" s="248" t="str">
        <f>CONCATENATE('Covid-19 KUA Abrechnungen'!G247,"-",LEFT('Covid-19 KUA Abrechnungen'!AB247,6))</f>
        <v>-</v>
      </c>
      <c r="B238" s="248">
        <f>+'Covid-19 KUA Abrechnungen'!Z247</f>
        <v>0</v>
      </c>
      <c r="C238" s="248">
        <f>IF('Covid-19 KUA Abrechnungen'!AD247&gt;0,'Covid-19 KUA Abrechnungen'!AD247/'Covid-19 KUA Abrechnungen'!P247,'Covid-19 KUA Abrechnungen'!AE247)</f>
        <v>0</v>
      </c>
      <c r="E238" s="248" t="e">
        <f>CONCATENATE(Gehälter!$A2:$AD16,"-",Gehälter!$A2:$AD16)</f>
        <v>#VALUE!</v>
      </c>
      <c r="F238" t="e">
        <f>+Gehälter!$A2:$AD16/Gehälter!$A2:$AD16</f>
        <v>#VALUE!</v>
      </c>
      <c r="G238" s="248"/>
    </row>
    <row r="239" spans="1:7" x14ac:dyDescent="0.2">
      <c r="A239" s="248" t="str">
        <f>CONCATENATE('Covid-19 KUA Abrechnungen'!G248,"-",LEFT('Covid-19 KUA Abrechnungen'!AB248,6))</f>
        <v>-</v>
      </c>
      <c r="B239" s="248">
        <f>+'Covid-19 KUA Abrechnungen'!Z248</f>
        <v>0</v>
      </c>
      <c r="C239" s="248">
        <f>IF('Covid-19 KUA Abrechnungen'!AD248&gt;0,'Covid-19 KUA Abrechnungen'!AD248/'Covid-19 KUA Abrechnungen'!P248,'Covid-19 KUA Abrechnungen'!AE248)</f>
        <v>0</v>
      </c>
      <c r="E239" s="248" t="e">
        <f>CONCATENATE(Gehälter!$A2:$AD16,"-",Gehälter!$A2:$AD16)</f>
        <v>#VALUE!</v>
      </c>
      <c r="F239" t="e">
        <f>+Gehälter!$A2:$AD16/Gehälter!$A2:$AD16</f>
        <v>#VALUE!</v>
      </c>
      <c r="G239" s="248"/>
    </row>
    <row r="240" spans="1:7" x14ac:dyDescent="0.2">
      <c r="A240" s="248" t="str">
        <f>CONCATENATE('Covid-19 KUA Abrechnungen'!G249,"-",LEFT('Covid-19 KUA Abrechnungen'!AB249,6))</f>
        <v>-</v>
      </c>
      <c r="B240" s="248">
        <f>+'Covid-19 KUA Abrechnungen'!Z249</f>
        <v>0</v>
      </c>
      <c r="C240" s="248">
        <f>IF('Covid-19 KUA Abrechnungen'!AD249&gt;0,'Covid-19 KUA Abrechnungen'!AD249/'Covid-19 KUA Abrechnungen'!P249,'Covid-19 KUA Abrechnungen'!AE249)</f>
        <v>0</v>
      </c>
      <c r="E240" s="248" t="e">
        <f>CONCATENATE(Gehälter!$A2:$AD16,"-",Gehälter!$A2:$AD16)</f>
        <v>#VALUE!</v>
      </c>
      <c r="F240" t="e">
        <f>+Gehälter!$A2:$AD16/Gehälter!$A2:$AD16</f>
        <v>#VALUE!</v>
      </c>
      <c r="G240" s="248"/>
    </row>
    <row r="241" spans="1:7" x14ac:dyDescent="0.2">
      <c r="A241" s="248" t="str">
        <f>CONCATENATE('Covid-19 KUA Abrechnungen'!G250,"-",LEFT('Covid-19 KUA Abrechnungen'!AB250,6))</f>
        <v>-</v>
      </c>
      <c r="B241" s="248">
        <f>+'Covid-19 KUA Abrechnungen'!Z250</f>
        <v>0</v>
      </c>
      <c r="C241" s="248">
        <f>IF('Covid-19 KUA Abrechnungen'!AD250&gt;0,'Covid-19 KUA Abrechnungen'!AD250/'Covid-19 KUA Abrechnungen'!P250,'Covid-19 KUA Abrechnungen'!AE250)</f>
        <v>0</v>
      </c>
      <c r="E241" s="248" t="e">
        <f>CONCATENATE(Gehälter!$A2:$AD16,"-",Gehälter!$A2:$AD16)</f>
        <v>#VALUE!</v>
      </c>
      <c r="F241" t="e">
        <f>+Gehälter!$A2:$AD16/Gehälter!$A2:$AD16</f>
        <v>#VALUE!</v>
      </c>
      <c r="G241" s="248"/>
    </row>
    <row r="242" spans="1:7" x14ac:dyDescent="0.2">
      <c r="A242" s="248" t="str">
        <f>CONCATENATE('Covid-19 KUA Abrechnungen'!G251,"-",LEFT('Covid-19 KUA Abrechnungen'!AB251,6))</f>
        <v>-</v>
      </c>
      <c r="B242" s="248">
        <f>+'Covid-19 KUA Abrechnungen'!Z251</f>
        <v>0</v>
      </c>
      <c r="C242" s="248">
        <f>IF('Covid-19 KUA Abrechnungen'!AD251&gt;0,'Covid-19 KUA Abrechnungen'!AD251/'Covid-19 KUA Abrechnungen'!P251,'Covid-19 KUA Abrechnungen'!AE251)</f>
        <v>0</v>
      </c>
      <c r="E242" s="248" t="e">
        <f>CONCATENATE(Gehälter!$A2:$AD16,"-",Gehälter!$A2:$AD16)</f>
        <v>#VALUE!</v>
      </c>
      <c r="F242" t="e">
        <f>+Gehälter!$A2:$AD16/Gehälter!$A2:$AD16</f>
        <v>#VALUE!</v>
      </c>
      <c r="G242" s="248"/>
    </row>
    <row r="243" spans="1:7" x14ac:dyDescent="0.2">
      <c r="A243" s="248" t="str">
        <f>CONCATENATE('Covid-19 KUA Abrechnungen'!G252,"-",LEFT('Covid-19 KUA Abrechnungen'!AB252,6))</f>
        <v>-</v>
      </c>
      <c r="B243" s="248">
        <f>+'Covid-19 KUA Abrechnungen'!Z252</f>
        <v>0</v>
      </c>
      <c r="C243" s="248">
        <f>IF('Covid-19 KUA Abrechnungen'!AD252&gt;0,'Covid-19 KUA Abrechnungen'!AD252/'Covid-19 KUA Abrechnungen'!P252,'Covid-19 KUA Abrechnungen'!AE252)</f>
        <v>0</v>
      </c>
      <c r="E243" s="248" t="e">
        <f>CONCATENATE(Gehälter!$A2:$AD16,"-",Gehälter!$A2:$AD16)</f>
        <v>#VALUE!</v>
      </c>
      <c r="F243" t="e">
        <f>+Gehälter!$A2:$AD16/Gehälter!$A2:$AD16</f>
        <v>#VALUE!</v>
      </c>
      <c r="G243" s="248"/>
    </row>
    <row r="244" spans="1:7" x14ac:dyDescent="0.2">
      <c r="A244" s="248" t="str">
        <f>CONCATENATE('Covid-19 KUA Abrechnungen'!G253,"-",LEFT('Covid-19 KUA Abrechnungen'!AB253,6))</f>
        <v>-</v>
      </c>
      <c r="B244" s="248">
        <f>+'Covid-19 KUA Abrechnungen'!Z253</f>
        <v>0</v>
      </c>
      <c r="C244" s="248">
        <f>IF('Covid-19 KUA Abrechnungen'!AD253&gt;0,'Covid-19 KUA Abrechnungen'!AD253/'Covid-19 KUA Abrechnungen'!P253,'Covid-19 KUA Abrechnungen'!AE253)</f>
        <v>0</v>
      </c>
      <c r="E244" s="248" t="e">
        <f>CONCATENATE(Gehälter!$A2:$AD16,"-",Gehälter!$A2:$AD16)</f>
        <v>#VALUE!</v>
      </c>
      <c r="F244" t="e">
        <f>+Gehälter!$A2:$AD16/Gehälter!$A2:$AD16</f>
        <v>#VALUE!</v>
      </c>
      <c r="G244" s="248"/>
    </row>
    <row r="245" spans="1:7" x14ac:dyDescent="0.2">
      <c r="A245" s="248" t="str">
        <f>CONCATENATE('Covid-19 KUA Abrechnungen'!G254,"-",LEFT('Covid-19 KUA Abrechnungen'!AB254,6))</f>
        <v>-</v>
      </c>
      <c r="B245" s="248">
        <f>+'Covid-19 KUA Abrechnungen'!Z254</f>
        <v>0</v>
      </c>
      <c r="C245" s="248">
        <f>IF('Covid-19 KUA Abrechnungen'!AD254&gt;0,'Covid-19 KUA Abrechnungen'!AD254/'Covid-19 KUA Abrechnungen'!P254,'Covid-19 KUA Abrechnungen'!AE254)</f>
        <v>0</v>
      </c>
      <c r="E245" s="248" t="e">
        <f>CONCATENATE(Gehälter!$A2:$AD16,"-",Gehälter!$A2:$AD16)</f>
        <v>#VALUE!</v>
      </c>
      <c r="F245" t="e">
        <f>+Gehälter!$A2:$AD16/Gehälter!$A2:$AD16</f>
        <v>#VALUE!</v>
      </c>
      <c r="G245" s="248"/>
    </row>
    <row r="246" spans="1:7" x14ac:dyDescent="0.2">
      <c r="A246" s="248" t="str">
        <f>CONCATENATE('Covid-19 KUA Abrechnungen'!G255,"-",LEFT('Covid-19 KUA Abrechnungen'!AB255,6))</f>
        <v>-</v>
      </c>
      <c r="B246" s="248">
        <f>+'Covid-19 KUA Abrechnungen'!Z255</f>
        <v>0</v>
      </c>
      <c r="C246" s="248">
        <f>IF('Covid-19 KUA Abrechnungen'!AD255&gt;0,'Covid-19 KUA Abrechnungen'!AD255/'Covid-19 KUA Abrechnungen'!P255,'Covid-19 KUA Abrechnungen'!AE255)</f>
        <v>0</v>
      </c>
      <c r="E246" s="248" t="e">
        <f>CONCATENATE(Gehälter!$A2:$AD16,"-",Gehälter!$A2:$AD16)</f>
        <v>#VALUE!</v>
      </c>
      <c r="F246" t="e">
        <f>+Gehälter!$A2:$AD16/Gehälter!$A2:$AD16</f>
        <v>#VALUE!</v>
      </c>
      <c r="G246" s="248"/>
    </row>
    <row r="247" spans="1:7" x14ac:dyDescent="0.2">
      <c r="A247" s="248" t="str">
        <f>CONCATENATE('Covid-19 KUA Abrechnungen'!G256,"-",LEFT('Covid-19 KUA Abrechnungen'!AB256,6))</f>
        <v>-</v>
      </c>
      <c r="B247" s="248">
        <f>+'Covid-19 KUA Abrechnungen'!Z256</f>
        <v>0</v>
      </c>
      <c r="C247" s="248">
        <f>IF('Covid-19 KUA Abrechnungen'!AD256&gt;0,'Covid-19 KUA Abrechnungen'!AD256/'Covid-19 KUA Abrechnungen'!P256,'Covid-19 KUA Abrechnungen'!AE256)</f>
        <v>0</v>
      </c>
      <c r="E247" s="248" t="e">
        <f>CONCATENATE(Gehälter!$A2:$AD16,"-",Gehälter!$A2:$AD16)</f>
        <v>#VALUE!</v>
      </c>
      <c r="F247" t="e">
        <f>+Gehälter!$A2:$AD16/Gehälter!$A2:$AD16</f>
        <v>#VALUE!</v>
      </c>
      <c r="G247" s="248"/>
    </row>
    <row r="248" spans="1:7" x14ac:dyDescent="0.2">
      <c r="A248" s="248" t="str">
        <f>CONCATENATE('Covid-19 KUA Abrechnungen'!G257,"-",LEFT('Covid-19 KUA Abrechnungen'!AB257,6))</f>
        <v>-</v>
      </c>
      <c r="B248" s="248">
        <f>+'Covid-19 KUA Abrechnungen'!Z257</f>
        <v>0</v>
      </c>
      <c r="C248" s="248">
        <f>IF('Covid-19 KUA Abrechnungen'!AD257&gt;0,'Covid-19 KUA Abrechnungen'!AD257/'Covid-19 KUA Abrechnungen'!P257,'Covid-19 KUA Abrechnungen'!AE257)</f>
        <v>0</v>
      </c>
      <c r="E248" s="248" t="e">
        <f>CONCATENATE(Gehälter!$A2:$AD16,"-",Gehälter!$A2:$AD16)</f>
        <v>#VALUE!</v>
      </c>
      <c r="F248" t="e">
        <f>+Gehälter!$A2:$AD16/Gehälter!$A2:$AD16</f>
        <v>#VALUE!</v>
      </c>
      <c r="G248" s="248"/>
    </row>
    <row r="249" spans="1:7" x14ac:dyDescent="0.2">
      <c r="A249" s="248" t="str">
        <f>CONCATENATE('Covid-19 KUA Abrechnungen'!G258,"-",LEFT('Covid-19 KUA Abrechnungen'!AB258,6))</f>
        <v>-</v>
      </c>
      <c r="B249" s="248">
        <f>+'Covid-19 KUA Abrechnungen'!Z258</f>
        <v>0</v>
      </c>
      <c r="C249" s="248">
        <f>IF('Covid-19 KUA Abrechnungen'!AD258&gt;0,'Covid-19 KUA Abrechnungen'!AD258/'Covid-19 KUA Abrechnungen'!P258,'Covid-19 KUA Abrechnungen'!AE258)</f>
        <v>0</v>
      </c>
      <c r="E249" s="248" t="e">
        <f>CONCATENATE(Gehälter!$A2:$AD16,"-",Gehälter!$A2:$AD16)</f>
        <v>#VALUE!</v>
      </c>
      <c r="F249" t="e">
        <f>+Gehälter!$A2:$AD16/Gehälter!$A2:$AD16</f>
        <v>#VALUE!</v>
      </c>
      <c r="G249" s="248"/>
    </row>
    <row r="250" spans="1:7" x14ac:dyDescent="0.2">
      <c r="A250" s="248" t="str">
        <f>CONCATENATE('Covid-19 KUA Abrechnungen'!G259,"-",LEFT('Covid-19 KUA Abrechnungen'!AB259,6))</f>
        <v>-</v>
      </c>
      <c r="B250" s="248">
        <f>+'Covid-19 KUA Abrechnungen'!Z259</f>
        <v>0</v>
      </c>
      <c r="C250" s="248">
        <f>IF('Covid-19 KUA Abrechnungen'!AD259&gt;0,'Covid-19 KUA Abrechnungen'!AD259/'Covid-19 KUA Abrechnungen'!P259,'Covid-19 KUA Abrechnungen'!AE259)</f>
        <v>0</v>
      </c>
      <c r="E250" s="248" t="e">
        <f>CONCATENATE(Gehälter!$A2:$AD16,"-",Gehälter!$A2:$AD16)</f>
        <v>#VALUE!</v>
      </c>
      <c r="F250" t="e">
        <f>+Gehälter!$A2:$AD16/Gehälter!$A2:$AD16</f>
        <v>#VALUE!</v>
      </c>
      <c r="G250" s="248"/>
    </row>
    <row r="251" spans="1:7" x14ac:dyDescent="0.2">
      <c r="A251" s="248" t="str">
        <f>CONCATENATE('Covid-19 KUA Abrechnungen'!G260,"-",LEFT('Covid-19 KUA Abrechnungen'!AB260,6))</f>
        <v>-</v>
      </c>
      <c r="B251" s="248">
        <f>+'Covid-19 KUA Abrechnungen'!Z260</f>
        <v>0</v>
      </c>
      <c r="C251" s="248">
        <f>IF('Covid-19 KUA Abrechnungen'!AD260&gt;0,'Covid-19 KUA Abrechnungen'!AD260/'Covid-19 KUA Abrechnungen'!P260,'Covid-19 KUA Abrechnungen'!AE260)</f>
        <v>0</v>
      </c>
      <c r="E251" s="248" t="e">
        <f>CONCATENATE(Gehälter!$A2:$AD16,"-",Gehälter!$A2:$AD16)</f>
        <v>#VALUE!</v>
      </c>
      <c r="F251" t="e">
        <f>+Gehälter!$A2:$AD16/Gehälter!$A2:$AD16</f>
        <v>#VALUE!</v>
      </c>
      <c r="G251" s="248"/>
    </row>
    <row r="252" spans="1:7" x14ac:dyDescent="0.2">
      <c r="A252" s="248" t="str">
        <f>CONCATENATE('Covid-19 KUA Abrechnungen'!G261,"-",LEFT('Covid-19 KUA Abrechnungen'!AB261,6))</f>
        <v>-</v>
      </c>
      <c r="B252" s="248">
        <f>+'Covid-19 KUA Abrechnungen'!Z261</f>
        <v>0</v>
      </c>
      <c r="C252" s="248">
        <f>IF('Covid-19 KUA Abrechnungen'!AD261&gt;0,'Covid-19 KUA Abrechnungen'!AD261/'Covid-19 KUA Abrechnungen'!P261,'Covid-19 KUA Abrechnungen'!AE261)</f>
        <v>0</v>
      </c>
      <c r="E252" s="248" t="e">
        <f>CONCATENATE(Gehälter!$A2:$AD16,"-",Gehälter!$A2:$AD16)</f>
        <v>#VALUE!</v>
      </c>
      <c r="F252" t="e">
        <f>+Gehälter!$A2:$AD16/Gehälter!$A2:$AD16</f>
        <v>#VALUE!</v>
      </c>
      <c r="G252" s="248"/>
    </row>
    <row r="253" spans="1:7" x14ac:dyDescent="0.2">
      <c r="A253" s="248" t="str">
        <f>CONCATENATE('Covid-19 KUA Abrechnungen'!G262,"-",LEFT('Covid-19 KUA Abrechnungen'!AB262,6))</f>
        <v>-</v>
      </c>
      <c r="B253" s="248">
        <f>+'Covid-19 KUA Abrechnungen'!Z262</f>
        <v>0</v>
      </c>
      <c r="C253" s="248">
        <f>IF('Covid-19 KUA Abrechnungen'!AD262&gt;0,'Covid-19 KUA Abrechnungen'!AD262/'Covid-19 KUA Abrechnungen'!P262,'Covid-19 KUA Abrechnungen'!AE262)</f>
        <v>0</v>
      </c>
      <c r="E253" s="248" t="e">
        <f>CONCATENATE(Gehälter!$A2:$AD16,"-",Gehälter!$A2:$AD16)</f>
        <v>#VALUE!</v>
      </c>
      <c r="F253" t="e">
        <f>+Gehälter!$A2:$AD16/Gehälter!$A2:$AD16</f>
        <v>#VALUE!</v>
      </c>
      <c r="G253" s="248"/>
    </row>
    <row r="254" spans="1:7" x14ac:dyDescent="0.2">
      <c r="A254" s="248" t="str">
        <f>CONCATENATE('Covid-19 KUA Abrechnungen'!G263,"-",LEFT('Covid-19 KUA Abrechnungen'!AB263,6))</f>
        <v>-</v>
      </c>
      <c r="B254" s="248">
        <f>+'Covid-19 KUA Abrechnungen'!Z263</f>
        <v>0</v>
      </c>
      <c r="C254" s="248">
        <f>IF('Covid-19 KUA Abrechnungen'!AD263&gt;0,'Covid-19 KUA Abrechnungen'!AD263/'Covid-19 KUA Abrechnungen'!P263,'Covid-19 KUA Abrechnungen'!AE263)</f>
        <v>0</v>
      </c>
      <c r="E254" s="248" t="e">
        <f>CONCATENATE(Gehälter!$A2:$AD16,"-",Gehälter!$A2:$AD16)</f>
        <v>#VALUE!</v>
      </c>
      <c r="F254" t="e">
        <f>+Gehälter!$A2:$AD16/Gehälter!$A2:$AD16</f>
        <v>#VALUE!</v>
      </c>
      <c r="G254" s="248"/>
    </row>
    <row r="255" spans="1:7" x14ac:dyDescent="0.2">
      <c r="A255" s="248" t="str">
        <f>CONCATENATE('Covid-19 KUA Abrechnungen'!G264,"-",LEFT('Covid-19 KUA Abrechnungen'!AB264,6))</f>
        <v>-</v>
      </c>
      <c r="B255" s="248">
        <f>+'Covid-19 KUA Abrechnungen'!Z264</f>
        <v>0</v>
      </c>
      <c r="C255" s="248">
        <f>IF('Covid-19 KUA Abrechnungen'!AD264&gt;0,'Covid-19 KUA Abrechnungen'!AD264/'Covid-19 KUA Abrechnungen'!P264,'Covid-19 KUA Abrechnungen'!AE264)</f>
        <v>0</v>
      </c>
      <c r="E255" s="248" t="e">
        <f>CONCATENATE(Gehälter!$A2:$AD16,"-",Gehälter!$A2:$AD16)</f>
        <v>#VALUE!</v>
      </c>
      <c r="F255" t="e">
        <f>+Gehälter!$A2:$AD16/Gehälter!$A2:$AD16</f>
        <v>#VALUE!</v>
      </c>
      <c r="G255" s="248"/>
    </row>
    <row r="256" spans="1:7" x14ac:dyDescent="0.2">
      <c r="A256" s="248" t="str">
        <f>CONCATENATE('Covid-19 KUA Abrechnungen'!G265,"-",LEFT('Covid-19 KUA Abrechnungen'!AB265,6))</f>
        <v>-</v>
      </c>
      <c r="B256" s="248">
        <f>+'Covid-19 KUA Abrechnungen'!Z265</f>
        <v>0</v>
      </c>
      <c r="C256" s="248">
        <f>IF('Covid-19 KUA Abrechnungen'!AD265&gt;0,'Covid-19 KUA Abrechnungen'!AD265/'Covid-19 KUA Abrechnungen'!P265,'Covid-19 KUA Abrechnungen'!AE265)</f>
        <v>0</v>
      </c>
      <c r="E256" s="248" t="e">
        <f>CONCATENATE(Gehälter!$A2:$AD16,"-",Gehälter!$A2:$AD16)</f>
        <v>#VALUE!</v>
      </c>
      <c r="F256" t="e">
        <f>+Gehälter!$A2:$AD16/Gehälter!$A2:$AD16</f>
        <v>#VALUE!</v>
      </c>
      <c r="G256" s="248"/>
    </row>
    <row r="257" spans="1:7" x14ac:dyDescent="0.2">
      <c r="A257" s="248" t="str">
        <f>CONCATENATE('Covid-19 KUA Abrechnungen'!G266,"-",LEFT('Covid-19 KUA Abrechnungen'!AB266,6))</f>
        <v>-</v>
      </c>
      <c r="B257" s="248">
        <f>+'Covid-19 KUA Abrechnungen'!Z266</f>
        <v>0</v>
      </c>
      <c r="C257" s="248">
        <f>IF('Covid-19 KUA Abrechnungen'!AD266&gt;0,'Covid-19 KUA Abrechnungen'!AD266/'Covid-19 KUA Abrechnungen'!P266,'Covid-19 KUA Abrechnungen'!AE266)</f>
        <v>0</v>
      </c>
      <c r="E257" s="248" t="e">
        <f>CONCATENATE(Gehälter!$A2:$AD16,"-",Gehälter!$A2:$AD16)</f>
        <v>#VALUE!</v>
      </c>
      <c r="F257" t="e">
        <f>+Gehälter!$A2:$AD16/Gehälter!$A2:$AD16</f>
        <v>#VALUE!</v>
      </c>
      <c r="G257" s="248"/>
    </row>
    <row r="258" spans="1:7" x14ac:dyDescent="0.2">
      <c r="A258" s="248" t="str">
        <f>CONCATENATE('Covid-19 KUA Abrechnungen'!G267,"-",LEFT('Covid-19 KUA Abrechnungen'!AB267,6))</f>
        <v>-</v>
      </c>
      <c r="B258" s="248">
        <f>+'Covid-19 KUA Abrechnungen'!Z267</f>
        <v>0</v>
      </c>
      <c r="C258" s="248">
        <f>IF('Covid-19 KUA Abrechnungen'!AD267&gt;0,'Covid-19 KUA Abrechnungen'!AD267/'Covid-19 KUA Abrechnungen'!P267,'Covid-19 KUA Abrechnungen'!AE267)</f>
        <v>0</v>
      </c>
      <c r="E258" s="248" t="e">
        <f>CONCATENATE(Gehälter!$A2:$AD16,"-",Gehälter!$A2:$AD16)</f>
        <v>#VALUE!</v>
      </c>
      <c r="F258" t="e">
        <f>+Gehälter!$A2:$AD16/Gehälter!$A2:$AD16</f>
        <v>#VALUE!</v>
      </c>
      <c r="G258" s="248"/>
    </row>
    <row r="259" spans="1:7" x14ac:dyDescent="0.2">
      <c r="A259" s="248" t="str">
        <f>CONCATENATE('Covid-19 KUA Abrechnungen'!G268,"-",LEFT('Covid-19 KUA Abrechnungen'!AB268,6))</f>
        <v>-</v>
      </c>
      <c r="B259" s="248">
        <f>+'Covid-19 KUA Abrechnungen'!Z268</f>
        <v>0</v>
      </c>
      <c r="C259" s="248">
        <f>IF('Covid-19 KUA Abrechnungen'!AD268&gt;0,'Covid-19 KUA Abrechnungen'!AD268/'Covid-19 KUA Abrechnungen'!P268,'Covid-19 KUA Abrechnungen'!AE268)</f>
        <v>0</v>
      </c>
      <c r="E259" s="248" t="e">
        <f>CONCATENATE(Gehälter!$A2:$AD16,"-",Gehälter!$A2:$AD16)</f>
        <v>#VALUE!</v>
      </c>
      <c r="F259" t="e">
        <f>+Gehälter!$A2:$AD16/Gehälter!$A2:$AD16</f>
        <v>#VALUE!</v>
      </c>
      <c r="G259" s="248"/>
    </row>
    <row r="260" spans="1:7" x14ac:dyDescent="0.2">
      <c r="A260" s="248" t="str">
        <f>CONCATENATE('Covid-19 KUA Abrechnungen'!G269,"-",LEFT('Covid-19 KUA Abrechnungen'!AB269,6))</f>
        <v>-</v>
      </c>
      <c r="B260" s="248">
        <f>+'Covid-19 KUA Abrechnungen'!Z269</f>
        <v>0</v>
      </c>
      <c r="C260" s="248">
        <f>IF('Covid-19 KUA Abrechnungen'!AD269&gt;0,'Covid-19 KUA Abrechnungen'!AD269/'Covid-19 KUA Abrechnungen'!P269,'Covid-19 KUA Abrechnungen'!AE269)</f>
        <v>0</v>
      </c>
      <c r="E260" s="248" t="e">
        <f>CONCATENATE(Gehälter!$A2:$AD16,"-",Gehälter!$A2:$AD16)</f>
        <v>#VALUE!</v>
      </c>
      <c r="F260" t="e">
        <f>+Gehälter!$A2:$AD16/Gehälter!$A2:$AD16</f>
        <v>#VALUE!</v>
      </c>
      <c r="G260" s="248"/>
    </row>
    <row r="261" spans="1:7" x14ac:dyDescent="0.2">
      <c r="A261" s="248" t="str">
        <f>CONCATENATE('Covid-19 KUA Abrechnungen'!G270,"-",LEFT('Covid-19 KUA Abrechnungen'!AB270,6))</f>
        <v>-</v>
      </c>
      <c r="B261" s="248">
        <f>+'Covid-19 KUA Abrechnungen'!Z270</f>
        <v>0</v>
      </c>
      <c r="C261" s="248">
        <f>IF('Covid-19 KUA Abrechnungen'!AD270&gt;0,'Covid-19 KUA Abrechnungen'!AD270/'Covid-19 KUA Abrechnungen'!P270,'Covid-19 KUA Abrechnungen'!AE270)</f>
        <v>0</v>
      </c>
      <c r="E261" s="248" t="e">
        <f>CONCATENATE(Gehälter!$A2:$AD16,"-",Gehälter!$A2:$AD16)</f>
        <v>#VALUE!</v>
      </c>
      <c r="F261" t="e">
        <f>+Gehälter!$A2:$AD16/Gehälter!$A2:$AD16</f>
        <v>#VALUE!</v>
      </c>
      <c r="G261" s="248"/>
    </row>
    <row r="262" spans="1:7" x14ac:dyDescent="0.2">
      <c r="A262" s="248" t="str">
        <f>CONCATENATE('Covid-19 KUA Abrechnungen'!G271,"-",LEFT('Covid-19 KUA Abrechnungen'!AB271,6))</f>
        <v>-</v>
      </c>
      <c r="B262" s="248">
        <f>+'Covid-19 KUA Abrechnungen'!Z271</f>
        <v>0</v>
      </c>
      <c r="C262" s="248">
        <f>IF('Covid-19 KUA Abrechnungen'!AD271&gt;0,'Covid-19 KUA Abrechnungen'!AD271/'Covid-19 KUA Abrechnungen'!P271,'Covid-19 KUA Abrechnungen'!AE271)</f>
        <v>0</v>
      </c>
      <c r="E262" s="248" t="e">
        <f>CONCATENATE(Gehälter!$A2:$AD16,"-",Gehälter!$A2:$AD16)</f>
        <v>#VALUE!</v>
      </c>
      <c r="F262" t="e">
        <f>+Gehälter!$A2:$AD16/Gehälter!$A2:$AD16</f>
        <v>#VALUE!</v>
      </c>
      <c r="G262" s="248"/>
    </row>
    <row r="263" spans="1:7" x14ac:dyDescent="0.2">
      <c r="A263" s="248" t="str">
        <f>CONCATENATE('Covid-19 KUA Abrechnungen'!G272,"-",LEFT('Covid-19 KUA Abrechnungen'!AB272,6))</f>
        <v>-</v>
      </c>
      <c r="B263" s="248">
        <f>+'Covid-19 KUA Abrechnungen'!Z272</f>
        <v>0</v>
      </c>
      <c r="C263" s="248">
        <f>IF('Covid-19 KUA Abrechnungen'!AD272&gt;0,'Covid-19 KUA Abrechnungen'!AD272/'Covid-19 KUA Abrechnungen'!P272,'Covid-19 KUA Abrechnungen'!AE272)</f>
        <v>0</v>
      </c>
      <c r="E263" s="248" t="e">
        <f>CONCATENATE(Gehälter!$A2:$AD16,"-",Gehälter!$A2:$AD16)</f>
        <v>#VALUE!</v>
      </c>
      <c r="F263" t="e">
        <f>+Gehälter!$A2:$AD16/Gehälter!$A2:$AD16</f>
        <v>#VALUE!</v>
      </c>
      <c r="G263" s="248"/>
    </row>
    <row r="264" spans="1:7" x14ac:dyDescent="0.2">
      <c r="A264" s="248" t="str">
        <f>CONCATENATE('Covid-19 KUA Abrechnungen'!G273,"-",LEFT('Covid-19 KUA Abrechnungen'!AB273,6))</f>
        <v>-</v>
      </c>
      <c r="B264" s="248">
        <f>+'Covid-19 KUA Abrechnungen'!Z273</f>
        <v>0</v>
      </c>
      <c r="C264" s="248">
        <f>IF('Covid-19 KUA Abrechnungen'!AD273&gt;0,'Covid-19 KUA Abrechnungen'!AD273/'Covid-19 KUA Abrechnungen'!P273,'Covid-19 KUA Abrechnungen'!AE273)</f>
        <v>0</v>
      </c>
      <c r="E264" s="248" t="e">
        <f>CONCATENATE(Gehälter!$A2:$AD16,"-",Gehälter!$A2:$AD16)</f>
        <v>#VALUE!</v>
      </c>
      <c r="F264" t="e">
        <f>+Gehälter!$A2:$AD16/Gehälter!$A2:$AD16</f>
        <v>#VALUE!</v>
      </c>
      <c r="G264" s="248"/>
    </row>
    <row r="265" spans="1:7" x14ac:dyDescent="0.2">
      <c r="A265" s="248" t="str">
        <f>CONCATENATE('Covid-19 KUA Abrechnungen'!G274,"-",LEFT('Covid-19 KUA Abrechnungen'!AB274,6))</f>
        <v>-</v>
      </c>
      <c r="B265" s="248">
        <f>+'Covid-19 KUA Abrechnungen'!Z274</f>
        <v>0</v>
      </c>
      <c r="C265" s="248">
        <f>IF('Covid-19 KUA Abrechnungen'!AD274&gt;0,'Covid-19 KUA Abrechnungen'!AD274/'Covid-19 KUA Abrechnungen'!P274,'Covid-19 KUA Abrechnungen'!AE274)</f>
        <v>0</v>
      </c>
      <c r="E265" s="248" t="e">
        <f>CONCATENATE(Gehälter!$A2:$AD16,"-",Gehälter!$A2:$AD16)</f>
        <v>#VALUE!</v>
      </c>
      <c r="F265" t="e">
        <f>+Gehälter!$A2:$AD16/Gehälter!$A2:$AD16</f>
        <v>#VALUE!</v>
      </c>
      <c r="G265" s="248"/>
    </row>
    <row r="266" spans="1:7" x14ac:dyDescent="0.2">
      <c r="A266" s="248" t="str">
        <f>CONCATENATE('Covid-19 KUA Abrechnungen'!G275,"-",LEFT('Covid-19 KUA Abrechnungen'!AB275,6))</f>
        <v>-</v>
      </c>
      <c r="B266" s="248">
        <f>+'Covid-19 KUA Abrechnungen'!Z275</f>
        <v>0</v>
      </c>
      <c r="C266" s="248">
        <f>IF('Covid-19 KUA Abrechnungen'!AD275&gt;0,'Covid-19 KUA Abrechnungen'!AD275/'Covid-19 KUA Abrechnungen'!P275,'Covid-19 KUA Abrechnungen'!AE275)</f>
        <v>0</v>
      </c>
      <c r="E266" s="248" t="e">
        <f>CONCATENATE(Gehälter!$A2:$AD16,"-",Gehälter!$A2:$AD16)</f>
        <v>#VALUE!</v>
      </c>
      <c r="F266" t="e">
        <f>+Gehälter!$A2:$AD16/Gehälter!$A2:$AD16</f>
        <v>#VALUE!</v>
      </c>
      <c r="G266" s="248"/>
    </row>
    <row r="267" spans="1:7" x14ac:dyDescent="0.2">
      <c r="A267" s="248" t="str">
        <f>CONCATENATE('Covid-19 KUA Abrechnungen'!G276,"-",LEFT('Covid-19 KUA Abrechnungen'!AB276,6))</f>
        <v>-</v>
      </c>
      <c r="B267" s="248">
        <f>+'Covid-19 KUA Abrechnungen'!Z276</f>
        <v>0</v>
      </c>
      <c r="C267" s="248">
        <f>IF('Covid-19 KUA Abrechnungen'!AD276&gt;0,'Covid-19 KUA Abrechnungen'!AD276/'Covid-19 KUA Abrechnungen'!P276,'Covid-19 KUA Abrechnungen'!AE276)</f>
        <v>0</v>
      </c>
      <c r="E267" s="248" t="e">
        <f>CONCATENATE(Gehälter!$A2:$AD16,"-",Gehälter!$A2:$AD16)</f>
        <v>#VALUE!</v>
      </c>
      <c r="F267" t="e">
        <f>+Gehälter!$A2:$AD16/Gehälter!$A2:$AD16</f>
        <v>#VALUE!</v>
      </c>
      <c r="G267" s="248"/>
    </row>
    <row r="268" spans="1:7" x14ac:dyDescent="0.2">
      <c r="A268" s="248" t="str">
        <f>CONCATENATE('Covid-19 KUA Abrechnungen'!G277,"-",LEFT('Covid-19 KUA Abrechnungen'!AB277,6))</f>
        <v>-</v>
      </c>
      <c r="B268" s="248">
        <f>+'Covid-19 KUA Abrechnungen'!Z277</f>
        <v>0</v>
      </c>
      <c r="C268" s="248">
        <f>IF('Covid-19 KUA Abrechnungen'!AD277&gt;0,'Covid-19 KUA Abrechnungen'!AD277/'Covid-19 KUA Abrechnungen'!P277,'Covid-19 KUA Abrechnungen'!AE277)</f>
        <v>0</v>
      </c>
      <c r="E268" s="248" t="e">
        <f>CONCATENATE(Gehälter!$A2:$AD16,"-",Gehälter!$A2:$AD16)</f>
        <v>#VALUE!</v>
      </c>
      <c r="F268" t="e">
        <f>+Gehälter!$A2:$AD16/Gehälter!$A2:$AD16</f>
        <v>#VALUE!</v>
      </c>
      <c r="G268" s="248"/>
    </row>
    <row r="269" spans="1:7" x14ac:dyDescent="0.2">
      <c r="A269" s="248" t="str">
        <f>CONCATENATE('Covid-19 KUA Abrechnungen'!G278,"-",LEFT('Covid-19 KUA Abrechnungen'!AB278,6))</f>
        <v>-</v>
      </c>
      <c r="B269" s="248">
        <f>+'Covid-19 KUA Abrechnungen'!Z278</f>
        <v>0</v>
      </c>
      <c r="C269" s="248">
        <f>IF('Covid-19 KUA Abrechnungen'!AD278&gt;0,'Covid-19 KUA Abrechnungen'!AD278/'Covid-19 KUA Abrechnungen'!P278,'Covid-19 KUA Abrechnungen'!AE278)</f>
        <v>0</v>
      </c>
      <c r="E269" s="248" t="e">
        <f>CONCATENATE(Gehälter!$A2:$AD16,"-",Gehälter!$A2:$AD16)</f>
        <v>#VALUE!</v>
      </c>
      <c r="F269" t="e">
        <f>+Gehälter!$A2:$AD16/Gehälter!$A2:$AD16</f>
        <v>#VALUE!</v>
      </c>
      <c r="G269" s="248"/>
    </row>
    <row r="270" spans="1:7" x14ac:dyDescent="0.2">
      <c r="A270" s="248" t="str">
        <f>CONCATENATE('Covid-19 KUA Abrechnungen'!G279,"-",LEFT('Covid-19 KUA Abrechnungen'!AB279,6))</f>
        <v>-</v>
      </c>
      <c r="B270" s="248">
        <f>+'Covid-19 KUA Abrechnungen'!Z279</f>
        <v>0</v>
      </c>
      <c r="C270" s="248">
        <f>IF('Covid-19 KUA Abrechnungen'!AD279&gt;0,'Covid-19 KUA Abrechnungen'!AD279/'Covid-19 KUA Abrechnungen'!P279,'Covid-19 KUA Abrechnungen'!AE279)</f>
        <v>0</v>
      </c>
      <c r="E270" s="248" t="e">
        <f>CONCATENATE(Gehälter!$A2:$AD16,"-",Gehälter!$A2:$AD16)</f>
        <v>#VALUE!</v>
      </c>
      <c r="F270" t="e">
        <f>+Gehälter!$A2:$AD16/Gehälter!$A2:$AD16</f>
        <v>#VALUE!</v>
      </c>
      <c r="G270" s="248"/>
    </row>
    <row r="271" spans="1:7" x14ac:dyDescent="0.2">
      <c r="A271" s="248" t="str">
        <f>CONCATENATE('Covid-19 KUA Abrechnungen'!G280,"-",LEFT('Covid-19 KUA Abrechnungen'!AB280,6))</f>
        <v>-</v>
      </c>
      <c r="B271" s="248">
        <f>+'Covid-19 KUA Abrechnungen'!Z280</f>
        <v>0</v>
      </c>
      <c r="C271" s="248">
        <f>IF('Covid-19 KUA Abrechnungen'!AD280&gt;0,'Covid-19 KUA Abrechnungen'!AD280/'Covid-19 KUA Abrechnungen'!P280,'Covid-19 KUA Abrechnungen'!AE280)</f>
        <v>0</v>
      </c>
      <c r="E271" s="248" t="e">
        <f>CONCATENATE(Gehälter!$A2:$AD16,"-",Gehälter!$A2:$AD16)</f>
        <v>#VALUE!</v>
      </c>
      <c r="F271" t="e">
        <f>+Gehälter!$A2:$AD16/Gehälter!$A2:$AD16</f>
        <v>#VALUE!</v>
      </c>
      <c r="G271" s="248"/>
    </row>
    <row r="272" spans="1:7" x14ac:dyDescent="0.2">
      <c r="A272" s="248" t="str">
        <f>CONCATENATE('Covid-19 KUA Abrechnungen'!G281,"-",LEFT('Covid-19 KUA Abrechnungen'!AB281,6))</f>
        <v>-</v>
      </c>
      <c r="B272" s="248">
        <f>+'Covid-19 KUA Abrechnungen'!Z281</f>
        <v>0</v>
      </c>
      <c r="C272" s="248">
        <f>IF('Covid-19 KUA Abrechnungen'!AD281&gt;0,'Covid-19 KUA Abrechnungen'!AD281/'Covid-19 KUA Abrechnungen'!P281,'Covid-19 KUA Abrechnungen'!AE281)</f>
        <v>0</v>
      </c>
      <c r="E272" s="248" t="e">
        <f>CONCATENATE(Gehälter!$A2:$AD16,"-",Gehälter!$A2:$AD16)</f>
        <v>#VALUE!</v>
      </c>
      <c r="F272" t="e">
        <f>+Gehälter!$A2:$AD16/Gehälter!$A2:$AD16</f>
        <v>#VALUE!</v>
      </c>
      <c r="G272" s="248"/>
    </row>
    <row r="273" spans="1:7" x14ac:dyDescent="0.2">
      <c r="A273" s="248" t="str">
        <f>CONCATENATE('Covid-19 KUA Abrechnungen'!G282,"-",LEFT('Covid-19 KUA Abrechnungen'!AB282,6))</f>
        <v>-</v>
      </c>
      <c r="B273" s="248">
        <f>+'Covid-19 KUA Abrechnungen'!Z282</f>
        <v>0</v>
      </c>
      <c r="C273" s="248">
        <f>IF('Covid-19 KUA Abrechnungen'!AD282&gt;0,'Covid-19 KUA Abrechnungen'!AD282/'Covid-19 KUA Abrechnungen'!P282,'Covid-19 KUA Abrechnungen'!AE282)</f>
        <v>0</v>
      </c>
      <c r="E273" s="248" t="e">
        <f>CONCATENATE(Gehälter!$A2:$AD16,"-",Gehälter!$A2:$AD16)</f>
        <v>#VALUE!</v>
      </c>
      <c r="F273" t="e">
        <f>+Gehälter!$A2:$AD16/Gehälter!$A2:$AD16</f>
        <v>#VALUE!</v>
      </c>
      <c r="G273" s="248"/>
    </row>
    <row r="274" spans="1:7" x14ac:dyDescent="0.2">
      <c r="A274" s="248" t="str">
        <f>CONCATENATE('Covid-19 KUA Abrechnungen'!G283,"-",LEFT('Covid-19 KUA Abrechnungen'!AB283,6))</f>
        <v>-</v>
      </c>
      <c r="B274" s="248">
        <f>+'Covid-19 KUA Abrechnungen'!Z283</f>
        <v>0</v>
      </c>
      <c r="C274" s="248">
        <f>IF('Covid-19 KUA Abrechnungen'!AD283&gt;0,'Covid-19 KUA Abrechnungen'!AD283/'Covid-19 KUA Abrechnungen'!P283,'Covid-19 KUA Abrechnungen'!AE283)</f>
        <v>0</v>
      </c>
      <c r="E274" s="248" t="e">
        <f>CONCATENATE(Gehälter!$A2:$AD16,"-",Gehälter!$A2:$AD16)</f>
        <v>#VALUE!</v>
      </c>
      <c r="F274" t="e">
        <f>+Gehälter!$A2:$AD16/Gehälter!$A2:$AD16</f>
        <v>#VALUE!</v>
      </c>
      <c r="G274" s="248"/>
    </row>
    <row r="275" spans="1:7" x14ac:dyDescent="0.2">
      <c r="A275" s="248" t="str">
        <f>CONCATENATE('Covid-19 KUA Abrechnungen'!G284,"-",LEFT('Covid-19 KUA Abrechnungen'!AB284,6))</f>
        <v>-</v>
      </c>
      <c r="B275" s="248">
        <f>+'Covid-19 KUA Abrechnungen'!Z284</f>
        <v>0</v>
      </c>
      <c r="C275" s="248">
        <f>IF('Covid-19 KUA Abrechnungen'!AD284&gt;0,'Covid-19 KUA Abrechnungen'!AD284/'Covid-19 KUA Abrechnungen'!P284,'Covid-19 KUA Abrechnungen'!AE284)</f>
        <v>0</v>
      </c>
      <c r="E275" s="248" t="e">
        <f>CONCATENATE(Gehälter!$A2:$AD16,"-",Gehälter!$A2:$AD16)</f>
        <v>#VALUE!</v>
      </c>
      <c r="F275" t="e">
        <f>+Gehälter!$A2:$AD16/Gehälter!$A2:$AD16</f>
        <v>#VALUE!</v>
      </c>
      <c r="G275" s="248"/>
    </row>
    <row r="276" spans="1:7" x14ac:dyDescent="0.2">
      <c r="A276" s="248" t="str">
        <f>CONCATENATE('Covid-19 KUA Abrechnungen'!G285,"-",LEFT('Covid-19 KUA Abrechnungen'!AB285,6))</f>
        <v>-</v>
      </c>
      <c r="B276" s="248">
        <f>+'Covid-19 KUA Abrechnungen'!Z285</f>
        <v>0</v>
      </c>
      <c r="C276" s="248">
        <f>IF('Covid-19 KUA Abrechnungen'!AD285&gt;0,'Covid-19 KUA Abrechnungen'!AD285/'Covid-19 KUA Abrechnungen'!P285,'Covid-19 KUA Abrechnungen'!AE285)</f>
        <v>0</v>
      </c>
      <c r="E276" s="248" t="e">
        <f>CONCATENATE(Gehälter!$A2:$AD16,"-",Gehälter!$A2:$AD16)</f>
        <v>#VALUE!</v>
      </c>
      <c r="F276" t="e">
        <f>+Gehälter!$A2:$AD16/Gehälter!$A2:$AD16</f>
        <v>#VALUE!</v>
      </c>
      <c r="G276" s="248"/>
    </row>
    <row r="277" spans="1:7" x14ac:dyDescent="0.2">
      <c r="A277" s="248" t="str">
        <f>CONCATENATE('Covid-19 KUA Abrechnungen'!G286,"-",LEFT('Covid-19 KUA Abrechnungen'!AB286,6))</f>
        <v>-</v>
      </c>
      <c r="B277" s="248">
        <f>+'Covid-19 KUA Abrechnungen'!Z286</f>
        <v>0</v>
      </c>
      <c r="C277" s="248">
        <f>IF('Covid-19 KUA Abrechnungen'!AD286&gt;0,'Covid-19 KUA Abrechnungen'!AD286/'Covid-19 KUA Abrechnungen'!P286,'Covid-19 KUA Abrechnungen'!AE286)</f>
        <v>0</v>
      </c>
      <c r="E277" s="248" t="e">
        <f>CONCATENATE(Gehälter!$A2:$AD16,"-",Gehälter!$A2:$AD16)</f>
        <v>#VALUE!</v>
      </c>
      <c r="F277" t="e">
        <f>+Gehälter!$A2:$AD16/Gehälter!$A2:$AD16</f>
        <v>#VALUE!</v>
      </c>
      <c r="G277" s="248"/>
    </row>
    <row r="278" spans="1:7" x14ac:dyDescent="0.2">
      <c r="A278" s="248" t="str">
        <f>CONCATENATE('Covid-19 KUA Abrechnungen'!G287,"-",LEFT('Covid-19 KUA Abrechnungen'!AB287,6))</f>
        <v>-</v>
      </c>
      <c r="B278" s="248">
        <f>+'Covid-19 KUA Abrechnungen'!Z287</f>
        <v>0</v>
      </c>
      <c r="C278" s="248">
        <f>IF('Covid-19 KUA Abrechnungen'!AD287&gt;0,'Covid-19 KUA Abrechnungen'!AD287/'Covid-19 KUA Abrechnungen'!P287,'Covid-19 KUA Abrechnungen'!AE287)</f>
        <v>0</v>
      </c>
      <c r="E278" s="248" t="e">
        <f>CONCATENATE(Gehälter!$A2:$AD16,"-",Gehälter!$A2:$AD16)</f>
        <v>#VALUE!</v>
      </c>
      <c r="F278" t="e">
        <f>+Gehälter!$A2:$AD16/Gehälter!$A2:$AD16</f>
        <v>#VALUE!</v>
      </c>
      <c r="G278" s="248"/>
    </row>
    <row r="279" spans="1:7" x14ac:dyDescent="0.2">
      <c r="A279" s="248" t="str">
        <f>CONCATENATE('Covid-19 KUA Abrechnungen'!G288,"-",LEFT('Covid-19 KUA Abrechnungen'!AB288,6))</f>
        <v>-</v>
      </c>
      <c r="B279" s="248">
        <f>+'Covid-19 KUA Abrechnungen'!Z288</f>
        <v>0</v>
      </c>
      <c r="C279" s="248">
        <f>IF('Covid-19 KUA Abrechnungen'!AD288&gt;0,'Covid-19 KUA Abrechnungen'!AD288/'Covid-19 KUA Abrechnungen'!P288,'Covid-19 KUA Abrechnungen'!AE288)</f>
        <v>0</v>
      </c>
      <c r="E279" s="248" t="e">
        <f>CONCATENATE(Gehälter!$A2:$AD16,"-",Gehälter!$A2:$AD16)</f>
        <v>#VALUE!</v>
      </c>
      <c r="F279" t="e">
        <f>+Gehälter!$A2:$AD16/Gehälter!$A2:$AD16</f>
        <v>#VALUE!</v>
      </c>
      <c r="G279" s="248"/>
    </row>
    <row r="280" spans="1:7" x14ac:dyDescent="0.2">
      <c r="A280" s="248" t="str">
        <f>CONCATENATE('Covid-19 KUA Abrechnungen'!G289,"-",LEFT('Covid-19 KUA Abrechnungen'!AB289,6))</f>
        <v>-</v>
      </c>
      <c r="B280" s="248">
        <f>+'Covid-19 KUA Abrechnungen'!Z289</f>
        <v>0</v>
      </c>
      <c r="C280" s="248">
        <f>IF('Covid-19 KUA Abrechnungen'!AD289&gt;0,'Covid-19 KUA Abrechnungen'!AD289/'Covid-19 KUA Abrechnungen'!P289,'Covid-19 KUA Abrechnungen'!AE289)</f>
        <v>0</v>
      </c>
      <c r="E280" s="248" t="e">
        <f>CONCATENATE(Gehälter!$A2:$AD16,"-",Gehälter!$A2:$AD16)</f>
        <v>#VALUE!</v>
      </c>
      <c r="F280" t="e">
        <f>+Gehälter!$A2:$AD16/Gehälter!$A2:$AD16</f>
        <v>#VALUE!</v>
      </c>
      <c r="G280" s="248"/>
    </row>
    <row r="281" spans="1:7" x14ac:dyDescent="0.2">
      <c r="A281" s="248" t="str">
        <f>CONCATENATE('Covid-19 KUA Abrechnungen'!G290,"-",LEFT('Covid-19 KUA Abrechnungen'!AB290,6))</f>
        <v>-</v>
      </c>
      <c r="B281" s="248">
        <f>+'Covid-19 KUA Abrechnungen'!Z290</f>
        <v>0</v>
      </c>
      <c r="C281" s="248">
        <f>IF('Covid-19 KUA Abrechnungen'!AD290&gt;0,'Covid-19 KUA Abrechnungen'!AD290/'Covid-19 KUA Abrechnungen'!P290,'Covid-19 KUA Abrechnungen'!AE290)</f>
        <v>0</v>
      </c>
      <c r="E281" s="248" t="e">
        <f>CONCATENATE(Gehälter!$A2:$AD16,"-",Gehälter!$A2:$AD16)</f>
        <v>#VALUE!</v>
      </c>
      <c r="F281" t="e">
        <f>+Gehälter!$A2:$AD16/Gehälter!$A2:$AD16</f>
        <v>#VALUE!</v>
      </c>
      <c r="G281" s="248"/>
    </row>
    <row r="282" spans="1:7" x14ac:dyDescent="0.2">
      <c r="A282" s="248" t="str">
        <f>CONCATENATE('Covid-19 KUA Abrechnungen'!G291,"-",LEFT('Covid-19 KUA Abrechnungen'!AB291,6))</f>
        <v>-</v>
      </c>
      <c r="B282" s="248">
        <f>+'Covid-19 KUA Abrechnungen'!Z291</f>
        <v>0</v>
      </c>
      <c r="C282" s="248">
        <f>IF('Covid-19 KUA Abrechnungen'!AD291&gt;0,'Covid-19 KUA Abrechnungen'!AD291/'Covid-19 KUA Abrechnungen'!P291,'Covid-19 KUA Abrechnungen'!AE291)</f>
        <v>0</v>
      </c>
      <c r="E282" s="248" t="e">
        <f>CONCATENATE(Gehälter!$A2:$AD16,"-",Gehälter!$A2:$AD16)</f>
        <v>#VALUE!</v>
      </c>
      <c r="F282" t="e">
        <f>+Gehälter!$A2:$AD16/Gehälter!$A2:$AD16</f>
        <v>#VALUE!</v>
      </c>
      <c r="G282" s="248"/>
    </row>
    <row r="283" spans="1:7" x14ac:dyDescent="0.2">
      <c r="A283" s="248" t="str">
        <f>CONCATENATE('Covid-19 KUA Abrechnungen'!G292,"-",LEFT('Covid-19 KUA Abrechnungen'!AB292,6))</f>
        <v>-</v>
      </c>
      <c r="B283" s="248">
        <f>+'Covid-19 KUA Abrechnungen'!Z292</f>
        <v>0</v>
      </c>
      <c r="C283" s="248">
        <f>IF('Covid-19 KUA Abrechnungen'!AD292&gt;0,'Covid-19 KUA Abrechnungen'!AD292/'Covid-19 KUA Abrechnungen'!P292,'Covid-19 KUA Abrechnungen'!AE292)</f>
        <v>0</v>
      </c>
      <c r="E283" s="248" t="e">
        <f>CONCATENATE(Gehälter!$A2:$AD16,"-",Gehälter!$A2:$AD16)</f>
        <v>#VALUE!</v>
      </c>
      <c r="F283" t="e">
        <f>+Gehälter!$A2:$AD16/Gehälter!$A2:$AD16</f>
        <v>#VALUE!</v>
      </c>
      <c r="G283" s="248"/>
    </row>
    <row r="284" spans="1:7" x14ac:dyDescent="0.2">
      <c r="A284" s="248" t="str">
        <f>CONCATENATE('Covid-19 KUA Abrechnungen'!G293,"-",LEFT('Covid-19 KUA Abrechnungen'!AB293,6))</f>
        <v>-</v>
      </c>
      <c r="B284" s="248">
        <f>+'Covid-19 KUA Abrechnungen'!Z293</f>
        <v>0</v>
      </c>
      <c r="C284" s="248">
        <f>IF('Covid-19 KUA Abrechnungen'!AD293&gt;0,'Covid-19 KUA Abrechnungen'!AD293/'Covid-19 KUA Abrechnungen'!P293,'Covid-19 KUA Abrechnungen'!AE293)</f>
        <v>0</v>
      </c>
      <c r="E284" s="248" t="e">
        <f>CONCATENATE(Gehälter!$A2:$AD16,"-",Gehälter!$A2:$AD16)</f>
        <v>#VALUE!</v>
      </c>
      <c r="F284" t="e">
        <f>+Gehälter!$A2:$AD16/Gehälter!$A2:$AD16</f>
        <v>#VALUE!</v>
      </c>
      <c r="G284" s="248"/>
    </row>
    <row r="285" spans="1:7" x14ac:dyDescent="0.2">
      <c r="A285" s="248" t="str">
        <f>CONCATENATE('Covid-19 KUA Abrechnungen'!G294,"-",LEFT('Covid-19 KUA Abrechnungen'!AB294,6))</f>
        <v>-</v>
      </c>
      <c r="B285" s="248">
        <f>+'Covid-19 KUA Abrechnungen'!Z294</f>
        <v>0</v>
      </c>
      <c r="C285" s="248">
        <f>IF('Covid-19 KUA Abrechnungen'!AD294&gt;0,'Covid-19 KUA Abrechnungen'!AD294/'Covid-19 KUA Abrechnungen'!P294,'Covid-19 KUA Abrechnungen'!AE294)</f>
        <v>0</v>
      </c>
      <c r="E285" s="248" t="e">
        <f>CONCATENATE(Gehälter!$A2:$AD16,"-",Gehälter!$A2:$AD16)</f>
        <v>#VALUE!</v>
      </c>
      <c r="F285" t="e">
        <f>+Gehälter!$A2:$AD16/Gehälter!$A2:$AD16</f>
        <v>#VALUE!</v>
      </c>
      <c r="G285" s="248"/>
    </row>
    <row r="286" spans="1:7" x14ac:dyDescent="0.2">
      <c r="A286" s="248" t="str">
        <f>CONCATENATE('Covid-19 KUA Abrechnungen'!G295,"-",LEFT('Covid-19 KUA Abrechnungen'!AB295,6))</f>
        <v>-</v>
      </c>
      <c r="B286" s="248">
        <f>+'Covid-19 KUA Abrechnungen'!Z295</f>
        <v>0</v>
      </c>
      <c r="C286" s="248">
        <f>IF('Covid-19 KUA Abrechnungen'!AD295&gt;0,'Covid-19 KUA Abrechnungen'!AD295/'Covid-19 KUA Abrechnungen'!P295,'Covid-19 KUA Abrechnungen'!AE295)</f>
        <v>0</v>
      </c>
      <c r="E286" s="248" t="e">
        <f>CONCATENATE(Gehälter!$A2:$AD16,"-",Gehälter!$A2:$AD16)</f>
        <v>#VALUE!</v>
      </c>
      <c r="F286" t="e">
        <f>+Gehälter!$A2:$AD16/Gehälter!$A2:$AD16</f>
        <v>#VALUE!</v>
      </c>
      <c r="G286" s="248"/>
    </row>
    <row r="287" spans="1:7" x14ac:dyDescent="0.2">
      <c r="A287" s="248" t="str">
        <f>CONCATENATE('Covid-19 KUA Abrechnungen'!G296,"-",LEFT('Covid-19 KUA Abrechnungen'!AB296,6))</f>
        <v>-</v>
      </c>
      <c r="B287" s="248">
        <f>+'Covid-19 KUA Abrechnungen'!Z296</f>
        <v>0</v>
      </c>
      <c r="C287" s="248">
        <f>IF('Covid-19 KUA Abrechnungen'!AD296&gt;0,'Covid-19 KUA Abrechnungen'!AD296/'Covid-19 KUA Abrechnungen'!P296,'Covid-19 KUA Abrechnungen'!AE296)</f>
        <v>0</v>
      </c>
      <c r="E287" s="248" t="e">
        <f>CONCATENATE(Gehälter!$A2:$AD16,"-",Gehälter!$A2:$AD16)</f>
        <v>#VALUE!</v>
      </c>
      <c r="F287" t="e">
        <f>+Gehälter!$A2:$AD16/Gehälter!$A2:$AD16</f>
        <v>#VALUE!</v>
      </c>
      <c r="G287" s="248"/>
    </row>
    <row r="288" spans="1:7" x14ac:dyDescent="0.2">
      <c r="A288" s="248" t="str">
        <f>CONCATENATE('Covid-19 KUA Abrechnungen'!G297,"-",LEFT('Covid-19 KUA Abrechnungen'!AB297,6))</f>
        <v>-</v>
      </c>
      <c r="B288" s="248">
        <f>+'Covid-19 KUA Abrechnungen'!Z297</f>
        <v>0</v>
      </c>
      <c r="C288" s="248">
        <f>IF('Covid-19 KUA Abrechnungen'!AD297&gt;0,'Covid-19 KUA Abrechnungen'!AD297/'Covid-19 KUA Abrechnungen'!P297,'Covid-19 KUA Abrechnungen'!AE297)</f>
        <v>0</v>
      </c>
      <c r="E288" s="248" t="e">
        <f>CONCATENATE(Gehälter!$A2:$AD16,"-",Gehälter!$A2:$AD16)</f>
        <v>#VALUE!</v>
      </c>
      <c r="F288" t="e">
        <f>+Gehälter!$A2:$AD16/Gehälter!$A2:$AD16</f>
        <v>#VALUE!</v>
      </c>
      <c r="G288" s="248"/>
    </row>
    <row r="289" spans="1:7" x14ac:dyDescent="0.2">
      <c r="A289" s="248" t="str">
        <f>CONCATENATE('Covid-19 KUA Abrechnungen'!G298,"-",LEFT('Covid-19 KUA Abrechnungen'!AB298,6))</f>
        <v>-</v>
      </c>
      <c r="B289" s="248">
        <f>+'Covid-19 KUA Abrechnungen'!Z298</f>
        <v>0</v>
      </c>
      <c r="C289" s="248">
        <f>IF('Covid-19 KUA Abrechnungen'!AD298&gt;0,'Covid-19 KUA Abrechnungen'!AD298/'Covid-19 KUA Abrechnungen'!P298,'Covid-19 KUA Abrechnungen'!AE298)</f>
        <v>0</v>
      </c>
      <c r="E289" s="248" t="e">
        <f>CONCATENATE(Gehälter!$A2:$AD16,"-",Gehälter!$A2:$AD16)</f>
        <v>#VALUE!</v>
      </c>
      <c r="F289" t="e">
        <f>+Gehälter!$A2:$AD16/Gehälter!$A2:$AD16</f>
        <v>#VALUE!</v>
      </c>
      <c r="G289" s="248"/>
    </row>
    <row r="290" spans="1:7" x14ac:dyDescent="0.2">
      <c r="A290" s="248" t="str">
        <f>CONCATENATE('Covid-19 KUA Abrechnungen'!G299,"-",LEFT('Covid-19 KUA Abrechnungen'!AB299,6))</f>
        <v>-</v>
      </c>
      <c r="B290" s="248">
        <f>+'Covid-19 KUA Abrechnungen'!Z299</f>
        <v>0</v>
      </c>
      <c r="C290" s="248">
        <f>IF('Covid-19 KUA Abrechnungen'!AD299&gt;0,'Covid-19 KUA Abrechnungen'!AD299/'Covid-19 KUA Abrechnungen'!P299,'Covid-19 KUA Abrechnungen'!AE299)</f>
        <v>0</v>
      </c>
      <c r="E290" s="248" t="e">
        <f>CONCATENATE(Gehälter!$A2:$AD16,"-",Gehälter!$A2:$AD16)</f>
        <v>#VALUE!</v>
      </c>
      <c r="F290" t="e">
        <f>+Gehälter!$A2:$AD16/Gehälter!$A2:$AD16</f>
        <v>#VALUE!</v>
      </c>
      <c r="G290" s="248"/>
    </row>
    <row r="291" spans="1:7" x14ac:dyDescent="0.2">
      <c r="A291" s="248" t="str">
        <f>CONCATENATE('Covid-19 KUA Abrechnungen'!G300,"-",LEFT('Covid-19 KUA Abrechnungen'!AB300,6))</f>
        <v>-</v>
      </c>
      <c r="B291" s="248">
        <f>+'Covid-19 KUA Abrechnungen'!Z300</f>
        <v>0</v>
      </c>
      <c r="C291" s="248">
        <f>IF('Covid-19 KUA Abrechnungen'!AD300&gt;0,'Covid-19 KUA Abrechnungen'!AD300/'Covid-19 KUA Abrechnungen'!P300,'Covid-19 KUA Abrechnungen'!AE300)</f>
        <v>0</v>
      </c>
      <c r="E291" s="248" t="e">
        <f>CONCATENATE(Gehälter!$A2:$AD16,"-",Gehälter!$A2:$AD16)</f>
        <v>#VALUE!</v>
      </c>
      <c r="F291" t="e">
        <f>+Gehälter!$A2:$AD16/Gehälter!$A2:$AD16</f>
        <v>#VALUE!</v>
      </c>
      <c r="G291" s="248"/>
    </row>
    <row r="292" spans="1:7" x14ac:dyDescent="0.2">
      <c r="A292" s="248" t="str">
        <f>CONCATENATE('Covid-19 KUA Abrechnungen'!G301,"-",LEFT('Covid-19 KUA Abrechnungen'!AB301,6))</f>
        <v>-</v>
      </c>
      <c r="B292" s="248">
        <f>+'Covid-19 KUA Abrechnungen'!Z301</f>
        <v>0</v>
      </c>
      <c r="C292" s="248">
        <f>IF('Covid-19 KUA Abrechnungen'!AD301&gt;0,'Covid-19 KUA Abrechnungen'!AD301/'Covid-19 KUA Abrechnungen'!P301,'Covid-19 KUA Abrechnungen'!AE301)</f>
        <v>0</v>
      </c>
      <c r="E292" s="248" t="e">
        <f>CONCATENATE(Gehälter!$A2:$AD16,"-",Gehälter!$A2:$AD16)</f>
        <v>#VALUE!</v>
      </c>
      <c r="F292" t="e">
        <f>+Gehälter!$A2:$AD16/Gehälter!$A2:$AD16</f>
        <v>#VALUE!</v>
      </c>
      <c r="G292" s="248"/>
    </row>
    <row r="293" spans="1:7" x14ac:dyDescent="0.2">
      <c r="A293" s="248" t="str">
        <f>CONCATENATE('Covid-19 KUA Abrechnungen'!G302,"-",LEFT('Covid-19 KUA Abrechnungen'!AB302,6))</f>
        <v>-</v>
      </c>
      <c r="B293" s="248">
        <f>+'Covid-19 KUA Abrechnungen'!Z302</f>
        <v>0</v>
      </c>
      <c r="C293" s="248">
        <f>IF('Covid-19 KUA Abrechnungen'!AD302&gt;0,'Covid-19 KUA Abrechnungen'!AD302/'Covid-19 KUA Abrechnungen'!P302,'Covid-19 KUA Abrechnungen'!AE302)</f>
        <v>0</v>
      </c>
      <c r="E293" s="248" t="e">
        <f>CONCATENATE(Gehälter!$A2:$AD16,"-",Gehälter!$A2:$AD16)</f>
        <v>#VALUE!</v>
      </c>
      <c r="F293" t="e">
        <f>+Gehälter!$A2:$AD16/Gehälter!$A2:$AD16</f>
        <v>#VALUE!</v>
      </c>
      <c r="G293" s="248"/>
    </row>
    <row r="294" spans="1:7" x14ac:dyDescent="0.2">
      <c r="A294" s="248" t="str">
        <f>CONCATENATE('Covid-19 KUA Abrechnungen'!G303,"-",LEFT('Covid-19 KUA Abrechnungen'!AB303,6))</f>
        <v>-</v>
      </c>
      <c r="B294" s="248">
        <f>+'Covid-19 KUA Abrechnungen'!Z303</f>
        <v>0</v>
      </c>
      <c r="C294" s="248">
        <f>IF('Covid-19 KUA Abrechnungen'!AD303&gt;0,'Covid-19 KUA Abrechnungen'!AD303/'Covid-19 KUA Abrechnungen'!P303,'Covid-19 KUA Abrechnungen'!AE303)</f>
        <v>0</v>
      </c>
      <c r="E294" s="248" t="e">
        <f>CONCATENATE(Gehälter!$A2:$AD16,"-",Gehälter!$A2:$AD16)</f>
        <v>#VALUE!</v>
      </c>
      <c r="F294" t="e">
        <f>+Gehälter!$A2:$AD16/Gehälter!$A2:$AD16</f>
        <v>#VALUE!</v>
      </c>
      <c r="G294" s="248"/>
    </row>
    <row r="295" spans="1:7" x14ac:dyDescent="0.2">
      <c r="A295" s="248" t="str">
        <f>CONCATENATE('Covid-19 KUA Abrechnungen'!G304,"-",LEFT('Covid-19 KUA Abrechnungen'!AB304,6))</f>
        <v>-</v>
      </c>
      <c r="B295" s="248">
        <f>+'Covid-19 KUA Abrechnungen'!Z304</f>
        <v>0</v>
      </c>
      <c r="C295" s="248">
        <f>IF('Covid-19 KUA Abrechnungen'!AD304&gt;0,'Covid-19 KUA Abrechnungen'!AD304/'Covid-19 KUA Abrechnungen'!P304,'Covid-19 KUA Abrechnungen'!AE304)</f>
        <v>0</v>
      </c>
      <c r="E295" s="248" t="e">
        <f>CONCATENATE(Gehälter!$A2:$AD16,"-",Gehälter!$A2:$AD16)</f>
        <v>#VALUE!</v>
      </c>
      <c r="F295" t="e">
        <f>+Gehälter!$A2:$AD16/Gehälter!$A2:$AD16</f>
        <v>#VALUE!</v>
      </c>
      <c r="G295" s="248"/>
    </row>
    <row r="296" spans="1:7" x14ac:dyDescent="0.2">
      <c r="A296" s="248" t="str">
        <f>CONCATENATE('Covid-19 KUA Abrechnungen'!G305,"-",LEFT('Covid-19 KUA Abrechnungen'!AB305,6))</f>
        <v>-</v>
      </c>
      <c r="B296" s="248">
        <f>+'Covid-19 KUA Abrechnungen'!Z305</f>
        <v>0</v>
      </c>
      <c r="C296" s="248">
        <f>IF('Covid-19 KUA Abrechnungen'!AD305&gt;0,'Covid-19 KUA Abrechnungen'!AD305/'Covid-19 KUA Abrechnungen'!P305,'Covid-19 KUA Abrechnungen'!AE305)</f>
        <v>0</v>
      </c>
      <c r="E296" s="248" t="e">
        <f>CONCATENATE(Gehälter!$A2:$AD16,"-",Gehälter!$A2:$AD16)</f>
        <v>#VALUE!</v>
      </c>
      <c r="F296" t="e">
        <f>+Gehälter!$A2:$AD16/Gehälter!$A2:$AD16</f>
        <v>#VALUE!</v>
      </c>
      <c r="G296" s="248"/>
    </row>
    <row r="297" spans="1:7" x14ac:dyDescent="0.2">
      <c r="A297" s="248" t="str">
        <f>CONCATENATE('Covid-19 KUA Abrechnungen'!G306,"-",LEFT('Covid-19 KUA Abrechnungen'!AB306,6))</f>
        <v>-</v>
      </c>
      <c r="B297" s="248">
        <f>+'Covid-19 KUA Abrechnungen'!Z306</f>
        <v>0</v>
      </c>
      <c r="C297" s="248">
        <f>IF('Covid-19 KUA Abrechnungen'!AD306&gt;0,'Covid-19 KUA Abrechnungen'!AD306/'Covid-19 KUA Abrechnungen'!P306,'Covid-19 KUA Abrechnungen'!AE306)</f>
        <v>0</v>
      </c>
      <c r="E297" s="248" t="e">
        <f>CONCATENATE(Gehälter!$A2:$AD16,"-",Gehälter!$A2:$AD16)</f>
        <v>#VALUE!</v>
      </c>
      <c r="F297" t="e">
        <f>+Gehälter!$A2:$AD16/Gehälter!$A2:$AD16</f>
        <v>#VALUE!</v>
      </c>
      <c r="G297" s="248"/>
    </row>
    <row r="298" spans="1:7" x14ac:dyDescent="0.2">
      <c r="A298" s="248" t="str">
        <f>CONCATENATE('Covid-19 KUA Abrechnungen'!G307,"-",LEFT('Covid-19 KUA Abrechnungen'!AB307,6))</f>
        <v>-</v>
      </c>
      <c r="B298" s="248">
        <f>+'Covid-19 KUA Abrechnungen'!Z307</f>
        <v>0</v>
      </c>
      <c r="C298" s="248">
        <f>IF('Covid-19 KUA Abrechnungen'!AD307&gt;0,'Covid-19 KUA Abrechnungen'!AD307/'Covid-19 KUA Abrechnungen'!P307,'Covid-19 KUA Abrechnungen'!AE307)</f>
        <v>0</v>
      </c>
      <c r="E298" s="248" t="e">
        <f>CONCATENATE(Gehälter!$A2:$AD16,"-",Gehälter!$A2:$AD16)</f>
        <v>#VALUE!</v>
      </c>
      <c r="F298" t="e">
        <f>+Gehälter!$A2:$AD16/Gehälter!$A2:$AD16</f>
        <v>#VALUE!</v>
      </c>
      <c r="G298" s="248"/>
    </row>
    <row r="299" spans="1:7" x14ac:dyDescent="0.2">
      <c r="A299" s="248" t="str">
        <f>CONCATENATE('Covid-19 KUA Abrechnungen'!G308,"-",LEFT('Covid-19 KUA Abrechnungen'!AB308,6))</f>
        <v>-</v>
      </c>
      <c r="B299" s="248">
        <f>+'Covid-19 KUA Abrechnungen'!Z308</f>
        <v>0</v>
      </c>
      <c r="C299" s="248">
        <f>IF('Covid-19 KUA Abrechnungen'!AD308&gt;0,'Covid-19 KUA Abrechnungen'!AD308/'Covid-19 KUA Abrechnungen'!P308,'Covid-19 KUA Abrechnungen'!AE308)</f>
        <v>0</v>
      </c>
      <c r="E299" s="248" t="e">
        <f>CONCATENATE(Gehälter!$A2:$AD16,"-",Gehälter!$A2:$AD16)</f>
        <v>#VALUE!</v>
      </c>
      <c r="F299" t="e">
        <f>+Gehälter!$A2:$AD16/Gehälter!$A2:$AD16</f>
        <v>#VALUE!</v>
      </c>
      <c r="G299" s="248"/>
    </row>
    <row r="300" spans="1:7" x14ac:dyDescent="0.2">
      <c r="A300" s="248" t="str">
        <f>CONCATENATE('Covid-19 KUA Abrechnungen'!G309,"-",LEFT('Covid-19 KUA Abrechnungen'!AB309,6))</f>
        <v>-</v>
      </c>
      <c r="B300" s="248">
        <f>+'Covid-19 KUA Abrechnungen'!Z309</f>
        <v>0</v>
      </c>
      <c r="C300" s="248">
        <f>IF('Covid-19 KUA Abrechnungen'!AD309&gt;0,'Covid-19 KUA Abrechnungen'!AD309/'Covid-19 KUA Abrechnungen'!P309,'Covid-19 KUA Abrechnungen'!AE309)</f>
        <v>0</v>
      </c>
      <c r="E300" s="248" t="e">
        <f>CONCATENATE(Gehälter!$A2:$AD16,"-",Gehälter!$A2:$AD16)</f>
        <v>#VALUE!</v>
      </c>
      <c r="F300" t="e">
        <f>+Gehälter!$A2:$AD16/Gehälter!$A2:$AD16</f>
        <v>#VALUE!</v>
      </c>
      <c r="G300" s="248"/>
    </row>
    <row r="301" spans="1:7" x14ac:dyDescent="0.2">
      <c r="A301" s="248" t="str">
        <f>CONCATENATE('Covid-19 KUA Abrechnungen'!G310,"-",LEFT('Covid-19 KUA Abrechnungen'!AB310,6))</f>
        <v>-</v>
      </c>
      <c r="B301" s="248">
        <f>+'Covid-19 KUA Abrechnungen'!Z310</f>
        <v>0</v>
      </c>
      <c r="C301" s="248">
        <f>IF('Covid-19 KUA Abrechnungen'!AD310&gt;0,'Covid-19 KUA Abrechnungen'!AD310/'Covid-19 KUA Abrechnungen'!P310,'Covid-19 KUA Abrechnungen'!AE310)</f>
        <v>0</v>
      </c>
      <c r="E301" s="248" t="e">
        <f>CONCATENATE(Gehälter!$A2:$AD16,"-",Gehälter!$A2:$AD16)</f>
        <v>#VALUE!</v>
      </c>
      <c r="F301" t="e">
        <f>+Gehälter!$A2:$AD16/Gehälter!$A2:$AD16</f>
        <v>#VALUE!</v>
      </c>
      <c r="G301" s="248"/>
    </row>
    <row r="302" spans="1:7" x14ac:dyDescent="0.2">
      <c r="A302" s="248" t="str">
        <f>CONCATENATE('Covid-19 KUA Abrechnungen'!G311,"-",LEFT('Covid-19 KUA Abrechnungen'!AB311,6))</f>
        <v>-</v>
      </c>
      <c r="B302" s="248">
        <f>+'Covid-19 KUA Abrechnungen'!Z311</f>
        <v>0</v>
      </c>
      <c r="C302" s="248">
        <f>IF('Covid-19 KUA Abrechnungen'!AD311&gt;0,'Covid-19 KUA Abrechnungen'!AD311/'Covid-19 KUA Abrechnungen'!P311,'Covid-19 KUA Abrechnungen'!AE311)</f>
        <v>0</v>
      </c>
      <c r="E302" s="248" t="e">
        <f>CONCATENATE(Gehälter!$A2:$AD16,"-",Gehälter!$A2:$AD16)</f>
        <v>#VALUE!</v>
      </c>
      <c r="F302" t="e">
        <f>+Gehälter!$A2:$AD16/Gehälter!$A2:$AD16</f>
        <v>#VALUE!</v>
      </c>
      <c r="G302" s="248"/>
    </row>
    <row r="303" spans="1:7" x14ac:dyDescent="0.2">
      <c r="A303" s="248" t="str">
        <f>CONCATENATE('Covid-19 KUA Abrechnungen'!G312,"-",LEFT('Covid-19 KUA Abrechnungen'!AB312,6))</f>
        <v>-</v>
      </c>
      <c r="B303" s="248">
        <f>+'Covid-19 KUA Abrechnungen'!Z312</f>
        <v>0</v>
      </c>
      <c r="C303" s="248">
        <f>IF('Covid-19 KUA Abrechnungen'!AD312&gt;0,'Covid-19 KUA Abrechnungen'!AD312/'Covid-19 KUA Abrechnungen'!P312,'Covid-19 KUA Abrechnungen'!AE312)</f>
        <v>0</v>
      </c>
      <c r="E303" s="248" t="e">
        <f>CONCATENATE(Gehälter!$A2:$AD16,"-",Gehälter!$A2:$AD16)</f>
        <v>#VALUE!</v>
      </c>
      <c r="F303" t="e">
        <f>+Gehälter!$A2:$AD16/Gehälter!$A2:$AD16</f>
        <v>#VALUE!</v>
      </c>
      <c r="G303" s="248"/>
    </row>
    <row r="304" spans="1:7" x14ac:dyDescent="0.2">
      <c r="A304" s="248" t="str">
        <f>CONCATENATE('Covid-19 KUA Abrechnungen'!G313,"-",LEFT('Covid-19 KUA Abrechnungen'!AB313,6))</f>
        <v>-</v>
      </c>
      <c r="B304" s="248">
        <f>+'Covid-19 KUA Abrechnungen'!Z313</f>
        <v>0</v>
      </c>
      <c r="C304" s="248">
        <f>IF('Covid-19 KUA Abrechnungen'!AD313&gt;0,'Covid-19 KUA Abrechnungen'!AD313/'Covid-19 KUA Abrechnungen'!P313,'Covid-19 KUA Abrechnungen'!AE313)</f>
        <v>0</v>
      </c>
      <c r="E304" s="248" t="e">
        <f>CONCATENATE(Gehälter!$A2:$AD16,"-",Gehälter!$A2:$AD16)</f>
        <v>#VALUE!</v>
      </c>
      <c r="F304" t="e">
        <f>+Gehälter!$A2:$AD16/Gehälter!$A2:$AD16</f>
        <v>#VALUE!</v>
      </c>
      <c r="G304" s="248"/>
    </row>
    <row r="305" spans="1:7" x14ac:dyDescent="0.2">
      <c r="A305" s="248" t="str">
        <f>CONCATENATE('Covid-19 KUA Abrechnungen'!G314,"-",LEFT('Covid-19 KUA Abrechnungen'!AB314,6))</f>
        <v>-</v>
      </c>
      <c r="B305" s="248">
        <f>+'Covid-19 KUA Abrechnungen'!Z314</f>
        <v>0</v>
      </c>
      <c r="C305" s="248">
        <f>IF('Covid-19 KUA Abrechnungen'!AD314&gt;0,'Covid-19 KUA Abrechnungen'!AD314/'Covid-19 KUA Abrechnungen'!P314,'Covid-19 KUA Abrechnungen'!AE314)</f>
        <v>0</v>
      </c>
      <c r="E305" s="248" t="e">
        <f>CONCATENATE(Gehälter!$A2:$AD16,"-",Gehälter!$A2:$AD16)</f>
        <v>#VALUE!</v>
      </c>
      <c r="F305" t="e">
        <f>+Gehälter!$A2:$AD16/Gehälter!$A2:$AD16</f>
        <v>#VALUE!</v>
      </c>
      <c r="G305" s="248"/>
    </row>
    <row r="306" spans="1:7" x14ac:dyDescent="0.2">
      <c r="A306" s="248" t="str">
        <f>CONCATENATE('Covid-19 KUA Abrechnungen'!G315,"-",LEFT('Covid-19 KUA Abrechnungen'!AB315,6))</f>
        <v>-</v>
      </c>
      <c r="B306" s="248">
        <f>+'Covid-19 KUA Abrechnungen'!Z315</f>
        <v>0</v>
      </c>
      <c r="C306" s="248">
        <f>IF('Covid-19 KUA Abrechnungen'!AD315&gt;0,'Covid-19 KUA Abrechnungen'!AD315/'Covid-19 KUA Abrechnungen'!P315,'Covid-19 KUA Abrechnungen'!AE315)</f>
        <v>0</v>
      </c>
      <c r="E306" s="248" t="e">
        <f>CONCATENATE(Gehälter!$A2:$AD16,"-",Gehälter!$A2:$AD16)</f>
        <v>#VALUE!</v>
      </c>
      <c r="F306" t="e">
        <f>+Gehälter!$A2:$AD16/Gehälter!$A2:$AD16</f>
        <v>#VALUE!</v>
      </c>
      <c r="G306" s="248"/>
    </row>
    <row r="307" spans="1:7" x14ac:dyDescent="0.2">
      <c r="A307" s="248" t="str">
        <f>CONCATENATE('Covid-19 KUA Abrechnungen'!G316,"-",LEFT('Covid-19 KUA Abrechnungen'!AB316,6))</f>
        <v>-</v>
      </c>
      <c r="B307" s="248">
        <f>+'Covid-19 KUA Abrechnungen'!Z316</f>
        <v>0</v>
      </c>
      <c r="C307" s="248">
        <f>IF('Covid-19 KUA Abrechnungen'!AD316&gt;0,'Covid-19 KUA Abrechnungen'!AD316/'Covid-19 KUA Abrechnungen'!P316,'Covid-19 KUA Abrechnungen'!AE316)</f>
        <v>0</v>
      </c>
      <c r="E307" s="248" t="e">
        <f>CONCATENATE(Gehälter!$A2:$AD16,"-",Gehälter!$A2:$AD16)</f>
        <v>#VALUE!</v>
      </c>
      <c r="F307" t="e">
        <f>+Gehälter!$A2:$AD16/Gehälter!$A2:$AD16</f>
        <v>#VALUE!</v>
      </c>
      <c r="G307" s="248"/>
    </row>
    <row r="308" spans="1:7" x14ac:dyDescent="0.2">
      <c r="A308" s="248" t="str">
        <f>CONCATENATE('Covid-19 KUA Abrechnungen'!G317,"-",LEFT('Covid-19 KUA Abrechnungen'!AB317,6))</f>
        <v>-</v>
      </c>
      <c r="B308" s="248">
        <f>+'Covid-19 KUA Abrechnungen'!Z317</f>
        <v>0</v>
      </c>
      <c r="C308" s="248">
        <f>IF('Covid-19 KUA Abrechnungen'!AD317&gt;0,'Covid-19 KUA Abrechnungen'!AD317/'Covid-19 KUA Abrechnungen'!P317,'Covid-19 KUA Abrechnungen'!AE317)</f>
        <v>0</v>
      </c>
      <c r="E308" s="248" t="e">
        <f>CONCATENATE(Gehälter!$A2:$AD16,"-",Gehälter!$A2:$AD16)</f>
        <v>#VALUE!</v>
      </c>
      <c r="F308" t="e">
        <f>+Gehälter!$A2:$AD16/Gehälter!$A2:$AD16</f>
        <v>#VALUE!</v>
      </c>
      <c r="G308" s="248"/>
    </row>
    <row r="309" spans="1:7" x14ac:dyDescent="0.2">
      <c r="A309" s="248" t="str">
        <f>CONCATENATE('Covid-19 KUA Abrechnungen'!G318,"-",LEFT('Covid-19 KUA Abrechnungen'!AB318,6))</f>
        <v>-</v>
      </c>
      <c r="B309" s="248">
        <f>+'Covid-19 KUA Abrechnungen'!Z318</f>
        <v>0</v>
      </c>
      <c r="C309" s="248">
        <f>IF('Covid-19 KUA Abrechnungen'!AD318&gt;0,'Covid-19 KUA Abrechnungen'!AD318/'Covid-19 KUA Abrechnungen'!P318,'Covid-19 KUA Abrechnungen'!AE318)</f>
        <v>0</v>
      </c>
      <c r="E309" s="248" t="e">
        <f>CONCATENATE(Gehälter!$A2:$AD16,"-",Gehälter!$A2:$AD16)</f>
        <v>#VALUE!</v>
      </c>
      <c r="F309" t="e">
        <f>+Gehälter!$A2:$AD16/Gehälter!$A2:$AD16</f>
        <v>#VALUE!</v>
      </c>
      <c r="G309" s="248"/>
    </row>
    <row r="310" spans="1:7" x14ac:dyDescent="0.2">
      <c r="A310" s="248" t="str">
        <f>CONCATENATE('Covid-19 KUA Abrechnungen'!G319,"-",LEFT('Covid-19 KUA Abrechnungen'!AB319,6))</f>
        <v>-</v>
      </c>
      <c r="B310" s="248">
        <f>+'Covid-19 KUA Abrechnungen'!Z319</f>
        <v>0</v>
      </c>
      <c r="C310" s="248">
        <f>IF('Covid-19 KUA Abrechnungen'!AD319&gt;0,'Covid-19 KUA Abrechnungen'!AD319/'Covid-19 KUA Abrechnungen'!P319,'Covid-19 KUA Abrechnungen'!AE319)</f>
        <v>0</v>
      </c>
      <c r="E310" s="248" t="e">
        <f>CONCATENATE(Gehälter!$A2:$AD16,"-",Gehälter!$A2:$AD16)</f>
        <v>#VALUE!</v>
      </c>
      <c r="F310" t="e">
        <f>+Gehälter!$A2:$AD16/Gehälter!$A2:$AD16</f>
        <v>#VALUE!</v>
      </c>
      <c r="G310" s="248"/>
    </row>
    <row r="311" spans="1:7" x14ac:dyDescent="0.2">
      <c r="A311" s="248" t="str">
        <f>CONCATENATE('Covid-19 KUA Abrechnungen'!G320,"-",LEFT('Covid-19 KUA Abrechnungen'!AB320,6))</f>
        <v>-</v>
      </c>
      <c r="B311" s="248">
        <f>+'Covid-19 KUA Abrechnungen'!Z320</f>
        <v>0</v>
      </c>
      <c r="C311" s="248">
        <f>IF('Covid-19 KUA Abrechnungen'!AD320&gt;0,'Covid-19 KUA Abrechnungen'!AD320/'Covid-19 KUA Abrechnungen'!P320,'Covid-19 KUA Abrechnungen'!AE320)</f>
        <v>0</v>
      </c>
      <c r="E311" s="248" t="e">
        <f>CONCATENATE(Gehälter!$A2:$AD16,"-",Gehälter!$A2:$AD16)</f>
        <v>#VALUE!</v>
      </c>
      <c r="F311" t="e">
        <f>+Gehälter!$A2:$AD16/Gehälter!$A2:$AD16</f>
        <v>#VALUE!</v>
      </c>
      <c r="G311" s="248"/>
    </row>
    <row r="312" spans="1:7" x14ac:dyDescent="0.2">
      <c r="A312" s="248" t="str">
        <f>CONCATENATE('Covid-19 KUA Abrechnungen'!G321,"-",LEFT('Covid-19 KUA Abrechnungen'!AB321,6))</f>
        <v>-</v>
      </c>
      <c r="B312" s="248">
        <f>+'Covid-19 KUA Abrechnungen'!Z321</f>
        <v>0</v>
      </c>
      <c r="C312" s="248">
        <f>IF('Covid-19 KUA Abrechnungen'!AD321&gt;0,'Covid-19 KUA Abrechnungen'!AD321/'Covid-19 KUA Abrechnungen'!P321,'Covid-19 KUA Abrechnungen'!AE321)</f>
        <v>0</v>
      </c>
      <c r="E312" s="248" t="e">
        <f>CONCATENATE(Gehälter!$A2:$AD16,"-",Gehälter!$A2:$AD16)</f>
        <v>#VALUE!</v>
      </c>
      <c r="F312" t="e">
        <f>+Gehälter!$A2:$AD16/Gehälter!$A2:$AD16</f>
        <v>#VALUE!</v>
      </c>
      <c r="G312" s="248"/>
    </row>
    <row r="313" spans="1:7" x14ac:dyDescent="0.2">
      <c r="A313" s="248" t="str">
        <f>CONCATENATE('Covid-19 KUA Abrechnungen'!G322,"-",LEFT('Covid-19 KUA Abrechnungen'!AB322,6))</f>
        <v>-</v>
      </c>
      <c r="B313" s="248">
        <f>+'Covid-19 KUA Abrechnungen'!Z322</f>
        <v>0</v>
      </c>
      <c r="C313" s="248">
        <f>IF('Covid-19 KUA Abrechnungen'!AD322&gt;0,'Covid-19 KUA Abrechnungen'!AD322/'Covid-19 KUA Abrechnungen'!P322,'Covid-19 KUA Abrechnungen'!AE322)</f>
        <v>0</v>
      </c>
      <c r="E313" s="248" t="e">
        <f>CONCATENATE(Gehälter!$A2:$AD16,"-",Gehälter!$A2:$AD16)</f>
        <v>#VALUE!</v>
      </c>
      <c r="F313" t="e">
        <f>+Gehälter!$A2:$AD16/Gehälter!$A2:$AD16</f>
        <v>#VALUE!</v>
      </c>
      <c r="G313" s="248"/>
    </row>
    <row r="314" spans="1:7" x14ac:dyDescent="0.2">
      <c r="A314" s="248" t="str">
        <f>CONCATENATE('Covid-19 KUA Abrechnungen'!G323,"-",LEFT('Covid-19 KUA Abrechnungen'!AB323,6))</f>
        <v>-</v>
      </c>
      <c r="B314" s="248">
        <f>+'Covid-19 KUA Abrechnungen'!Z323</f>
        <v>0</v>
      </c>
      <c r="C314" s="248">
        <f>IF('Covid-19 KUA Abrechnungen'!AD323&gt;0,'Covid-19 KUA Abrechnungen'!AD323/'Covid-19 KUA Abrechnungen'!P323,'Covid-19 KUA Abrechnungen'!AE323)</f>
        <v>0</v>
      </c>
      <c r="E314" s="248" t="e">
        <f>CONCATENATE(Gehälter!$A2:$AD16,"-",Gehälter!$A2:$AD16)</f>
        <v>#VALUE!</v>
      </c>
      <c r="F314" t="e">
        <f>+Gehälter!$A2:$AD16/Gehälter!$A2:$AD16</f>
        <v>#VALUE!</v>
      </c>
      <c r="G314" s="248"/>
    </row>
    <row r="315" spans="1:7" x14ac:dyDescent="0.2">
      <c r="A315" s="248" t="str">
        <f>CONCATENATE('Covid-19 KUA Abrechnungen'!G324,"-",LEFT('Covid-19 KUA Abrechnungen'!AB324,6))</f>
        <v>-</v>
      </c>
      <c r="B315" s="248">
        <f>+'Covid-19 KUA Abrechnungen'!Z324</f>
        <v>0</v>
      </c>
      <c r="C315" s="248">
        <f>IF('Covid-19 KUA Abrechnungen'!AD324&gt;0,'Covid-19 KUA Abrechnungen'!AD324/'Covid-19 KUA Abrechnungen'!P324,'Covid-19 KUA Abrechnungen'!AE324)</f>
        <v>0</v>
      </c>
      <c r="E315" s="248" t="e">
        <f>CONCATENATE(Gehälter!$A2:$AD16,"-",Gehälter!$A2:$AD16)</f>
        <v>#VALUE!</v>
      </c>
      <c r="F315" t="e">
        <f>+Gehälter!$A2:$AD16/Gehälter!$A2:$AD16</f>
        <v>#VALUE!</v>
      </c>
      <c r="G315" s="248"/>
    </row>
    <row r="316" spans="1:7" x14ac:dyDescent="0.2">
      <c r="A316" s="248" t="str">
        <f>CONCATENATE('Covid-19 KUA Abrechnungen'!G325,"-",LEFT('Covid-19 KUA Abrechnungen'!AB325,6))</f>
        <v>-</v>
      </c>
      <c r="B316" s="248">
        <f>+'Covid-19 KUA Abrechnungen'!Z325</f>
        <v>0</v>
      </c>
      <c r="C316" s="248">
        <f>IF('Covid-19 KUA Abrechnungen'!AD325&gt;0,'Covid-19 KUA Abrechnungen'!AD325/'Covid-19 KUA Abrechnungen'!P325,'Covid-19 KUA Abrechnungen'!AE325)</f>
        <v>0</v>
      </c>
      <c r="E316" s="248" t="e">
        <f>CONCATENATE(Gehälter!$A2:$AD16,"-",Gehälter!$A2:$AD16)</f>
        <v>#VALUE!</v>
      </c>
      <c r="F316" t="e">
        <f>+Gehälter!$A2:$AD16/Gehälter!$A2:$AD16</f>
        <v>#VALUE!</v>
      </c>
      <c r="G316" s="248"/>
    </row>
    <row r="317" spans="1:7" x14ac:dyDescent="0.2">
      <c r="A317" s="248" t="str">
        <f>CONCATENATE('Covid-19 KUA Abrechnungen'!G326,"-",LEFT('Covid-19 KUA Abrechnungen'!AB326,6))</f>
        <v>-</v>
      </c>
      <c r="B317" s="248">
        <f>+'Covid-19 KUA Abrechnungen'!Z326</f>
        <v>0</v>
      </c>
      <c r="C317" s="248">
        <f>IF('Covid-19 KUA Abrechnungen'!AD326&gt;0,'Covid-19 KUA Abrechnungen'!AD326/'Covid-19 KUA Abrechnungen'!P326,'Covid-19 KUA Abrechnungen'!AE326)</f>
        <v>0</v>
      </c>
      <c r="E317" s="248" t="e">
        <f>CONCATENATE(Gehälter!$A2:$AD16,"-",Gehälter!$A2:$AD16)</f>
        <v>#VALUE!</v>
      </c>
      <c r="F317" t="e">
        <f>+Gehälter!$A2:$AD16/Gehälter!$A2:$AD16</f>
        <v>#VALUE!</v>
      </c>
      <c r="G317" s="248"/>
    </row>
    <row r="318" spans="1:7" x14ac:dyDescent="0.2">
      <c r="A318" s="248" t="str">
        <f>CONCATENATE('Covid-19 KUA Abrechnungen'!G327,"-",LEFT('Covid-19 KUA Abrechnungen'!AB327,6))</f>
        <v>-</v>
      </c>
      <c r="B318" s="248">
        <f>+'Covid-19 KUA Abrechnungen'!Z327</f>
        <v>0</v>
      </c>
      <c r="C318" s="248">
        <f>IF('Covid-19 KUA Abrechnungen'!AD327&gt;0,'Covid-19 KUA Abrechnungen'!AD327/'Covid-19 KUA Abrechnungen'!P327,'Covid-19 KUA Abrechnungen'!AE327)</f>
        <v>0</v>
      </c>
      <c r="E318" s="248" t="e">
        <f>CONCATENATE(Gehälter!$A2:$AD16,"-",Gehälter!$A2:$AD16)</f>
        <v>#VALUE!</v>
      </c>
      <c r="F318" t="e">
        <f>+Gehälter!$A2:$AD16/Gehälter!$A2:$AD16</f>
        <v>#VALUE!</v>
      </c>
      <c r="G318" s="248"/>
    </row>
    <row r="319" spans="1:7" x14ac:dyDescent="0.2">
      <c r="A319" s="248" t="str">
        <f>CONCATENATE('Covid-19 KUA Abrechnungen'!G328,"-",LEFT('Covid-19 KUA Abrechnungen'!AB328,6))</f>
        <v>-</v>
      </c>
      <c r="B319" s="248">
        <f>+'Covid-19 KUA Abrechnungen'!Z328</f>
        <v>0</v>
      </c>
      <c r="C319" s="248">
        <f>IF('Covid-19 KUA Abrechnungen'!AD328&gt;0,'Covid-19 KUA Abrechnungen'!AD328/'Covid-19 KUA Abrechnungen'!P328,'Covid-19 KUA Abrechnungen'!AE328)</f>
        <v>0</v>
      </c>
      <c r="E319" s="248" t="e">
        <f>CONCATENATE(Gehälter!$A2:$AD16,"-",Gehälter!$A2:$AD16)</f>
        <v>#VALUE!</v>
      </c>
      <c r="F319" t="e">
        <f>+Gehälter!$A2:$AD16/Gehälter!$A2:$AD16</f>
        <v>#VALUE!</v>
      </c>
      <c r="G319" s="248"/>
    </row>
    <row r="320" spans="1:7" x14ac:dyDescent="0.2">
      <c r="A320" s="248" t="str">
        <f>CONCATENATE('Covid-19 KUA Abrechnungen'!G329,"-",LEFT('Covid-19 KUA Abrechnungen'!AB329,6))</f>
        <v>-</v>
      </c>
      <c r="B320" s="248">
        <f>+'Covid-19 KUA Abrechnungen'!Z329</f>
        <v>0</v>
      </c>
      <c r="C320" s="248">
        <f>IF('Covid-19 KUA Abrechnungen'!AD329&gt;0,'Covid-19 KUA Abrechnungen'!AD329/'Covid-19 KUA Abrechnungen'!P329,'Covid-19 KUA Abrechnungen'!AE329)</f>
        <v>0</v>
      </c>
      <c r="E320" s="248" t="e">
        <f>CONCATENATE(Gehälter!$A2:$AD16,"-",Gehälter!$A2:$AD16)</f>
        <v>#VALUE!</v>
      </c>
      <c r="F320" t="e">
        <f>+Gehälter!$A2:$AD16/Gehälter!$A2:$AD16</f>
        <v>#VALUE!</v>
      </c>
      <c r="G320" s="248"/>
    </row>
    <row r="321" spans="1:7" x14ac:dyDescent="0.2">
      <c r="A321" s="248" t="str">
        <f>CONCATENATE('Covid-19 KUA Abrechnungen'!G330,"-",LEFT('Covid-19 KUA Abrechnungen'!AB330,6))</f>
        <v>-</v>
      </c>
      <c r="B321" s="248">
        <f>+'Covid-19 KUA Abrechnungen'!Z330</f>
        <v>0</v>
      </c>
      <c r="C321" s="248">
        <f>IF('Covid-19 KUA Abrechnungen'!AD330&gt;0,'Covid-19 KUA Abrechnungen'!AD330/'Covid-19 KUA Abrechnungen'!P330,'Covid-19 KUA Abrechnungen'!AE330)</f>
        <v>0</v>
      </c>
      <c r="E321" s="248" t="e">
        <f>CONCATENATE(Gehälter!$A2:$AD16,"-",Gehälter!$A2:$AD16)</f>
        <v>#VALUE!</v>
      </c>
      <c r="F321" t="e">
        <f>+Gehälter!$A2:$AD16/Gehälter!$A2:$AD16</f>
        <v>#VALUE!</v>
      </c>
      <c r="G321" s="248"/>
    </row>
    <row r="322" spans="1:7" x14ac:dyDescent="0.2">
      <c r="A322" s="248" t="str">
        <f>CONCATENATE('Covid-19 KUA Abrechnungen'!G331,"-",LEFT('Covid-19 KUA Abrechnungen'!AB331,6))</f>
        <v>-</v>
      </c>
      <c r="B322" s="248">
        <f>+'Covid-19 KUA Abrechnungen'!Z331</f>
        <v>0</v>
      </c>
      <c r="C322" s="248">
        <f>IF('Covid-19 KUA Abrechnungen'!AD331&gt;0,'Covid-19 KUA Abrechnungen'!AD331/'Covid-19 KUA Abrechnungen'!P331,'Covid-19 KUA Abrechnungen'!AE331)</f>
        <v>0</v>
      </c>
      <c r="E322" s="248" t="e">
        <f>CONCATENATE(Gehälter!$A2:$AD16,"-",Gehälter!$A2:$AD16)</f>
        <v>#VALUE!</v>
      </c>
      <c r="F322" t="e">
        <f>+Gehälter!$A2:$AD16/Gehälter!$A2:$AD16</f>
        <v>#VALUE!</v>
      </c>
      <c r="G322" s="248"/>
    </row>
    <row r="323" spans="1:7" x14ac:dyDescent="0.2">
      <c r="A323" s="248" t="str">
        <f>CONCATENATE('Covid-19 KUA Abrechnungen'!G332,"-",LEFT('Covid-19 KUA Abrechnungen'!AB332,6))</f>
        <v>-</v>
      </c>
      <c r="B323" s="248">
        <f>+'Covid-19 KUA Abrechnungen'!Z332</f>
        <v>0</v>
      </c>
      <c r="C323" s="248">
        <f>IF('Covid-19 KUA Abrechnungen'!AD332&gt;0,'Covid-19 KUA Abrechnungen'!AD332/'Covid-19 KUA Abrechnungen'!P332,'Covid-19 KUA Abrechnungen'!AE332)</f>
        <v>0</v>
      </c>
      <c r="E323" s="248" t="e">
        <f>CONCATENATE(Gehälter!$A2:$AD16,"-",Gehälter!$A2:$AD16)</f>
        <v>#VALUE!</v>
      </c>
      <c r="F323" t="e">
        <f>+Gehälter!$A2:$AD16/Gehälter!$A2:$AD16</f>
        <v>#VALUE!</v>
      </c>
      <c r="G323" s="248"/>
    </row>
    <row r="324" spans="1:7" x14ac:dyDescent="0.2">
      <c r="A324" s="248" t="str">
        <f>CONCATENATE('Covid-19 KUA Abrechnungen'!G333,"-",LEFT('Covid-19 KUA Abrechnungen'!AB333,6))</f>
        <v>-</v>
      </c>
      <c r="B324" s="248">
        <f>+'Covid-19 KUA Abrechnungen'!Z333</f>
        <v>0</v>
      </c>
      <c r="C324" s="248">
        <f>IF('Covid-19 KUA Abrechnungen'!AD333&gt;0,'Covid-19 KUA Abrechnungen'!AD333/'Covid-19 KUA Abrechnungen'!P333,'Covid-19 KUA Abrechnungen'!AE333)</f>
        <v>0</v>
      </c>
      <c r="E324" s="248" t="e">
        <f>CONCATENATE(Gehälter!$A2:$AD16,"-",Gehälter!$A2:$AD16)</f>
        <v>#VALUE!</v>
      </c>
      <c r="F324" t="e">
        <f>+Gehälter!$A2:$AD16/Gehälter!$A2:$AD16</f>
        <v>#VALUE!</v>
      </c>
      <c r="G324" s="248"/>
    </row>
    <row r="325" spans="1:7" x14ac:dyDescent="0.2">
      <c r="A325" s="248" t="str">
        <f>CONCATENATE('Covid-19 KUA Abrechnungen'!G334,"-",LEFT('Covid-19 KUA Abrechnungen'!AB334,6))</f>
        <v>-</v>
      </c>
      <c r="B325" s="248">
        <f>+'Covid-19 KUA Abrechnungen'!Z334</f>
        <v>0</v>
      </c>
      <c r="C325" s="248">
        <f>IF('Covid-19 KUA Abrechnungen'!AD334&gt;0,'Covid-19 KUA Abrechnungen'!AD334/'Covid-19 KUA Abrechnungen'!P334,'Covid-19 KUA Abrechnungen'!AE334)</f>
        <v>0</v>
      </c>
      <c r="E325" s="248" t="e">
        <f>CONCATENATE(Gehälter!$A2:$AD16,"-",Gehälter!$A2:$AD16)</f>
        <v>#VALUE!</v>
      </c>
      <c r="F325" t="e">
        <f>+Gehälter!$A2:$AD16/Gehälter!$A2:$AD16</f>
        <v>#VALUE!</v>
      </c>
      <c r="G325" s="248"/>
    </row>
    <row r="326" spans="1:7" x14ac:dyDescent="0.2">
      <c r="A326" s="248" t="str">
        <f>CONCATENATE('Covid-19 KUA Abrechnungen'!G335,"-",LEFT('Covid-19 KUA Abrechnungen'!AB335,6))</f>
        <v>-</v>
      </c>
      <c r="B326" s="248">
        <f>+'Covid-19 KUA Abrechnungen'!Z335</f>
        <v>0</v>
      </c>
      <c r="C326" s="248">
        <f>IF('Covid-19 KUA Abrechnungen'!AD335&gt;0,'Covid-19 KUA Abrechnungen'!AD335/'Covid-19 KUA Abrechnungen'!P335,'Covid-19 KUA Abrechnungen'!AE335)</f>
        <v>0</v>
      </c>
      <c r="E326" s="248" t="e">
        <f>CONCATENATE(Gehälter!$A2:$AD16,"-",Gehälter!$A2:$AD16)</f>
        <v>#VALUE!</v>
      </c>
      <c r="F326" t="e">
        <f>+Gehälter!$A2:$AD16/Gehälter!$A2:$AD16</f>
        <v>#VALUE!</v>
      </c>
      <c r="G326" s="248"/>
    </row>
    <row r="327" spans="1:7" x14ac:dyDescent="0.2">
      <c r="A327" s="248" t="str">
        <f>CONCATENATE('Covid-19 KUA Abrechnungen'!G336,"-",LEFT('Covid-19 KUA Abrechnungen'!AB336,6))</f>
        <v>-</v>
      </c>
      <c r="B327" s="248">
        <f>+'Covid-19 KUA Abrechnungen'!Z336</f>
        <v>0</v>
      </c>
      <c r="C327" s="248">
        <f>IF('Covid-19 KUA Abrechnungen'!AD336&gt;0,'Covid-19 KUA Abrechnungen'!AD336/'Covid-19 KUA Abrechnungen'!P336,'Covid-19 KUA Abrechnungen'!AE336)</f>
        <v>0</v>
      </c>
      <c r="E327" s="248" t="e">
        <f>CONCATENATE(Gehälter!$A2:$AD16,"-",Gehälter!$A2:$AD16)</f>
        <v>#VALUE!</v>
      </c>
      <c r="F327" t="e">
        <f>+Gehälter!$A2:$AD16/Gehälter!$A2:$AD16</f>
        <v>#VALUE!</v>
      </c>
      <c r="G327" s="248"/>
    </row>
    <row r="328" spans="1:7" x14ac:dyDescent="0.2">
      <c r="A328" s="248" t="str">
        <f>CONCATENATE('Covid-19 KUA Abrechnungen'!G337,"-",LEFT('Covid-19 KUA Abrechnungen'!AB337,6))</f>
        <v>-</v>
      </c>
      <c r="B328" s="248">
        <f>+'Covid-19 KUA Abrechnungen'!Z337</f>
        <v>0</v>
      </c>
      <c r="C328" s="248">
        <f>IF('Covid-19 KUA Abrechnungen'!AD337&gt;0,'Covid-19 KUA Abrechnungen'!AD337/'Covid-19 KUA Abrechnungen'!P337,'Covid-19 KUA Abrechnungen'!AE337)</f>
        <v>0</v>
      </c>
      <c r="E328" s="248" t="e">
        <f>CONCATENATE(Gehälter!$A2:$AD16,"-",Gehälter!$A2:$AD16)</f>
        <v>#VALUE!</v>
      </c>
      <c r="F328" t="e">
        <f>+Gehälter!$A2:$AD16/Gehälter!$A2:$AD16</f>
        <v>#VALUE!</v>
      </c>
      <c r="G328" s="248"/>
    </row>
    <row r="329" spans="1:7" x14ac:dyDescent="0.2">
      <c r="A329" s="248" t="str">
        <f>CONCATENATE('Covid-19 KUA Abrechnungen'!G338,"-",LEFT('Covid-19 KUA Abrechnungen'!AB338,6))</f>
        <v>-</v>
      </c>
      <c r="B329" s="248">
        <f>+'Covid-19 KUA Abrechnungen'!Z338</f>
        <v>0</v>
      </c>
      <c r="C329" s="248">
        <f>IF('Covid-19 KUA Abrechnungen'!AD338&gt;0,'Covid-19 KUA Abrechnungen'!AD338/'Covid-19 KUA Abrechnungen'!P338,'Covid-19 KUA Abrechnungen'!AE338)</f>
        <v>0</v>
      </c>
      <c r="E329" s="248" t="e">
        <f>CONCATENATE(Gehälter!$A2:$AD16,"-",Gehälter!$A2:$AD16)</f>
        <v>#VALUE!</v>
      </c>
      <c r="F329" t="e">
        <f>+Gehälter!$A2:$AD16/Gehälter!$A2:$AD16</f>
        <v>#VALUE!</v>
      </c>
      <c r="G329" s="248"/>
    </row>
    <row r="330" spans="1:7" x14ac:dyDescent="0.2">
      <c r="A330" s="248" t="str">
        <f>CONCATENATE('Covid-19 KUA Abrechnungen'!G339,"-",LEFT('Covid-19 KUA Abrechnungen'!AB339,6))</f>
        <v>-</v>
      </c>
      <c r="B330" s="248">
        <f>+'Covid-19 KUA Abrechnungen'!Z339</f>
        <v>0</v>
      </c>
      <c r="C330" s="248">
        <f>IF('Covid-19 KUA Abrechnungen'!AD339&gt;0,'Covid-19 KUA Abrechnungen'!AD339/'Covid-19 KUA Abrechnungen'!P339,'Covid-19 KUA Abrechnungen'!AE339)</f>
        <v>0</v>
      </c>
      <c r="E330" s="248" t="e">
        <f>CONCATENATE(Gehälter!$A2:$AD16,"-",Gehälter!$A2:$AD16)</f>
        <v>#VALUE!</v>
      </c>
      <c r="F330" t="e">
        <f>+Gehälter!$A2:$AD16/Gehälter!$A2:$AD16</f>
        <v>#VALUE!</v>
      </c>
      <c r="G330" s="248"/>
    </row>
    <row r="331" spans="1:7" x14ac:dyDescent="0.2">
      <c r="A331" s="248" t="str">
        <f>CONCATENATE('Covid-19 KUA Abrechnungen'!G340,"-",LEFT('Covid-19 KUA Abrechnungen'!AB340,6))</f>
        <v>-</v>
      </c>
      <c r="B331" s="248">
        <f>+'Covid-19 KUA Abrechnungen'!Z340</f>
        <v>0</v>
      </c>
      <c r="C331" s="248">
        <f>IF('Covid-19 KUA Abrechnungen'!AD340&gt;0,'Covid-19 KUA Abrechnungen'!AD340/'Covid-19 KUA Abrechnungen'!P340,'Covid-19 KUA Abrechnungen'!AE340)</f>
        <v>0</v>
      </c>
      <c r="E331" s="248" t="e">
        <f>CONCATENATE(Gehälter!$A2:$AD16,"-",Gehälter!$A2:$AD16)</f>
        <v>#VALUE!</v>
      </c>
      <c r="F331" t="e">
        <f>+Gehälter!$A2:$AD16/Gehälter!$A2:$AD16</f>
        <v>#VALUE!</v>
      </c>
      <c r="G331" s="248"/>
    </row>
    <row r="332" spans="1:7" x14ac:dyDescent="0.2">
      <c r="A332" s="248" t="str">
        <f>CONCATENATE('Covid-19 KUA Abrechnungen'!G341,"-",LEFT('Covid-19 KUA Abrechnungen'!AB341,6))</f>
        <v>-</v>
      </c>
      <c r="B332" s="248">
        <f>+'Covid-19 KUA Abrechnungen'!Z341</f>
        <v>0</v>
      </c>
      <c r="C332" s="248">
        <f>IF('Covid-19 KUA Abrechnungen'!AD341&gt;0,'Covid-19 KUA Abrechnungen'!AD341/'Covid-19 KUA Abrechnungen'!P341,'Covid-19 KUA Abrechnungen'!AE341)</f>
        <v>0</v>
      </c>
      <c r="E332" s="248" t="e">
        <f>CONCATENATE(Gehälter!$A2:$AD16,"-",Gehälter!$A2:$AD16)</f>
        <v>#VALUE!</v>
      </c>
      <c r="F332" t="e">
        <f>+Gehälter!$A2:$AD16/Gehälter!$A2:$AD16</f>
        <v>#VALUE!</v>
      </c>
      <c r="G332" s="248"/>
    </row>
    <row r="333" spans="1:7" x14ac:dyDescent="0.2">
      <c r="A333" s="248" t="str">
        <f>CONCATENATE('Covid-19 KUA Abrechnungen'!G342,"-",LEFT('Covid-19 KUA Abrechnungen'!AB342,6))</f>
        <v>-</v>
      </c>
      <c r="B333" s="248">
        <f>+'Covid-19 KUA Abrechnungen'!Z342</f>
        <v>0</v>
      </c>
      <c r="C333" s="248">
        <f>IF('Covid-19 KUA Abrechnungen'!AD342&gt;0,'Covid-19 KUA Abrechnungen'!AD342/'Covid-19 KUA Abrechnungen'!P342,'Covid-19 KUA Abrechnungen'!AE342)</f>
        <v>0</v>
      </c>
      <c r="E333" s="248" t="e">
        <f>CONCATENATE(Gehälter!$A2:$AD16,"-",Gehälter!$A2:$AD16)</f>
        <v>#VALUE!</v>
      </c>
      <c r="F333" t="e">
        <f>+Gehälter!$A2:$AD16/Gehälter!$A2:$AD16</f>
        <v>#VALUE!</v>
      </c>
      <c r="G333" s="248"/>
    </row>
    <row r="334" spans="1:7" x14ac:dyDescent="0.2">
      <c r="A334" s="248" t="str">
        <f>CONCATENATE('Covid-19 KUA Abrechnungen'!G343,"-",LEFT('Covid-19 KUA Abrechnungen'!AB343,6))</f>
        <v>-</v>
      </c>
      <c r="B334" s="248">
        <f>+'Covid-19 KUA Abrechnungen'!Z343</f>
        <v>0</v>
      </c>
      <c r="C334" s="248">
        <f>IF('Covid-19 KUA Abrechnungen'!AD343&gt;0,'Covid-19 KUA Abrechnungen'!AD343/'Covid-19 KUA Abrechnungen'!P343,'Covid-19 KUA Abrechnungen'!AE343)</f>
        <v>0</v>
      </c>
      <c r="E334" s="248" t="e">
        <f>CONCATENATE(Gehälter!$A2:$AD16,"-",Gehälter!$A2:$AD16)</f>
        <v>#VALUE!</v>
      </c>
      <c r="F334" t="e">
        <f>+Gehälter!$A2:$AD16/Gehälter!$A2:$AD16</f>
        <v>#VALUE!</v>
      </c>
      <c r="G334" s="248"/>
    </row>
    <row r="335" spans="1:7" x14ac:dyDescent="0.2">
      <c r="A335" s="248" t="str">
        <f>CONCATENATE('Covid-19 KUA Abrechnungen'!G344,"-",LEFT('Covid-19 KUA Abrechnungen'!AB344,6))</f>
        <v>-</v>
      </c>
      <c r="B335" s="248">
        <f>+'Covid-19 KUA Abrechnungen'!Z344</f>
        <v>0</v>
      </c>
      <c r="C335" s="248">
        <f>IF('Covid-19 KUA Abrechnungen'!AD344&gt;0,'Covid-19 KUA Abrechnungen'!AD344/'Covid-19 KUA Abrechnungen'!P344,'Covid-19 KUA Abrechnungen'!AE344)</f>
        <v>0</v>
      </c>
      <c r="E335" s="248" t="e">
        <f>CONCATENATE(Gehälter!$A2:$AD16,"-",Gehälter!$A2:$AD16)</f>
        <v>#VALUE!</v>
      </c>
      <c r="F335" t="e">
        <f>+Gehälter!$A2:$AD16/Gehälter!$A2:$AD16</f>
        <v>#VALUE!</v>
      </c>
      <c r="G335" s="248"/>
    </row>
    <row r="336" spans="1:7" x14ac:dyDescent="0.2">
      <c r="A336" s="248" t="str">
        <f>CONCATENATE('Covid-19 KUA Abrechnungen'!G345,"-",LEFT('Covid-19 KUA Abrechnungen'!AB345,6))</f>
        <v>-</v>
      </c>
      <c r="B336" s="248">
        <f>+'Covid-19 KUA Abrechnungen'!Z345</f>
        <v>0</v>
      </c>
      <c r="C336" s="248">
        <f>IF('Covid-19 KUA Abrechnungen'!AD345&gt;0,'Covid-19 KUA Abrechnungen'!AD345/'Covid-19 KUA Abrechnungen'!P345,'Covid-19 KUA Abrechnungen'!AE345)</f>
        <v>0</v>
      </c>
      <c r="E336" s="248" t="e">
        <f>CONCATENATE(Gehälter!$A2:$AD16,"-",Gehälter!$A2:$AD16)</f>
        <v>#VALUE!</v>
      </c>
      <c r="F336" t="e">
        <f>+Gehälter!$A2:$AD16/Gehälter!$A2:$AD16</f>
        <v>#VALUE!</v>
      </c>
      <c r="G336" s="248"/>
    </row>
    <row r="337" spans="1:7" x14ac:dyDescent="0.2">
      <c r="A337" s="248" t="str">
        <f>CONCATENATE('Covid-19 KUA Abrechnungen'!G346,"-",LEFT('Covid-19 KUA Abrechnungen'!AB346,6))</f>
        <v>-</v>
      </c>
      <c r="B337" s="248">
        <f>+'Covid-19 KUA Abrechnungen'!Z346</f>
        <v>0</v>
      </c>
      <c r="C337" s="248">
        <f>IF('Covid-19 KUA Abrechnungen'!AD346&gt;0,'Covid-19 KUA Abrechnungen'!AD346/'Covid-19 KUA Abrechnungen'!P346,'Covid-19 KUA Abrechnungen'!AE346)</f>
        <v>0</v>
      </c>
      <c r="E337" s="248" t="e">
        <f>CONCATENATE(Gehälter!$A2:$AD16,"-",Gehälter!$A2:$AD16)</f>
        <v>#VALUE!</v>
      </c>
      <c r="F337" t="e">
        <f>+Gehälter!$A2:$AD16/Gehälter!$A2:$AD16</f>
        <v>#VALUE!</v>
      </c>
      <c r="G337" s="248"/>
    </row>
    <row r="338" spans="1:7" x14ac:dyDescent="0.2">
      <c r="A338" s="248" t="str">
        <f>CONCATENATE('Covid-19 KUA Abrechnungen'!G347,"-",LEFT('Covid-19 KUA Abrechnungen'!AB347,6))</f>
        <v>-</v>
      </c>
      <c r="B338" s="248">
        <f>+'Covid-19 KUA Abrechnungen'!Z347</f>
        <v>0</v>
      </c>
      <c r="C338" s="248">
        <f>IF('Covid-19 KUA Abrechnungen'!AD347&gt;0,'Covid-19 KUA Abrechnungen'!AD347/'Covid-19 KUA Abrechnungen'!P347,'Covid-19 KUA Abrechnungen'!AE347)</f>
        <v>0</v>
      </c>
      <c r="E338" s="248" t="e">
        <f>CONCATENATE(Gehälter!$A2:$AD16,"-",Gehälter!$A2:$AD16)</f>
        <v>#VALUE!</v>
      </c>
      <c r="F338" t="e">
        <f>+Gehälter!$A2:$AD16/Gehälter!$A2:$AD16</f>
        <v>#VALUE!</v>
      </c>
      <c r="G338" s="248"/>
    </row>
    <row r="339" spans="1:7" x14ac:dyDescent="0.2">
      <c r="A339" s="248" t="str">
        <f>CONCATENATE('Covid-19 KUA Abrechnungen'!G348,"-",LEFT('Covid-19 KUA Abrechnungen'!AB348,6))</f>
        <v>-</v>
      </c>
      <c r="B339" s="248">
        <f>+'Covid-19 KUA Abrechnungen'!Z348</f>
        <v>0</v>
      </c>
      <c r="C339" s="248">
        <f>IF('Covid-19 KUA Abrechnungen'!AD348&gt;0,'Covid-19 KUA Abrechnungen'!AD348/'Covid-19 KUA Abrechnungen'!P348,'Covid-19 KUA Abrechnungen'!AE348)</f>
        <v>0</v>
      </c>
      <c r="E339" s="248" t="e">
        <f>CONCATENATE(Gehälter!$A2:$AD16,"-",Gehälter!$A2:$AD16)</f>
        <v>#VALUE!</v>
      </c>
      <c r="F339" t="e">
        <f>+Gehälter!$A2:$AD16/Gehälter!$A2:$AD16</f>
        <v>#VALUE!</v>
      </c>
      <c r="G339" s="248"/>
    </row>
    <row r="340" spans="1:7" x14ac:dyDescent="0.2">
      <c r="A340" s="248" t="str">
        <f>CONCATENATE('Covid-19 KUA Abrechnungen'!G349,"-",LEFT('Covid-19 KUA Abrechnungen'!AB349,6))</f>
        <v>-</v>
      </c>
      <c r="B340" s="248">
        <f>+'Covid-19 KUA Abrechnungen'!Z349</f>
        <v>0</v>
      </c>
      <c r="C340" s="248">
        <f>IF('Covid-19 KUA Abrechnungen'!AD349&gt;0,'Covid-19 KUA Abrechnungen'!AD349/'Covid-19 KUA Abrechnungen'!P349,'Covid-19 KUA Abrechnungen'!AE349)</f>
        <v>0</v>
      </c>
      <c r="E340" s="248" t="e">
        <f>CONCATENATE(Gehälter!$A2:$AD16,"-",Gehälter!$A2:$AD16)</f>
        <v>#VALUE!</v>
      </c>
      <c r="F340" t="e">
        <f>+Gehälter!$A2:$AD16/Gehälter!$A2:$AD16</f>
        <v>#VALUE!</v>
      </c>
      <c r="G340" s="248"/>
    </row>
    <row r="341" spans="1:7" x14ac:dyDescent="0.2">
      <c r="A341" s="248" t="str">
        <f>CONCATENATE('Covid-19 KUA Abrechnungen'!G350,"-",LEFT('Covid-19 KUA Abrechnungen'!AB350,6))</f>
        <v>-</v>
      </c>
      <c r="B341" s="248">
        <f>+'Covid-19 KUA Abrechnungen'!Z350</f>
        <v>0</v>
      </c>
      <c r="C341" s="248">
        <f>IF('Covid-19 KUA Abrechnungen'!AD350&gt;0,'Covid-19 KUA Abrechnungen'!AD350/'Covid-19 KUA Abrechnungen'!P350,'Covid-19 KUA Abrechnungen'!AE350)</f>
        <v>0</v>
      </c>
      <c r="E341" s="248" t="e">
        <f>CONCATENATE(Gehälter!$A2:$AD16,"-",Gehälter!$A2:$AD16)</f>
        <v>#VALUE!</v>
      </c>
      <c r="F341" t="e">
        <f>+Gehälter!$A2:$AD16/Gehälter!$A2:$AD16</f>
        <v>#VALUE!</v>
      </c>
      <c r="G341" s="248"/>
    </row>
    <row r="342" spans="1:7" x14ac:dyDescent="0.2">
      <c r="A342" s="248" t="str">
        <f>CONCATENATE('Covid-19 KUA Abrechnungen'!G351,"-",LEFT('Covid-19 KUA Abrechnungen'!AB351,6))</f>
        <v>-</v>
      </c>
      <c r="B342" s="248">
        <f>+'Covid-19 KUA Abrechnungen'!Z351</f>
        <v>0</v>
      </c>
      <c r="C342" s="248">
        <f>IF('Covid-19 KUA Abrechnungen'!AD351&gt;0,'Covid-19 KUA Abrechnungen'!AD351/'Covid-19 KUA Abrechnungen'!P351,'Covid-19 KUA Abrechnungen'!AE351)</f>
        <v>0</v>
      </c>
      <c r="E342" s="248" t="e">
        <f>CONCATENATE(Gehälter!$A2:$AD16,"-",Gehälter!$A2:$AD16)</f>
        <v>#VALUE!</v>
      </c>
      <c r="F342" t="e">
        <f>+Gehälter!$A2:$AD16/Gehälter!$A2:$AD16</f>
        <v>#VALUE!</v>
      </c>
      <c r="G342" s="248"/>
    </row>
    <row r="343" spans="1:7" x14ac:dyDescent="0.2">
      <c r="A343" s="248" t="str">
        <f>CONCATENATE('Covid-19 KUA Abrechnungen'!G352,"-",LEFT('Covid-19 KUA Abrechnungen'!AB352,6))</f>
        <v>-</v>
      </c>
      <c r="B343" s="248">
        <f>+'Covid-19 KUA Abrechnungen'!Z352</f>
        <v>0</v>
      </c>
      <c r="C343" s="248">
        <f>IF('Covid-19 KUA Abrechnungen'!AD352&gt;0,'Covid-19 KUA Abrechnungen'!AD352/'Covid-19 KUA Abrechnungen'!P352,'Covid-19 KUA Abrechnungen'!AE352)</f>
        <v>0</v>
      </c>
      <c r="E343" s="248" t="e">
        <f>CONCATENATE(Gehälter!$A2:$AD16,"-",Gehälter!$A2:$AD16)</f>
        <v>#VALUE!</v>
      </c>
      <c r="F343" t="e">
        <f>+Gehälter!$A2:$AD16/Gehälter!$A2:$AD16</f>
        <v>#VALUE!</v>
      </c>
      <c r="G343" s="248"/>
    </row>
    <row r="344" spans="1:7" x14ac:dyDescent="0.2">
      <c r="A344" s="248" t="str">
        <f>CONCATENATE('Covid-19 KUA Abrechnungen'!G353,"-",LEFT('Covid-19 KUA Abrechnungen'!AB353,6))</f>
        <v>-</v>
      </c>
      <c r="B344" s="248">
        <f>+'Covid-19 KUA Abrechnungen'!Z353</f>
        <v>0</v>
      </c>
      <c r="C344" s="248">
        <f>IF('Covid-19 KUA Abrechnungen'!AD353&gt;0,'Covid-19 KUA Abrechnungen'!AD353/'Covid-19 KUA Abrechnungen'!P353,'Covid-19 KUA Abrechnungen'!AE353)</f>
        <v>0</v>
      </c>
      <c r="E344" s="248" t="e">
        <f>CONCATENATE(Gehälter!$A2:$AD16,"-",Gehälter!$A2:$AD16)</f>
        <v>#VALUE!</v>
      </c>
      <c r="F344" t="e">
        <f>+Gehälter!$A2:$AD16/Gehälter!$A2:$AD16</f>
        <v>#VALUE!</v>
      </c>
      <c r="G344" s="248"/>
    </row>
    <row r="345" spans="1:7" x14ac:dyDescent="0.2">
      <c r="A345" s="248" t="str">
        <f>CONCATENATE('Covid-19 KUA Abrechnungen'!G354,"-",LEFT('Covid-19 KUA Abrechnungen'!AB354,6))</f>
        <v>-</v>
      </c>
      <c r="B345" s="248">
        <f>+'Covid-19 KUA Abrechnungen'!Z354</f>
        <v>0</v>
      </c>
      <c r="C345" s="248">
        <f>IF('Covid-19 KUA Abrechnungen'!AD354&gt;0,'Covid-19 KUA Abrechnungen'!AD354/'Covid-19 KUA Abrechnungen'!P354,'Covid-19 KUA Abrechnungen'!AE354)</f>
        <v>0</v>
      </c>
      <c r="E345" s="248" t="e">
        <f>CONCATENATE(Gehälter!$A2:$AD16,"-",Gehälter!$A2:$AD16)</f>
        <v>#VALUE!</v>
      </c>
      <c r="F345" t="e">
        <f>+Gehälter!$A2:$AD16/Gehälter!$A2:$AD16</f>
        <v>#VALUE!</v>
      </c>
      <c r="G345" s="248"/>
    </row>
    <row r="346" spans="1:7" x14ac:dyDescent="0.2">
      <c r="A346" s="248" t="str">
        <f>CONCATENATE('Covid-19 KUA Abrechnungen'!G355,"-",LEFT('Covid-19 KUA Abrechnungen'!AB355,6))</f>
        <v>-</v>
      </c>
      <c r="B346" s="248">
        <f>+'Covid-19 KUA Abrechnungen'!Z355</f>
        <v>0</v>
      </c>
      <c r="C346" s="248">
        <f>IF('Covid-19 KUA Abrechnungen'!AD355&gt;0,'Covid-19 KUA Abrechnungen'!AD355/'Covid-19 KUA Abrechnungen'!P355,'Covid-19 KUA Abrechnungen'!AE355)</f>
        <v>0</v>
      </c>
      <c r="E346" s="248" t="e">
        <f>CONCATENATE(Gehälter!$A2:$AD16,"-",Gehälter!$A2:$AD16)</f>
        <v>#VALUE!</v>
      </c>
      <c r="F346" t="e">
        <f>+Gehälter!$A2:$AD16/Gehälter!$A2:$AD16</f>
        <v>#VALUE!</v>
      </c>
      <c r="G346" s="248"/>
    </row>
    <row r="347" spans="1:7" x14ac:dyDescent="0.2">
      <c r="A347" s="248" t="str">
        <f>CONCATENATE('Covid-19 KUA Abrechnungen'!G356,"-",LEFT('Covid-19 KUA Abrechnungen'!AB356,6))</f>
        <v>-</v>
      </c>
      <c r="B347" s="248">
        <f>+'Covid-19 KUA Abrechnungen'!Z356</f>
        <v>0</v>
      </c>
      <c r="C347" s="248">
        <f>IF('Covid-19 KUA Abrechnungen'!AD356&gt;0,'Covid-19 KUA Abrechnungen'!AD356/'Covid-19 KUA Abrechnungen'!P356,'Covid-19 KUA Abrechnungen'!AE356)</f>
        <v>0</v>
      </c>
      <c r="E347" s="248" t="e">
        <f>CONCATENATE(Gehälter!$A2:$AD16,"-",Gehälter!$A2:$AD16)</f>
        <v>#VALUE!</v>
      </c>
      <c r="F347" t="e">
        <f>+Gehälter!$A2:$AD16/Gehälter!$A2:$AD16</f>
        <v>#VALUE!</v>
      </c>
      <c r="G347" s="248"/>
    </row>
    <row r="348" spans="1:7" x14ac:dyDescent="0.2">
      <c r="A348" s="248" t="str">
        <f>CONCATENATE('Covid-19 KUA Abrechnungen'!G357,"-",LEFT('Covid-19 KUA Abrechnungen'!AB357,6))</f>
        <v>-</v>
      </c>
      <c r="B348" s="248">
        <f>+'Covid-19 KUA Abrechnungen'!Z357</f>
        <v>0</v>
      </c>
      <c r="C348" s="248">
        <f>IF('Covid-19 KUA Abrechnungen'!AD357&gt;0,'Covid-19 KUA Abrechnungen'!AD357/'Covid-19 KUA Abrechnungen'!P357,'Covid-19 KUA Abrechnungen'!AE357)</f>
        <v>0</v>
      </c>
      <c r="E348" s="248" t="e">
        <f>CONCATENATE(Gehälter!$A2:$AD16,"-",Gehälter!$A2:$AD16)</f>
        <v>#VALUE!</v>
      </c>
      <c r="F348" t="e">
        <f>+Gehälter!$A2:$AD16/Gehälter!$A2:$AD16</f>
        <v>#VALUE!</v>
      </c>
      <c r="G348" s="248"/>
    </row>
    <row r="349" spans="1:7" x14ac:dyDescent="0.2">
      <c r="A349" s="248" t="str">
        <f>CONCATENATE('Covid-19 KUA Abrechnungen'!G358,"-",LEFT('Covid-19 KUA Abrechnungen'!AB358,6))</f>
        <v>-</v>
      </c>
      <c r="B349" s="248">
        <f>+'Covid-19 KUA Abrechnungen'!Z358</f>
        <v>0</v>
      </c>
      <c r="C349" s="248">
        <f>IF('Covid-19 KUA Abrechnungen'!AD358&gt;0,'Covid-19 KUA Abrechnungen'!AD358/'Covid-19 KUA Abrechnungen'!P358,'Covid-19 KUA Abrechnungen'!AE358)</f>
        <v>0</v>
      </c>
      <c r="E349" s="248" t="e">
        <f>CONCATENATE(Gehälter!$A2:$AD16,"-",Gehälter!$A2:$AD16)</f>
        <v>#VALUE!</v>
      </c>
      <c r="F349" t="e">
        <f>+Gehälter!$A2:$AD16/Gehälter!$A2:$AD16</f>
        <v>#VALUE!</v>
      </c>
      <c r="G349" s="248"/>
    </row>
    <row r="350" spans="1:7" x14ac:dyDescent="0.2">
      <c r="A350" s="248" t="str">
        <f>CONCATENATE('Covid-19 KUA Abrechnungen'!G359,"-",LEFT('Covid-19 KUA Abrechnungen'!AB359,6))</f>
        <v>-</v>
      </c>
      <c r="B350" s="248">
        <f>+'Covid-19 KUA Abrechnungen'!Z359</f>
        <v>0</v>
      </c>
      <c r="C350" s="248">
        <f>IF('Covid-19 KUA Abrechnungen'!AD359&gt;0,'Covid-19 KUA Abrechnungen'!AD359/'Covid-19 KUA Abrechnungen'!P359,'Covid-19 KUA Abrechnungen'!AE359)</f>
        <v>0</v>
      </c>
      <c r="E350" s="248" t="e">
        <f>CONCATENATE(Gehälter!$A2:$AD16,"-",Gehälter!$A2:$AD16)</f>
        <v>#VALUE!</v>
      </c>
      <c r="F350" t="e">
        <f>+Gehälter!$A2:$AD16/Gehälter!$A2:$AD16</f>
        <v>#VALUE!</v>
      </c>
      <c r="G350" s="248"/>
    </row>
    <row r="351" spans="1:7" x14ac:dyDescent="0.2">
      <c r="A351" s="248" t="str">
        <f>CONCATENATE('Covid-19 KUA Abrechnungen'!G360,"-",LEFT('Covid-19 KUA Abrechnungen'!AB360,6))</f>
        <v>-</v>
      </c>
      <c r="B351" s="248">
        <f>+'Covid-19 KUA Abrechnungen'!Z360</f>
        <v>0</v>
      </c>
      <c r="C351" s="248">
        <f>IF('Covid-19 KUA Abrechnungen'!AD360&gt;0,'Covid-19 KUA Abrechnungen'!AD360/'Covid-19 KUA Abrechnungen'!P360,'Covid-19 KUA Abrechnungen'!AE360)</f>
        <v>0</v>
      </c>
      <c r="E351" s="248" t="e">
        <f>CONCATENATE(Gehälter!$A2:$AD16,"-",Gehälter!$A2:$AD16)</f>
        <v>#VALUE!</v>
      </c>
      <c r="F351" t="e">
        <f>+Gehälter!$A2:$AD16/Gehälter!$A2:$AD16</f>
        <v>#VALUE!</v>
      </c>
      <c r="G351" s="248"/>
    </row>
    <row r="352" spans="1:7" x14ac:dyDescent="0.2">
      <c r="A352" s="248" t="str">
        <f>CONCATENATE('Covid-19 KUA Abrechnungen'!G361,"-",LEFT('Covid-19 KUA Abrechnungen'!AB361,6))</f>
        <v>-</v>
      </c>
      <c r="B352" s="248">
        <f>+'Covid-19 KUA Abrechnungen'!Z361</f>
        <v>0</v>
      </c>
      <c r="C352" s="248">
        <f>IF('Covid-19 KUA Abrechnungen'!AD361&gt;0,'Covid-19 KUA Abrechnungen'!AD361/'Covid-19 KUA Abrechnungen'!P361,'Covid-19 KUA Abrechnungen'!AE361)</f>
        <v>0</v>
      </c>
      <c r="E352" s="248" t="e">
        <f>CONCATENATE(Gehälter!$A2:$AD16,"-",Gehälter!$A2:$AD16)</f>
        <v>#VALUE!</v>
      </c>
      <c r="F352" t="e">
        <f>+Gehälter!$A2:$AD16/Gehälter!$A2:$AD16</f>
        <v>#VALUE!</v>
      </c>
      <c r="G352" s="248"/>
    </row>
    <row r="353" spans="1:7" x14ac:dyDescent="0.2">
      <c r="A353" s="248" t="str">
        <f>CONCATENATE('Covid-19 KUA Abrechnungen'!G362,"-",LEFT('Covid-19 KUA Abrechnungen'!AB362,6))</f>
        <v>-</v>
      </c>
      <c r="B353" s="248">
        <f>+'Covid-19 KUA Abrechnungen'!Z362</f>
        <v>0</v>
      </c>
      <c r="C353" s="248">
        <f>IF('Covid-19 KUA Abrechnungen'!AD362&gt;0,'Covid-19 KUA Abrechnungen'!AD362/'Covid-19 KUA Abrechnungen'!P362,'Covid-19 KUA Abrechnungen'!AE362)</f>
        <v>0</v>
      </c>
      <c r="E353" s="248" t="e">
        <f>CONCATENATE(Gehälter!$A2:$AD16,"-",Gehälter!$A2:$AD16)</f>
        <v>#VALUE!</v>
      </c>
      <c r="F353" t="e">
        <f>+Gehälter!$A2:$AD16/Gehälter!$A2:$AD16</f>
        <v>#VALUE!</v>
      </c>
      <c r="G353" s="248"/>
    </row>
    <row r="354" spans="1:7" x14ac:dyDescent="0.2">
      <c r="A354" s="248" t="str">
        <f>CONCATENATE('Covid-19 KUA Abrechnungen'!G363,"-",LEFT('Covid-19 KUA Abrechnungen'!AB363,6))</f>
        <v>-</v>
      </c>
      <c r="B354" s="248">
        <f>+'Covid-19 KUA Abrechnungen'!Z363</f>
        <v>0</v>
      </c>
      <c r="C354" s="248">
        <f>IF('Covid-19 KUA Abrechnungen'!AD363&gt;0,'Covid-19 KUA Abrechnungen'!AD363/'Covid-19 KUA Abrechnungen'!P363,'Covid-19 KUA Abrechnungen'!AE363)</f>
        <v>0</v>
      </c>
      <c r="E354" s="248" t="e">
        <f>CONCATENATE(Gehälter!$A2:$AD16,"-",Gehälter!$A2:$AD16)</f>
        <v>#VALUE!</v>
      </c>
      <c r="F354" t="e">
        <f>+Gehälter!$A2:$AD16/Gehälter!$A2:$AD16</f>
        <v>#VALUE!</v>
      </c>
      <c r="G354" s="248"/>
    </row>
    <row r="355" spans="1:7" x14ac:dyDescent="0.2">
      <c r="A355" s="248" t="str">
        <f>CONCATENATE('Covid-19 KUA Abrechnungen'!G364,"-",LEFT('Covid-19 KUA Abrechnungen'!AB364,6))</f>
        <v>-</v>
      </c>
      <c r="B355" s="248">
        <f>+'Covid-19 KUA Abrechnungen'!Z364</f>
        <v>0</v>
      </c>
      <c r="C355" s="248">
        <f>IF('Covid-19 KUA Abrechnungen'!AD364&gt;0,'Covid-19 KUA Abrechnungen'!AD364/'Covid-19 KUA Abrechnungen'!P364,'Covid-19 KUA Abrechnungen'!AE364)</f>
        <v>0</v>
      </c>
      <c r="E355" s="248" t="e">
        <f>CONCATENATE(Gehälter!$A2:$AD16,"-",Gehälter!$A2:$AD16)</f>
        <v>#VALUE!</v>
      </c>
      <c r="F355" t="e">
        <f>+Gehälter!$A2:$AD16/Gehälter!$A2:$AD16</f>
        <v>#VALUE!</v>
      </c>
      <c r="G355" s="248"/>
    </row>
    <row r="356" spans="1:7" x14ac:dyDescent="0.2">
      <c r="A356" s="248" t="str">
        <f>CONCATENATE('Covid-19 KUA Abrechnungen'!G365,"-",LEFT('Covid-19 KUA Abrechnungen'!AB365,6))</f>
        <v>-</v>
      </c>
      <c r="B356" s="248">
        <f>+'Covid-19 KUA Abrechnungen'!Z365</f>
        <v>0</v>
      </c>
      <c r="C356" s="248">
        <f>IF('Covid-19 KUA Abrechnungen'!AD365&gt;0,'Covid-19 KUA Abrechnungen'!AD365/'Covid-19 KUA Abrechnungen'!P365,'Covid-19 KUA Abrechnungen'!AE365)</f>
        <v>0</v>
      </c>
      <c r="E356" s="248" t="e">
        <f>CONCATENATE(Gehälter!$A2:$AD16,"-",Gehälter!$A2:$AD16)</f>
        <v>#VALUE!</v>
      </c>
      <c r="F356" t="e">
        <f>+Gehälter!$A2:$AD16/Gehälter!$A2:$AD16</f>
        <v>#VALUE!</v>
      </c>
      <c r="G356" s="248"/>
    </row>
    <row r="357" spans="1:7" x14ac:dyDescent="0.2">
      <c r="A357" s="248" t="str">
        <f>CONCATENATE('Covid-19 KUA Abrechnungen'!G366,"-",LEFT('Covid-19 KUA Abrechnungen'!AB366,6))</f>
        <v>-</v>
      </c>
      <c r="B357" s="248">
        <f>+'Covid-19 KUA Abrechnungen'!Z366</f>
        <v>0</v>
      </c>
      <c r="C357" s="248">
        <f>IF('Covid-19 KUA Abrechnungen'!AD366&gt;0,'Covid-19 KUA Abrechnungen'!AD366/'Covid-19 KUA Abrechnungen'!P366,'Covid-19 KUA Abrechnungen'!AE366)</f>
        <v>0</v>
      </c>
      <c r="E357" s="248" t="e">
        <f>CONCATENATE(Gehälter!$A2:$AD16,"-",Gehälter!$A2:$AD16)</f>
        <v>#VALUE!</v>
      </c>
      <c r="F357" t="e">
        <f>+Gehälter!$A2:$AD16/Gehälter!$A2:$AD16</f>
        <v>#VALUE!</v>
      </c>
      <c r="G357" s="248"/>
    </row>
    <row r="358" spans="1:7" x14ac:dyDescent="0.2">
      <c r="A358" s="248" t="str">
        <f>CONCATENATE('Covid-19 KUA Abrechnungen'!G367,"-",LEFT('Covid-19 KUA Abrechnungen'!AB367,6))</f>
        <v>-</v>
      </c>
      <c r="B358" s="248">
        <f>+'Covid-19 KUA Abrechnungen'!Z367</f>
        <v>0</v>
      </c>
      <c r="C358" s="248">
        <f>IF('Covid-19 KUA Abrechnungen'!AD367&gt;0,'Covid-19 KUA Abrechnungen'!AD367/'Covid-19 KUA Abrechnungen'!P367,'Covid-19 KUA Abrechnungen'!AE367)</f>
        <v>0</v>
      </c>
      <c r="E358" s="248" t="e">
        <f>CONCATENATE(Gehälter!$A2:$AD16,"-",Gehälter!$A2:$AD16)</f>
        <v>#VALUE!</v>
      </c>
      <c r="F358" t="e">
        <f>+Gehälter!$A2:$AD16/Gehälter!$A2:$AD16</f>
        <v>#VALUE!</v>
      </c>
      <c r="G358" s="248"/>
    </row>
    <row r="359" spans="1:7" x14ac:dyDescent="0.2">
      <c r="A359" s="248" t="str">
        <f>CONCATENATE('Covid-19 KUA Abrechnungen'!G368,"-",LEFT('Covid-19 KUA Abrechnungen'!AB368,6))</f>
        <v>-</v>
      </c>
      <c r="B359" s="248">
        <f>+'Covid-19 KUA Abrechnungen'!Z368</f>
        <v>0</v>
      </c>
      <c r="C359" s="248">
        <f>IF('Covid-19 KUA Abrechnungen'!AD368&gt;0,'Covid-19 KUA Abrechnungen'!AD368/'Covid-19 KUA Abrechnungen'!P368,'Covid-19 KUA Abrechnungen'!AE368)</f>
        <v>0</v>
      </c>
      <c r="E359" s="248" t="e">
        <f>CONCATENATE(Gehälter!$A2:$AD16,"-",Gehälter!$A2:$AD16)</f>
        <v>#VALUE!</v>
      </c>
      <c r="F359" t="e">
        <f>+Gehälter!$A2:$AD16/Gehälter!$A2:$AD16</f>
        <v>#VALUE!</v>
      </c>
      <c r="G359" s="248"/>
    </row>
    <row r="360" spans="1:7" x14ac:dyDescent="0.2">
      <c r="A360" s="248" t="str">
        <f>CONCATENATE('Covid-19 KUA Abrechnungen'!G369,"-",LEFT('Covid-19 KUA Abrechnungen'!AB369,6))</f>
        <v>-</v>
      </c>
      <c r="B360" s="248">
        <f>+'Covid-19 KUA Abrechnungen'!Z369</f>
        <v>0</v>
      </c>
      <c r="C360" s="248">
        <f>IF('Covid-19 KUA Abrechnungen'!AD369&gt;0,'Covid-19 KUA Abrechnungen'!AD369/'Covid-19 KUA Abrechnungen'!P369,'Covid-19 KUA Abrechnungen'!AE369)</f>
        <v>0</v>
      </c>
      <c r="E360" s="248" t="e">
        <f>CONCATENATE(Gehälter!$A2:$AD16,"-",Gehälter!$A2:$AD16)</f>
        <v>#VALUE!</v>
      </c>
      <c r="F360" t="e">
        <f>+Gehälter!$A2:$AD16/Gehälter!$A2:$AD16</f>
        <v>#VALUE!</v>
      </c>
      <c r="G360" s="248"/>
    </row>
    <row r="361" spans="1:7" x14ac:dyDescent="0.2">
      <c r="A361" s="248" t="str">
        <f>CONCATENATE('Covid-19 KUA Abrechnungen'!G370,"-",LEFT('Covid-19 KUA Abrechnungen'!AB370,6))</f>
        <v>-</v>
      </c>
      <c r="B361" s="248">
        <f>+'Covid-19 KUA Abrechnungen'!Z370</f>
        <v>0</v>
      </c>
      <c r="C361" s="248">
        <f>IF('Covid-19 KUA Abrechnungen'!AD370&gt;0,'Covid-19 KUA Abrechnungen'!AD370/'Covid-19 KUA Abrechnungen'!P370,'Covid-19 KUA Abrechnungen'!AE370)</f>
        <v>0</v>
      </c>
      <c r="E361" s="248" t="e">
        <f>CONCATENATE(Gehälter!$A2:$AD16,"-",Gehälter!$A2:$AD16)</f>
        <v>#VALUE!</v>
      </c>
      <c r="F361" t="e">
        <f>+Gehälter!$A2:$AD16/Gehälter!$A2:$AD16</f>
        <v>#VALUE!</v>
      </c>
      <c r="G361" s="248"/>
    </row>
    <row r="362" spans="1:7" x14ac:dyDescent="0.2">
      <c r="A362" s="248" t="str">
        <f>CONCATENATE('Covid-19 KUA Abrechnungen'!G371,"-",LEFT('Covid-19 KUA Abrechnungen'!AB371,6))</f>
        <v>-</v>
      </c>
      <c r="B362" s="248">
        <f>+'Covid-19 KUA Abrechnungen'!Z371</f>
        <v>0</v>
      </c>
      <c r="C362" s="248">
        <f>IF('Covid-19 KUA Abrechnungen'!AD371&gt;0,'Covid-19 KUA Abrechnungen'!AD371/'Covid-19 KUA Abrechnungen'!P371,'Covid-19 KUA Abrechnungen'!AE371)</f>
        <v>0</v>
      </c>
      <c r="E362" s="248" t="e">
        <f>CONCATENATE(Gehälter!$A2:$AD16,"-",Gehälter!$A2:$AD16)</f>
        <v>#VALUE!</v>
      </c>
      <c r="F362" t="e">
        <f>+Gehälter!$A2:$AD16/Gehälter!$A2:$AD16</f>
        <v>#VALUE!</v>
      </c>
      <c r="G362" s="248"/>
    </row>
    <row r="363" spans="1:7" x14ac:dyDescent="0.2">
      <c r="A363" s="248" t="str">
        <f>CONCATENATE('Covid-19 KUA Abrechnungen'!G372,"-",LEFT('Covid-19 KUA Abrechnungen'!AB372,6))</f>
        <v>-</v>
      </c>
      <c r="B363" s="248">
        <f>+'Covid-19 KUA Abrechnungen'!Z372</f>
        <v>0</v>
      </c>
      <c r="C363" s="248">
        <f>IF('Covid-19 KUA Abrechnungen'!AD372&gt;0,'Covid-19 KUA Abrechnungen'!AD372/'Covid-19 KUA Abrechnungen'!P372,'Covid-19 KUA Abrechnungen'!AE372)</f>
        <v>0</v>
      </c>
      <c r="E363" s="248" t="e">
        <f>CONCATENATE(Gehälter!$A2:$AD16,"-",Gehälter!$A2:$AD16)</f>
        <v>#VALUE!</v>
      </c>
      <c r="F363" t="e">
        <f>+Gehälter!$A2:$AD16/Gehälter!$A2:$AD16</f>
        <v>#VALUE!</v>
      </c>
      <c r="G363" s="248"/>
    </row>
    <row r="364" spans="1:7" x14ac:dyDescent="0.2">
      <c r="A364" s="248" t="str">
        <f>CONCATENATE('Covid-19 KUA Abrechnungen'!G373,"-",LEFT('Covid-19 KUA Abrechnungen'!AB373,6))</f>
        <v>-</v>
      </c>
      <c r="B364" s="248">
        <f>+'Covid-19 KUA Abrechnungen'!Z373</f>
        <v>0</v>
      </c>
      <c r="C364" s="248">
        <f>IF('Covid-19 KUA Abrechnungen'!AD373&gt;0,'Covid-19 KUA Abrechnungen'!AD373/'Covid-19 KUA Abrechnungen'!P373,'Covid-19 KUA Abrechnungen'!AE373)</f>
        <v>0</v>
      </c>
      <c r="E364" s="248" t="e">
        <f>CONCATENATE(Gehälter!$A2:$AD16,"-",Gehälter!$A2:$AD16)</f>
        <v>#VALUE!</v>
      </c>
      <c r="F364" t="e">
        <f>+Gehälter!$A2:$AD16/Gehälter!$A2:$AD16</f>
        <v>#VALUE!</v>
      </c>
      <c r="G364" s="248"/>
    </row>
    <row r="365" spans="1:7" x14ac:dyDescent="0.2">
      <c r="A365" s="248" t="str">
        <f>CONCATENATE('Covid-19 KUA Abrechnungen'!G374,"-",LEFT('Covid-19 KUA Abrechnungen'!AB374,6))</f>
        <v>-</v>
      </c>
      <c r="B365" s="248">
        <f>+'Covid-19 KUA Abrechnungen'!Z374</f>
        <v>0</v>
      </c>
      <c r="C365" s="248">
        <f>IF('Covid-19 KUA Abrechnungen'!AD374&gt;0,'Covid-19 KUA Abrechnungen'!AD374/'Covid-19 KUA Abrechnungen'!P374,'Covid-19 KUA Abrechnungen'!AE374)</f>
        <v>0</v>
      </c>
      <c r="E365" s="248" t="e">
        <f>CONCATENATE(Gehälter!$A2:$AD16,"-",Gehälter!$A2:$AD16)</f>
        <v>#VALUE!</v>
      </c>
      <c r="F365" t="e">
        <f>+Gehälter!$A2:$AD16/Gehälter!$A2:$AD16</f>
        <v>#VALUE!</v>
      </c>
      <c r="G365" s="248"/>
    </row>
    <row r="366" spans="1:7" x14ac:dyDescent="0.2">
      <c r="A366" s="248" t="str">
        <f>CONCATENATE('Covid-19 KUA Abrechnungen'!G375,"-",LEFT('Covid-19 KUA Abrechnungen'!AB375,6))</f>
        <v>-</v>
      </c>
      <c r="B366" s="248">
        <f>+'Covid-19 KUA Abrechnungen'!Z375</f>
        <v>0</v>
      </c>
      <c r="C366" s="248">
        <f>IF('Covid-19 KUA Abrechnungen'!AD375&gt;0,'Covid-19 KUA Abrechnungen'!AD375/'Covid-19 KUA Abrechnungen'!P375,'Covid-19 KUA Abrechnungen'!AE375)</f>
        <v>0</v>
      </c>
      <c r="E366" s="248" t="e">
        <f>CONCATENATE(Gehälter!$A2:$AD16,"-",Gehälter!$A2:$AD16)</f>
        <v>#VALUE!</v>
      </c>
      <c r="F366" t="e">
        <f>+Gehälter!$A2:$AD16/Gehälter!$A2:$AD16</f>
        <v>#VALUE!</v>
      </c>
      <c r="G366" s="248"/>
    </row>
    <row r="367" spans="1:7" x14ac:dyDescent="0.2">
      <c r="A367" s="248" t="str">
        <f>CONCATENATE('Covid-19 KUA Abrechnungen'!G376,"-",LEFT('Covid-19 KUA Abrechnungen'!AB376,6))</f>
        <v>-</v>
      </c>
      <c r="B367" s="248">
        <f>+'Covid-19 KUA Abrechnungen'!Z376</f>
        <v>0</v>
      </c>
      <c r="C367" s="248">
        <f>IF('Covid-19 KUA Abrechnungen'!AD376&gt;0,'Covid-19 KUA Abrechnungen'!AD376/'Covid-19 KUA Abrechnungen'!P376,'Covid-19 KUA Abrechnungen'!AE376)</f>
        <v>0</v>
      </c>
      <c r="E367" s="248" t="e">
        <f>CONCATENATE(Gehälter!$A2:$AD16,"-",Gehälter!$A2:$AD16)</f>
        <v>#VALUE!</v>
      </c>
      <c r="F367" t="e">
        <f>+Gehälter!$A2:$AD16/Gehälter!$A2:$AD16</f>
        <v>#VALUE!</v>
      </c>
      <c r="G367" s="248"/>
    </row>
    <row r="368" spans="1:7" x14ac:dyDescent="0.2">
      <c r="A368" s="248" t="str">
        <f>CONCATENATE('Covid-19 KUA Abrechnungen'!G377,"-",LEFT('Covid-19 KUA Abrechnungen'!AB377,6))</f>
        <v>-</v>
      </c>
      <c r="B368" s="248">
        <f>+'Covid-19 KUA Abrechnungen'!Z377</f>
        <v>0</v>
      </c>
      <c r="C368" s="248">
        <f>IF('Covid-19 KUA Abrechnungen'!AD377&gt;0,'Covid-19 KUA Abrechnungen'!AD377/'Covid-19 KUA Abrechnungen'!P377,'Covid-19 KUA Abrechnungen'!AE377)</f>
        <v>0</v>
      </c>
      <c r="E368" s="248" t="e">
        <f>CONCATENATE(Gehälter!$A2:$AD16,"-",Gehälter!$A2:$AD16)</f>
        <v>#VALUE!</v>
      </c>
      <c r="F368" t="e">
        <f>+Gehälter!$A2:$AD16/Gehälter!$A2:$AD16</f>
        <v>#VALUE!</v>
      </c>
      <c r="G368" s="248"/>
    </row>
    <row r="369" spans="1:7" x14ac:dyDescent="0.2">
      <c r="A369" s="248" t="str">
        <f>CONCATENATE('Covid-19 KUA Abrechnungen'!G378,"-",LEFT('Covid-19 KUA Abrechnungen'!AB378,6))</f>
        <v>-</v>
      </c>
      <c r="B369" s="248">
        <f>+'Covid-19 KUA Abrechnungen'!Z378</f>
        <v>0</v>
      </c>
      <c r="C369" s="248">
        <f>IF('Covid-19 KUA Abrechnungen'!AD378&gt;0,'Covid-19 KUA Abrechnungen'!AD378/'Covid-19 KUA Abrechnungen'!P378,'Covid-19 KUA Abrechnungen'!AE378)</f>
        <v>0</v>
      </c>
      <c r="E369" s="248" t="e">
        <f>CONCATENATE(Gehälter!$A2:$AD16,"-",Gehälter!$A2:$AD16)</f>
        <v>#VALUE!</v>
      </c>
      <c r="F369" t="e">
        <f>+Gehälter!$A2:$AD16/Gehälter!$A2:$AD16</f>
        <v>#VALUE!</v>
      </c>
      <c r="G369" s="248"/>
    </row>
    <row r="370" spans="1:7" x14ac:dyDescent="0.2">
      <c r="A370" s="248" t="str">
        <f>CONCATENATE('Covid-19 KUA Abrechnungen'!G379,"-",LEFT('Covid-19 KUA Abrechnungen'!AB379,6))</f>
        <v>-</v>
      </c>
      <c r="B370" s="248">
        <f>+'Covid-19 KUA Abrechnungen'!Z379</f>
        <v>0</v>
      </c>
      <c r="C370" s="248">
        <f>IF('Covid-19 KUA Abrechnungen'!AD379&gt;0,'Covid-19 KUA Abrechnungen'!AD379/'Covid-19 KUA Abrechnungen'!P379,'Covid-19 KUA Abrechnungen'!AE379)</f>
        <v>0</v>
      </c>
      <c r="E370" s="248" t="e">
        <f>CONCATENATE(Gehälter!$A2:$AD16,"-",Gehälter!$A2:$AD16)</f>
        <v>#VALUE!</v>
      </c>
      <c r="F370" t="e">
        <f>+Gehälter!$A2:$AD16/Gehälter!$A2:$AD16</f>
        <v>#VALUE!</v>
      </c>
      <c r="G370" s="248"/>
    </row>
    <row r="371" spans="1:7" x14ac:dyDescent="0.2">
      <c r="A371" s="248" t="str">
        <f>CONCATENATE('Covid-19 KUA Abrechnungen'!G380,"-",LEFT('Covid-19 KUA Abrechnungen'!AB380,6))</f>
        <v>-</v>
      </c>
      <c r="B371" s="248">
        <f>+'Covid-19 KUA Abrechnungen'!Z380</f>
        <v>0</v>
      </c>
      <c r="C371" s="248">
        <f>IF('Covid-19 KUA Abrechnungen'!AD380&gt;0,'Covid-19 KUA Abrechnungen'!AD380/'Covid-19 KUA Abrechnungen'!P380,'Covid-19 KUA Abrechnungen'!AE380)</f>
        <v>0</v>
      </c>
      <c r="E371" s="248" t="e">
        <f>CONCATENATE(Gehälter!$A2:$AD16,"-",Gehälter!$A2:$AD16)</f>
        <v>#VALUE!</v>
      </c>
      <c r="F371" t="e">
        <f>+Gehälter!$A2:$AD16/Gehälter!$A2:$AD16</f>
        <v>#VALUE!</v>
      </c>
      <c r="G371" s="248"/>
    </row>
    <row r="372" spans="1:7" x14ac:dyDescent="0.2">
      <c r="A372" s="248" t="str">
        <f>CONCATENATE('Covid-19 KUA Abrechnungen'!G381,"-",LEFT('Covid-19 KUA Abrechnungen'!AB381,6))</f>
        <v>-</v>
      </c>
      <c r="B372" s="248">
        <f>+'Covid-19 KUA Abrechnungen'!Z381</f>
        <v>0</v>
      </c>
      <c r="C372" s="248">
        <f>IF('Covid-19 KUA Abrechnungen'!AD381&gt;0,'Covid-19 KUA Abrechnungen'!AD381/'Covid-19 KUA Abrechnungen'!P381,'Covid-19 KUA Abrechnungen'!AE381)</f>
        <v>0</v>
      </c>
      <c r="E372" s="248" t="e">
        <f>CONCATENATE(Gehälter!$A2:$AD16,"-",Gehälter!$A2:$AD16)</f>
        <v>#VALUE!</v>
      </c>
      <c r="F372" t="e">
        <f>+Gehälter!$A2:$AD16/Gehälter!$A2:$AD16</f>
        <v>#VALUE!</v>
      </c>
      <c r="G372" s="248"/>
    </row>
    <row r="373" spans="1:7" x14ac:dyDescent="0.2">
      <c r="A373" s="248" t="str">
        <f>CONCATENATE('Covid-19 KUA Abrechnungen'!G382,"-",LEFT('Covid-19 KUA Abrechnungen'!AB382,6))</f>
        <v>-</v>
      </c>
      <c r="B373" s="248">
        <f>+'Covid-19 KUA Abrechnungen'!Z382</f>
        <v>0</v>
      </c>
      <c r="C373" s="248">
        <f>IF('Covid-19 KUA Abrechnungen'!AD382&gt;0,'Covid-19 KUA Abrechnungen'!AD382/'Covid-19 KUA Abrechnungen'!P382,'Covid-19 KUA Abrechnungen'!AE382)</f>
        <v>0</v>
      </c>
      <c r="E373" s="248" t="e">
        <f>CONCATENATE(Gehälter!$A2:$AD16,"-",Gehälter!$A2:$AD16)</f>
        <v>#VALUE!</v>
      </c>
      <c r="F373" t="e">
        <f>+Gehälter!$A2:$AD16/Gehälter!$A2:$AD16</f>
        <v>#VALUE!</v>
      </c>
      <c r="G373" s="248"/>
    </row>
    <row r="374" spans="1:7" x14ac:dyDescent="0.2">
      <c r="A374" s="248" t="str">
        <f>CONCATENATE('Covid-19 KUA Abrechnungen'!G383,"-",LEFT('Covid-19 KUA Abrechnungen'!AB383,6))</f>
        <v>-</v>
      </c>
      <c r="B374" s="248">
        <f>+'Covid-19 KUA Abrechnungen'!Z383</f>
        <v>0</v>
      </c>
      <c r="C374" s="248">
        <f>IF('Covid-19 KUA Abrechnungen'!AD383&gt;0,'Covid-19 KUA Abrechnungen'!AD383/'Covid-19 KUA Abrechnungen'!P383,'Covid-19 KUA Abrechnungen'!AE383)</f>
        <v>0</v>
      </c>
      <c r="E374" s="248" t="e">
        <f>CONCATENATE(Gehälter!$A2:$AD16,"-",Gehälter!$A2:$AD16)</f>
        <v>#VALUE!</v>
      </c>
      <c r="F374" t="e">
        <f>+Gehälter!$A2:$AD16/Gehälter!$A2:$AD16</f>
        <v>#VALUE!</v>
      </c>
      <c r="G374" s="248"/>
    </row>
    <row r="375" spans="1:7" x14ac:dyDescent="0.2">
      <c r="A375" s="248" t="str">
        <f>CONCATENATE('Covid-19 KUA Abrechnungen'!G384,"-",LEFT('Covid-19 KUA Abrechnungen'!AB384,6))</f>
        <v>-</v>
      </c>
      <c r="B375" s="248">
        <f>+'Covid-19 KUA Abrechnungen'!Z384</f>
        <v>0</v>
      </c>
      <c r="C375" s="248">
        <f>IF('Covid-19 KUA Abrechnungen'!AD384&gt;0,'Covid-19 KUA Abrechnungen'!AD384/'Covid-19 KUA Abrechnungen'!P384,'Covid-19 KUA Abrechnungen'!AE384)</f>
        <v>0</v>
      </c>
      <c r="E375" s="248" t="e">
        <f>CONCATENATE(Gehälter!$A2:$AD16,"-",Gehälter!$A2:$AD16)</f>
        <v>#VALUE!</v>
      </c>
      <c r="F375" t="e">
        <f>+Gehälter!$A2:$AD16/Gehälter!$A2:$AD16</f>
        <v>#VALUE!</v>
      </c>
      <c r="G375" s="248"/>
    </row>
    <row r="376" spans="1:7" x14ac:dyDescent="0.2">
      <c r="A376" s="248" t="str">
        <f>CONCATENATE('Covid-19 KUA Abrechnungen'!G385,"-",LEFT('Covid-19 KUA Abrechnungen'!AB385,6))</f>
        <v>-</v>
      </c>
      <c r="B376" s="248">
        <f>+'Covid-19 KUA Abrechnungen'!Z385</f>
        <v>0</v>
      </c>
      <c r="C376" s="248">
        <f>IF('Covid-19 KUA Abrechnungen'!AD385&gt;0,'Covid-19 KUA Abrechnungen'!AD385/'Covid-19 KUA Abrechnungen'!P385,'Covid-19 KUA Abrechnungen'!AE385)</f>
        <v>0</v>
      </c>
      <c r="E376" s="248" t="e">
        <f>CONCATENATE(Gehälter!$A2:$AD16,"-",Gehälter!$A2:$AD16)</f>
        <v>#VALUE!</v>
      </c>
      <c r="F376" t="e">
        <f>+Gehälter!$A2:$AD16/Gehälter!$A2:$AD16</f>
        <v>#VALUE!</v>
      </c>
    </row>
    <row r="377" spans="1:7" x14ac:dyDescent="0.2">
      <c r="A377" s="248" t="str">
        <f>CONCATENATE('Covid-19 KUA Abrechnungen'!G386,"-",LEFT('Covid-19 KUA Abrechnungen'!AB386,6))</f>
        <v>-</v>
      </c>
      <c r="B377" s="248">
        <f>+'Covid-19 KUA Abrechnungen'!Z386</f>
        <v>0</v>
      </c>
      <c r="C377" s="248">
        <f>IF('Covid-19 KUA Abrechnungen'!AD386&gt;0,'Covid-19 KUA Abrechnungen'!AD386/'Covid-19 KUA Abrechnungen'!P386,'Covid-19 KUA Abrechnungen'!AE386)</f>
        <v>0</v>
      </c>
      <c r="E377" s="248" t="e">
        <f>CONCATENATE(Gehälter!$A2:$AD16,"-",Gehälter!$A2:$AD16)</f>
        <v>#VALUE!</v>
      </c>
      <c r="F377" t="e">
        <f>+Gehälter!$A2:$AD16/Gehälter!$A2:$AD16</f>
        <v>#VALUE!</v>
      </c>
    </row>
    <row r="378" spans="1:7" x14ac:dyDescent="0.2">
      <c r="A378" s="248" t="str">
        <f>CONCATENATE('Covid-19 KUA Abrechnungen'!G387,"-",LEFT('Covid-19 KUA Abrechnungen'!AB387,6))</f>
        <v>-</v>
      </c>
      <c r="B378" s="248">
        <f>+'Covid-19 KUA Abrechnungen'!Z387</f>
        <v>0</v>
      </c>
      <c r="C378" s="248">
        <f>IF('Covid-19 KUA Abrechnungen'!AD387&gt;0,'Covid-19 KUA Abrechnungen'!AD387/'Covid-19 KUA Abrechnungen'!P387,'Covid-19 KUA Abrechnungen'!AE387)</f>
        <v>0</v>
      </c>
      <c r="E378" s="248" t="e">
        <f>CONCATENATE(Gehälter!$A2:$AD16,"-",Gehälter!$A2:$AD16)</f>
        <v>#VALUE!</v>
      </c>
      <c r="F378" t="e">
        <f>+Gehälter!$A2:$AD16/Gehälter!$A2:$AD16</f>
        <v>#VALUE!</v>
      </c>
    </row>
    <row r="379" spans="1:7" x14ac:dyDescent="0.2">
      <c r="A379" s="248" t="str">
        <f>CONCATENATE('Covid-19 KUA Abrechnungen'!G388,"-",LEFT('Covid-19 KUA Abrechnungen'!AB388,6))</f>
        <v>-</v>
      </c>
      <c r="B379" s="248">
        <f>+'Covid-19 KUA Abrechnungen'!Z388</f>
        <v>0</v>
      </c>
      <c r="C379" s="248">
        <f>IF('Covid-19 KUA Abrechnungen'!AD388&gt;0,'Covid-19 KUA Abrechnungen'!AD388/'Covid-19 KUA Abrechnungen'!P388,'Covid-19 KUA Abrechnungen'!AE388)</f>
        <v>0</v>
      </c>
      <c r="E379" s="248" t="e">
        <f>CONCATENATE(Gehälter!$A2:$AD16,"-",Gehälter!$A2:$AD16)</f>
        <v>#VALUE!</v>
      </c>
      <c r="F379" t="e">
        <f>+Gehälter!$A2:$AD16/Gehälter!$A2:$AD16</f>
        <v>#VALUE!</v>
      </c>
    </row>
    <row r="380" spans="1:7" x14ac:dyDescent="0.2">
      <c r="A380" s="248" t="str">
        <f>CONCATENATE('Covid-19 KUA Abrechnungen'!G389,"-",LEFT('Covid-19 KUA Abrechnungen'!AB389,6))</f>
        <v>-</v>
      </c>
      <c r="B380" s="248">
        <f>+'Covid-19 KUA Abrechnungen'!Z389</f>
        <v>0</v>
      </c>
      <c r="C380" s="248">
        <f>IF('Covid-19 KUA Abrechnungen'!AD389&gt;0,'Covid-19 KUA Abrechnungen'!AD389/'Covid-19 KUA Abrechnungen'!P389,'Covid-19 KUA Abrechnungen'!AE389)</f>
        <v>0</v>
      </c>
      <c r="E380" s="248" t="e">
        <f>CONCATENATE(Gehälter!$A2:$AD16,"-",Gehälter!$A2:$AD16)</f>
        <v>#VALUE!</v>
      </c>
      <c r="F380" t="e">
        <f>+Gehälter!$A2:$AD16/Gehälter!$A2:$AD16</f>
        <v>#VALUE!</v>
      </c>
    </row>
    <row r="381" spans="1:7" x14ac:dyDescent="0.2">
      <c r="A381" s="248" t="str">
        <f>CONCATENATE('Covid-19 KUA Abrechnungen'!G390,"-",LEFT('Covid-19 KUA Abrechnungen'!AB390,6))</f>
        <v>-</v>
      </c>
      <c r="B381" s="248">
        <f>+'Covid-19 KUA Abrechnungen'!Z390</f>
        <v>0</v>
      </c>
      <c r="C381" s="248">
        <f>IF('Covid-19 KUA Abrechnungen'!AD390&gt;0,'Covid-19 KUA Abrechnungen'!AD390/'Covid-19 KUA Abrechnungen'!P390,'Covid-19 KUA Abrechnungen'!AE390)</f>
        <v>0</v>
      </c>
      <c r="E381" s="248" t="e">
        <f>CONCATENATE(Gehälter!$A2:$AD16,"-",Gehälter!$A2:$AD16)</f>
        <v>#VALUE!</v>
      </c>
      <c r="F381" t="e">
        <f>+Gehälter!$A2:$AD16/Gehälter!$A2:$AD16</f>
        <v>#VALUE!</v>
      </c>
    </row>
    <row r="382" spans="1:7" x14ac:dyDescent="0.2">
      <c r="A382" s="248" t="str">
        <f>CONCATENATE('Covid-19 KUA Abrechnungen'!G391,"-",LEFT('Covid-19 KUA Abrechnungen'!AB391,6))</f>
        <v>-</v>
      </c>
      <c r="B382" s="248">
        <f>+'Covid-19 KUA Abrechnungen'!Z391</f>
        <v>0</v>
      </c>
      <c r="C382" s="248">
        <f>IF('Covid-19 KUA Abrechnungen'!AD391&gt;0,'Covid-19 KUA Abrechnungen'!AD391/'Covid-19 KUA Abrechnungen'!P391,'Covid-19 KUA Abrechnungen'!AE391)</f>
        <v>0</v>
      </c>
      <c r="E382" s="248" t="e">
        <f>CONCATENATE(Gehälter!$A2:$AD16,"-",Gehälter!$A2:$AD16)</f>
        <v>#VALUE!</v>
      </c>
      <c r="F382" t="e">
        <f>+Gehälter!$A2:$AD16/Gehälter!$A2:$AD16</f>
        <v>#VALUE!</v>
      </c>
    </row>
    <row r="383" spans="1:7" x14ac:dyDescent="0.2">
      <c r="A383" s="248" t="str">
        <f>CONCATENATE('Covid-19 KUA Abrechnungen'!G392,"-",LEFT('Covid-19 KUA Abrechnungen'!AB392,6))</f>
        <v>-</v>
      </c>
      <c r="B383" s="248">
        <f>+'Covid-19 KUA Abrechnungen'!Z392</f>
        <v>0</v>
      </c>
      <c r="C383" s="248">
        <f>IF('Covid-19 KUA Abrechnungen'!AD392&gt;0,'Covid-19 KUA Abrechnungen'!AD392/'Covid-19 KUA Abrechnungen'!P392,'Covid-19 KUA Abrechnungen'!AE392)</f>
        <v>0</v>
      </c>
      <c r="E383" s="248" t="e">
        <f>CONCATENATE(Gehälter!$A2:$AD16,"-",Gehälter!$A2:$AD16)</f>
        <v>#VALUE!</v>
      </c>
      <c r="F383" t="e">
        <f>+Gehälter!$A2:$AD16/Gehälter!$A2:$AD16</f>
        <v>#VALUE!</v>
      </c>
    </row>
    <row r="384" spans="1:7" x14ac:dyDescent="0.2">
      <c r="A384" s="248" t="str">
        <f>CONCATENATE('Covid-19 KUA Abrechnungen'!G393,"-",LEFT('Covid-19 KUA Abrechnungen'!AB393,6))</f>
        <v>-</v>
      </c>
      <c r="B384" s="248">
        <f>+'Covid-19 KUA Abrechnungen'!Z393</f>
        <v>0</v>
      </c>
      <c r="C384" s="248">
        <f>IF('Covid-19 KUA Abrechnungen'!AD393&gt;0,'Covid-19 KUA Abrechnungen'!AD393/'Covid-19 KUA Abrechnungen'!P393,'Covid-19 KUA Abrechnungen'!AE393)</f>
        <v>0</v>
      </c>
      <c r="E384" s="248" t="e">
        <f>CONCATENATE(Gehälter!$A2:$AD16,"-",Gehälter!$A2:$AD16)</f>
        <v>#VALUE!</v>
      </c>
      <c r="F384" t="e">
        <f>+Gehälter!$A2:$AD16/Gehälter!$A2:$AD16</f>
        <v>#VALUE!</v>
      </c>
    </row>
    <row r="385" spans="1:6" x14ac:dyDescent="0.2">
      <c r="A385" s="248" t="str">
        <f>CONCATENATE('Covid-19 KUA Abrechnungen'!G394,"-",LEFT('Covid-19 KUA Abrechnungen'!AB394,6))</f>
        <v>-</v>
      </c>
      <c r="B385" s="248">
        <f>+'Covid-19 KUA Abrechnungen'!Z394</f>
        <v>0</v>
      </c>
      <c r="C385" s="248">
        <f>IF('Covid-19 KUA Abrechnungen'!AD394&gt;0,'Covid-19 KUA Abrechnungen'!AD394/'Covid-19 KUA Abrechnungen'!P394,'Covid-19 KUA Abrechnungen'!AE394)</f>
        <v>0</v>
      </c>
      <c r="E385" s="248" t="e">
        <f>CONCATENATE(Gehälter!$A2:$AD16,"-",Gehälter!$A2:$AD16)</f>
        <v>#VALUE!</v>
      </c>
      <c r="F385" t="e">
        <f>+Gehälter!$A2:$AD16/Gehälter!$A2:$AD16</f>
        <v>#VALUE!</v>
      </c>
    </row>
    <row r="386" spans="1:6" x14ac:dyDescent="0.2">
      <c r="A386" s="248" t="str">
        <f>CONCATENATE('Covid-19 KUA Abrechnungen'!G395,"-",LEFT('Covid-19 KUA Abrechnungen'!AB395,6))</f>
        <v>-</v>
      </c>
      <c r="B386" s="248">
        <f>+'Covid-19 KUA Abrechnungen'!Z395</f>
        <v>0</v>
      </c>
      <c r="C386" s="248">
        <f>IF('Covid-19 KUA Abrechnungen'!AD395&gt;0,'Covid-19 KUA Abrechnungen'!AD395/'Covid-19 KUA Abrechnungen'!P395,'Covid-19 KUA Abrechnungen'!AE395)</f>
        <v>0</v>
      </c>
      <c r="E386" s="248" t="e">
        <f>CONCATENATE(Gehälter!$A2:$AD16,"-",Gehälter!$A2:$AD16)</f>
        <v>#VALUE!</v>
      </c>
      <c r="F386" t="e">
        <f>+Gehälter!$A2:$AD16/Gehälter!$A2:$AD16</f>
        <v>#VALUE!</v>
      </c>
    </row>
    <row r="387" spans="1:6" x14ac:dyDescent="0.2">
      <c r="A387" s="248" t="str">
        <f>CONCATENATE('Covid-19 KUA Abrechnungen'!G396,"-",LEFT('Covid-19 KUA Abrechnungen'!AB396,6))</f>
        <v>-</v>
      </c>
      <c r="B387" s="248">
        <f>+'Covid-19 KUA Abrechnungen'!Z396</f>
        <v>0</v>
      </c>
      <c r="C387" s="248">
        <f>IF('Covid-19 KUA Abrechnungen'!AD396&gt;0,'Covid-19 KUA Abrechnungen'!AD396/'Covid-19 KUA Abrechnungen'!P396,'Covid-19 KUA Abrechnungen'!AE396)</f>
        <v>0</v>
      </c>
      <c r="E387" s="248" t="e">
        <f>CONCATENATE(Gehälter!$A2:$AD16,"-",Gehälter!$A2:$AD16)</f>
        <v>#VALUE!</v>
      </c>
      <c r="F387" t="e">
        <f>+Gehälter!$A2:$AD16/Gehälter!$A2:$AD16</f>
        <v>#VALUE!</v>
      </c>
    </row>
    <row r="388" spans="1:6" x14ac:dyDescent="0.2">
      <c r="A388" s="248" t="str">
        <f>CONCATENATE('Covid-19 KUA Abrechnungen'!G397,"-",LEFT('Covid-19 KUA Abrechnungen'!AB397,6))</f>
        <v>-</v>
      </c>
      <c r="B388" s="248">
        <f>+'Covid-19 KUA Abrechnungen'!Z397</f>
        <v>0</v>
      </c>
      <c r="C388" s="248">
        <f>IF('Covid-19 KUA Abrechnungen'!AD397&gt;0,'Covid-19 KUA Abrechnungen'!AD397/'Covid-19 KUA Abrechnungen'!P397,'Covid-19 KUA Abrechnungen'!AE397)</f>
        <v>0</v>
      </c>
      <c r="E388" s="248" t="e">
        <f>CONCATENATE(Gehälter!$A2:$AD16,"-",Gehälter!$A2:$AD16)</f>
        <v>#VALUE!</v>
      </c>
      <c r="F388" t="e">
        <f>+Gehälter!$A2:$AD16/Gehälter!$A2:$AD16</f>
        <v>#VALUE!</v>
      </c>
    </row>
    <row r="389" spans="1:6" x14ac:dyDescent="0.2">
      <c r="A389" s="248" t="str">
        <f>CONCATENATE('Covid-19 KUA Abrechnungen'!G398,"-",LEFT('Covid-19 KUA Abrechnungen'!AB398,6))</f>
        <v>-</v>
      </c>
      <c r="B389" s="248">
        <f>+'Covid-19 KUA Abrechnungen'!Z398</f>
        <v>0</v>
      </c>
      <c r="C389" s="248">
        <f>IF('Covid-19 KUA Abrechnungen'!AD398&gt;0,'Covid-19 KUA Abrechnungen'!AD398/'Covid-19 KUA Abrechnungen'!P398,'Covid-19 KUA Abrechnungen'!AE398)</f>
        <v>0</v>
      </c>
      <c r="E389" s="248" t="e">
        <f>CONCATENATE(Gehälter!$A2:$AD16,"-",Gehälter!$A2:$AD16)</f>
        <v>#VALUE!</v>
      </c>
      <c r="F389" t="e">
        <f>+Gehälter!$A2:$AD16/Gehälter!$A2:$AD16</f>
        <v>#VALUE!</v>
      </c>
    </row>
    <row r="390" spans="1:6" x14ac:dyDescent="0.2">
      <c r="A390" s="248" t="str">
        <f>CONCATENATE('Covid-19 KUA Abrechnungen'!G399,"-",LEFT('Covid-19 KUA Abrechnungen'!AB399,6))</f>
        <v>-</v>
      </c>
      <c r="B390" s="248">
        <f>+'Covid-19 KUA Abrechnungen'!Z399</f>
        <v>0</v>
      </c>
      <c r="C390" s="248">
        <f>IF('Covid-19 KUA Abrechnungen'!AD399&gt;0,'Covid-19 KUA Abrechnungen'!AD399/'Covid-19 KUA Abrechnungen'!P399,'Covid-19 KUA Abrechnungen'!AE399)</f>
        <v>0</v>
      </c>
      <c r="E390" s="248" t="e">
        <f>CONCATENATE(Gehälter!$A2:$AD16,"-",Gehälter!$A2:$AD16)</f>
        <v>#VALUE!</v>
      </c>
      <c r="F390" t="e">
        <f>+Gehälter!$A2:$AD16/Gehälter!$A2:$AD16</f>
        <v>#VALUE!</v>
      </c>
    </row>
    <row r="391" spans="1:6" x14ac:dyDescent="0.2">
      <c r="A391" s="248" t="str">
        <f>CONCATENATE('Covid-19 KUA Abrechnungen'!G400,"-",LEFT('Covid-19 KUA Abrechnungen'!AB400,6))</f>
        <v>-</v>
      </c>
      <c r="B391" s="248">
        <f>+'Covid-19 KUA Abrechnungen'!Z400</f>
        <v>0</v>
      </c>
      <c r="C391" s="248">
        <f>IF('Covid-19 KUA Abrechnungen'!AD400&gt;0,'Covid-19 KUA Abrechnungen'!AD400/'Covid-19 KUA Abrechnungen'!P400,'Covid-19 KUA Abrechnungen'!AE400)</f>
        <v>0</v>
      </c>
      <c r="E391" s="248" t="e">
        <f>CONCATENATE(Gehälter!$A2:$AD16,"-",Gehälter!$A2:$AD16)</f>
        <v>#VALUE!</v>
      </c>
      <c r="F391" t="e">
        <f>+Gehälter!$A2:$AD16/Gehälter!$A2:$AD16</f>
        <v>#VALUE!</v>
      </c>
    </row>
    <row r="392" spans="1:6" x14ac:dyDescent="0.2">
      <c r="A392" s="248" t="str">
        <f>CONCATENATE('Covid-19 KUA Abrechnungen'!G401,"-",LEFT('Covid-19 KUA Abrechnungen'!AB401,6))</f>
        <v>-</v>
      </c>
      <c r="B392" s="248">
        <f>+'Covid-19 KUA Abrechnungen'!Z401</f>
        <v>0</v>
      </c>
      <c r="C392" s="248">
        <f>IF('Covid-19 KUA Abrechnungen'!AD401&gt;0,'Covid-19 KUA Abrechnungen'!AD401/'Covid-19 KUA Abrechnungen'!P401,'Covid-19 KUA Abrechnungen'!AE401)</f>
        <v>0</v>
      </c>
      <c r="E392" s="248" t="e">
        <f>CONCATENATE(Gehälter!$A2:$AD16,"-",Gehälter!$A2:$AD16)</f>
        <v>#VALUE!</v>
      </c>
      <c r="F392" t="e">
        <f>+Gehälter!$A2:$AD16/Gehälter!$A2:$AD16</f>
        <v>#VALUE!</v>
      </c>
    </row>
    <row r="393" spans="1:6" x14ac:dyDescent="0.2">
      <c r="A393" s="248" t="str">
        <f>CONCATENATE('Covid-19 KUA Abrechnungen'!G402,"-",LEFT('Covid-19 KUA Abrechnungen'!AB402,6))</f>
        <v>-</v>
      </c>
      <c r="B393" s="248">
        <f>+'Covid-19 KUA Abrechnungen'!Z402</f>
        <v>0</v>
      </c>
      <c r="C393" s="248">
        <f>IF('Covid-19 KUA Abrechnungen'!AD402&gt;0,'Covid-19 KUA Abrechnungen'!AD402/'Covid-19 KUA Abrechnungen'!P402,'Covid-19 KUA Abrechnungen'!AE402)</f>
        <v>0</v>
      </c>
      <c r="E393" s="248" t="e">
        <f>CONCATENATE(Gehälter!$A2:$AD16,"-",Gehälter!$A2:$AD16)</f>
        <v>#VALUE!</v>
      </c>
      <c r="F393" t="e">
        <f>+Gehälter!$A2:$AD16/Gehälter!$A2:$AD16</f>
        <v>#VALUE!</v>
      </c>
    </row>
    <row r="394" spans="1:6" x14ac:dyDescent="0.2">
      <c r="A394" s="248" t="str">
        <f>CONCATENATE('Covid-19 KUA Abrechnungen'!G403,"-",LEFT('Covid-19 KUA Abrechnungen'!AB403,6))</f>
        <v>-</v>
      </c>
      <c r="B394" s="248">
        <f>+'Covid-19 KUA Abrechnungen'!Z403</f>
        <v>0</v>
      </c>
      <c r="C394" s="248">
        <f>IF('Covid-19 KUA Abrechnungen'!AD403&gt;0,'Covid-19 KUA Abrechnungen'!AD403/'Covid-19 KUA Abrechnungen'!P403,'Covid-19 KUA Abrechnungen'!AE403)</f>
        <v>0</v>
      </c>
      <c r="E394" s="248" t="e">
        <f>CONCATENATE(Gehälter!$A2:$AD16,"-",Gehälter!$A2:$AD16)</f>
        <v>#VALUE!</v>
      </c>
      <c r="F394" t="e">
        <f>+Gehälter!$A2:$AD16/Gehälter!$A2:$AD16</f>
        <v>#VALUE!</v>
      </c>
    </row>
    <row r="395" spans="1:6" x14ac:dyDescent="0.2">
      <c r="A395" s="248" t="str">
        <f>CONCATENATE('Covid-19 KUA Abrechnungen'!G404,"-",LEFT('Covid-19 KUA Abrechnungen'!AB404,6))</f>
        <v>-</v>
      </c>
      <c r="B395" s="248">
        <f>+'Covid-19 KUA Abrechnungen'!Z404</f>
        <v>0</v>
      </c>
      <c r="C395" s="248">
        <f>IF('Covid-19 KUA Abrechnungen'!AD404&gt;0,'Covid-19 KUA Abrechnungen'!AD404/'Covid-19 KUA Abrechnungen'!P404,'Covid-19 KUA Abrechnungen'!AE404)</f>
        <v>0</v>
      </c>
      <c r="E395" s="248" t="e">
        <f>CONCATENATE(Gehälter!$A2:$AD16,"-",Gehälter!$A2:$AD16)</f>
        <v>#VALUE!</v>
      </c>
      <c r="F395" t="e">
        <f>+Gehälter!$A2:$AD16/Gehälter!$A2:$AD16</f>
        <v>#VALUE!</v>
      </c>
    </row>
    <row r="396" spans="1:6" x14ac:dyDescent="0.2">
      <c r="A396" s="248" t="str">
        <f>CONCATENATE('Covid-19 KUA Abrechnungen'!G405,"-",LEFT('Covid-19 KUA Abrechnungen'!AB405,6))</f>
        <v>-</v>
      </c>
      <c r="B396" s="248">
        <f>+'Covid-19 KUA Abrechnungen'!Z405</f>
        <v>0</v>
      </c>
      <c r="C396" s="248">
        <f>IF('Covid-19 KUA Abrechnungen'!AD405&gt;0,'Covid-19 KUA Abrechnungen'!AD405/'Covid-19 KUA Abrechnungen'!P405,'Covid-19 KUA Abrechnungen'!AE405)</f>
        <v>0</v>
      </c>
      <c r="E396" s="248" t="e">
        <f>CONCATENATE(Gehälter!$A2:$AD16,"-",Gehälter!$A2:$AD16)</f>
        <v>#VALUE!</v>
      </c>
      <c r="F396" t="e">
        <f>+Gehälter!$A2:$AD16/Gehälter!$A2:$AD16</f>
        <v>#VALUE!</v>
      </c>
    </row>
    <row r="397" spans="1:6" x14ac:dyDescent="0.2">
      <c r="A397" s="248" t="str">
        <f>CONCATENATE('Covid-19 KUA Abrechnungen'!G406,"-",LEFT('Covid-19 KUA Abrechnungen'!AB406,6))</f>
        <v>-</v>
      </c>
      <c r="B397" s="248">
        <f>+'Covid-19 KUA Abrechnungen'!Z406</f>
        <v>0</v>
      </c>
      <c r="C397" s="248">
        <f>IF('Covid-19 KUA Abrechnungen'!AD406&gt;0,'Covid-19 KUA Abrechnungen'!AD406/'Covid-19 KUA Abrechnungen'!P406,'Covid-19 KUA Abrechnungen'!AE406)</f>
        <v>0</v>
      </c>
      <c r="E397" s="248" t="e">
        <f>CONCATENATE(Gehälter!$A2:$AD16,"-",Gehälter!$A2:$AD16)</f>
        <v>#VALUE!</v>
      </c>
      <c r="F397" t="e">
        <f>+Gehälter!$A2:$AD16/Gehälter!$A2:$AD16</f>
        <v>#VALUE!</v>
      </c>
    </row>
    <row r="398" spans="1:6" x14ac:dyDescent="0.2">
      <c r="A398" s="248" t="str">
        <f>CONCATENATE('Covid-19 KUA Abrechnungen'!G407,"-",LEFT('Covid-19 KUA Abrechnungen'!AB407,6))</f>
        <v>-</v>
      </c>
      <c r="B398" s="248">
        <f>+'Covid-19 KUA Abrechnungen'!Z407</f>
        <v>0</v>
      </c>
      <c r="C398" s="248">
        <f>IF('Covid-19 KUA Abrechnungen'!AD407&gt;0,'Covid-19 KUA Abrechnungen'!AD407/'Covid-19 KUA Abrechnungen'!P407,'Covid-19 KUA Abrechnungen'!AE407)</f>
        <v>0</v>
      </c>
      <c r="E398" s="248" t="e">
        <f>CONCATENATE(Gehälter!$A2:$AD16,"-",Gehälter!$A2:$AD16)</f>
        <v>#VALUE!</v>
      </c>
      <c r="F398" t="e">
        <f>+Gehälter!$A2:$AD16/Gehälter!$A2:$AD16</f>
        <v>#VALUE!</v>
      </c>
    </row>
    <row r="399" spans="1:6" x14ac:dyDescent="0.2">
      <c r="A399" s="248" t="str">
        <f>CONCATENATE('Covid-19 KUA Abrechnungen'!G408,"-",LEFT('Covid-19 KUA Abrechnungen'!AB408,6))</f>
        <v>-</v>
      </c>
      <c r="B399" s="248">
        <f>+'Covid-19 KUA Abrechnungen'!Z408</f>
        <v>0</v>
      </c>
      <c r="C399" s="248">
        <f>IF('Covid-19 KUA Abrechnungen'!AD408&gt;0,'Covid-19 KUA Abrechnungen'!AD408/'Covid-19 KUA Abrechnungen'!P408,'Covid-19 KUA Abrechnungen'!AE408)</f>
        <v>0</v>
      </c>
      <c r="E399" s="248" t="e">
        <f>CONCATENATE(Gehälter!$A2:$AD16,"-",Gehälter!$A2:$AD16)</f>
        <v>#VALUE!</v>
      </c>
      <c r="F399" t="e">
        <f>+Gehälter!$A2:$AD16/Gehälter!$A2:$AD16</f>
        <v>#VALUE!</v>
      </c>
    </row>
    <row r="400" spans="1:6" x14ac:dyDescent="0.2">
      <c r="A400" s="248" t="str">
        <f>CONCATENATE('Covid-19 KUA Abrechnungen'!G409,"-",LEFT('Covid-19 KUA Abrechnungen'!AB409,6))</f>
        <v>-</v>
      </c>
      <c r="B400" s="248">
        <f>+'Covid-19 KUA Abrechnungen'!Z409</f>
        <v>0</v>
      </c>
      <c r="C400" s="248">
        <f>IF('Covid-19 KUA Abrechnungen'!AD409&gt;0,'Covid-19 KUA Abrechnungen'!AD409/'Covid-19 KUA Abrechnungen'!P409,'Covid-19 KUA Abrechnungen'!AE409)</f>
        <v>0</v>
      </c>
      <c r="E400" s="248" t="e">
        <f>CONCATENATE(Gehälter!$A2:$AD16,"-",Gehälter!$A2:$AD16)</f>
        <v>#VALUE!</v>
      </c>
      <c r="F400" t="e">
        <f>+Gehälter!$A2:$AD16/Gehälter!$A2:$AD16</f>
        <v>#VALUE!</v>
      </c>
    </row>
    <row r="401" spans="1:6" x14ac:dyDescent="0.2">
      <c r="A401" s="248" t="str">
        <f>CONCATENATE('Covid-19 KUA Abrechnungen'!G410,"-",LEFT('Covid-19 KUA Abrechnungen'!AB410,6))</f>
        <v>-</v>
      </c>
      <c r="B401" s="248">
        <f>+'Covid-19 KUA Abrechnungen'!Z410</f>
        <v>0</v>
      </c>
      <c r="C401" s="248">
        <f>IF('Covid-19 KUA Abrechnungen'!AD410&gt;0,'Covid-19 KUA Abrechnungen'!AD410/'Covid-19 KUA Abrechnungen'!P410,'Covid-19 KUA Abrechnungen'!AE410)</f>
        <v>0</v>
      </c>
      <c r="E401" s="248" t="e">
        <f>CONCATENATE(Gehälter!$A2:$AD16,"-",Gehälter!$A2:$AD16)</f>
        <v>#VALUE!</v>
      </c>
      <c r="F401" t="e">
        <f>+Gehälter!$A2:$AD16/Gehälter!$A2:$AD16</f>
        <v>#VALUE!</v>
      </c>
    </row>
    <row r="402" spans="1:6" x14ac:dyDescent="0.2">
      <c r="A402" s="248" t="str">
        <f>CONCATENATE('Covid-19 KUA Abrechnungen'!G411,"-",LEFT('Covid-19 KUA Abrechnungen'!AB411,6))</f>
        <v>-</v>
      </c>
      <c r="B402" s="248">
        <f>+'Covid-19 KUA Abrechnungen'!Z411</f>
        <v>0</v>
      </c>
      <c r="C402" s="248">
        <f>IF('Covid-19 KUA Abrechnungen'!AD411&gt;0,'Covid-19 KUA Abrechnungen'!AD411/'Covid-19 KUA Abrechnungen'!P411,'Covid-19 KUA Abrechnungen'!AE411)</f>
        <v>0</v>
      </c>
      <c r="E402" s="248" t="e">
        <f>CONCATENATE(Gehälter!$A2:$AD16,"-",Gehälter!$A2:$AD16)</f>
        <v>#VALUE!</v>
      </c>
      <c r="F402" t="e">
        <f>+Gehälter!$A2:$AD16/Gehälter!$A2:$AD16</f>
        <v>#VALUE!</v>
      </c>
    </row>
    <row r="403" spans="1:6" x14ac:dyDescent="0.2">
      <c r="A403" s="248" t="str">
        <f>CONCATENATE('Covid-19 KUA Abrechnungen'!G412,"-",LEFT('Covid-19 KUA Abrechnungen'!AB412,6))</f>
        <v>-</v>
      </c>
      <c r="B403" s="248">
        <f>+'Covid-19 KUA Abrechnungen'!Z412</f>
        <v>0</v>
      </c>
      <c r="C403" s="248">
        <f>IF('Covid-19 KUA Abrechnungen'!AD412&gt;0,'Covid-19 KUA Abrechnungen'!AD412/'Covid-19 KUA Abrechnungen'!P412,'Covid-19 KUA Abrechnungen'!AE412)</f>
        <v>0</v>
      </c>
      <c r="E403" s="248" t="e">
        <f>CONCATENATE(Gehälter!$A2:$AD16,"-",Gehälter!$A2:$AD16)</f>
        <v>#VALUE!</v>
      </c>
      <c r="F403" t="e">
        <f>+Gehälter!$A2:$AD16/Gehälter!$A2:$AD16</f>
        <v>#VALUE!</v>
      </c>
    </row>
    <row r="404" spans="1:6" x14ac:dyDescent="0.2">
      <c r="A404" s="248" t="str">
        <f>CONCATENATE('Covid-19 KUA Abrechnungen'!G413,"-",LEFT('Covid-19 KUA Abrechnungen'!AB413,6))</f>
        <v>-</v>
      </c>
      <c r="B404" s="248">
        <f>+'Covid-19 KUA Abrechnungen'!Z413</f>
        <v>0</v>
      </c>
      <c r="C404" s="248">
        <f>IF('Covid-19 KUA Abrechnungen'!AD413&gt;0,'Covid-19 KUA Abrechnungen'!AD413/'Covid-19 KUA Abrechnungen'!P413,'Covid-19 KUA Abrechnungen'!AE413)</f>
        <v>0</v>
      </c>
      <c r="E404" s="248" t="e">
        <f>CONCATENATE(Gehälter!$A2:$AD16,"-",Gehälter!$A2:$AD16)</f>
        <v>#VALUE!</v>
      </c>
      <c r="F404" t="e">
        <f>+Gehälter!$A2:$AD16/Gehälter!$A2:$AD16</f>
        <v>#VALUE!</v>
      </c>
    </row>
    <row r="405" spans="1:6" x14ac:dyDescent="0.2">
      <c r="A405" s="248" t="str">
        <f>CONCATENATE('Covid-19 KUA Abrechnungen'!G414,"-",LEFT('Covid-19 KUA Abrechnungen'!AB414,6))</f>
        <v>-</v>
      </c>
      <c r="B405" s="248">
        <f>+'Covid-19 KUA Abrechnungen'!Z414</f>
        <v>0</v>
      </c>
      <c r="C405" s="248">
        <f>IF('Covid-19 KUA Abrechnungen'!AD414&gt;0,'Covid-19 KUA Abrechnungen'!AD414/'Covid-19 KUA Abrechnungen'!P414,'Covid-19 KUA Abrechnungen'!AE414)</f>
        <v>0</v>
      </c>
      <c r="E405" s="248" t="e">
        <f>CONCATENATE(Gehälter!$A2:$AD16,"-",Gehälter!$A2:$AD16)</f>
        <v>#VALUE!</v>
      </c>
      <c r="F405" t="e">
        <f>+Gehälter!$A2:$AD16/Gehälter!$A2:$AD16</f>
        <v>#VALUE!</v>
      </c>
    </row>
    <row r="406" spans="1:6" x14ac:dyDescent="0.2">
      <c r="A406" s="248" t="str">
        <f>CONCATENATE('Covid-19 KUA Abrechnungen'!G415,"-",LEFT('Covid-19 KUA Abrechnungen'!AB415,6))</f>
        <v>-</v>
      </c>
      <c r="B406" s="248">
        <f>+'Covid-19 KUA Abrechnungen'!Z415</f>
        <v>0</v>
      </c>
      <c r="C406" s="248">
        <f>IF('Covid-19 KUA Abrechnungen'!AD415&gt;0,'Covid-19 KUA Abrechnungen'!AD415/'Covid-19 KUA Abrechnungen'!P415,'Covid-19 KUA Abrechnungen'!AE415)</f>
        <v>0</v>
      </c>
      <c r="E406" s="248" t="e">
        <f>CONCATENATE(Gehälter!$A2:$AD16,"-",Gehälter!$A2:$AD16)</f>
        <v>#VALUE!</v>
      </c>
      <c r="F406" t="e">
        <f>+Gehälter!$A2:$AD16/Gehälter!$A2:$AD16</f>
        <v>#VALUE!</v>
      </c>
    </row>
    <row r="407" spans="1:6" x14ac:dyDescent="0.2">
      <c r="A407" s="248" t="str">
        <f>CONCATENATE('Covid-19 KUA Abrechnungen'!G416,"-",LEFT('Covid-19 KUA Abrechnungen'!AB416,6))</f>
        <v>-</v>
      </c>
      <c r="B407" s="248">
        <f>+'Covid-19 KUA Abrechnungen'!Z416</f>
        <v>0</v>
      </c>
      <c r="C407" s="248">
        <f>IF('Covid-19 KUA Abrechnungen'!AD416&gt;0,'Covid-19 KUA Abrechnungen'!AD416/'Covid-19 KUA Abrechnungen'!P416,'Covid-19 KUA Abrechnungen'!AE416)</f>
        <v>0</v>
      </c>
      <c r="E407" s="248" t="e">
        <f>CONCATENATE(Gehälter!$A2:$AD16,"-",Gehälter!$A2:$AD16)</f>
        <v>#VALUE!</v>
      </c>
      <c r="F407" t="e">
        <f>+Gehälter!$A2:$AD16/Gehälter!$A2:$AD16</f>
        <v>#VALUE!</v>
      </c>
    </row>
    <row r="408" spans="1:6" x14ac:dyDescent="0.2">
      <c r="A408" s="248" t="str">
        <f>CONCATENATE('Covid-19 KUA Abrechnungen'!G417,"-",LEFT('Covid-19 KUA Abrechnungen'!AB417,6))</f>
        <v>-</v>
      </c>
      <c r="B408" s="248">
        <f>+'Covid-19 KUA Abrechnungen'!Z417</f>
        <v>0</v>
      </c>
      <c r="C408" s="248">
        <f>IF('Covid-19 KUA Abrechnungen'!AD417&gt;0,'Covid-19 KUA Abrechnungen'!AD417/'Covid-19 KUA Abrechnungen'!P417,'Covid-19 KUA Abrechnungen'!AE417)</f>
        <v>0</v>
      </c>
      <c r="E408" s="248" t="e">
        <f>CONCATENATE(Gehälter!$A2:$AD16,"-",Gehälter!$A2:$AD16)</f>
        <v>#VALUE!</v>
      </c>
      <c r="F408" t="e">
        <f>+Gehälter!$A2:$AD16/Gehälter!$A2:$AD16</f>
        <v>#VALUE!</v>
      </c>
    </row>
    <row r="409" spans="1:6" x14ac:dyDescent="0.2">
      <c r="A409" s="248" t="str">
        <f>CONCATENATE('Covid-19 KUA Abrechnungen'!G418,"-",LEFT('Covid-19 KUA Abrechnungen'!AB418,6))</f>
        <v>-</v>
      </c>
      <c r="B409" s="248">
        <f>+'Covid-19 KUA Abrechnungen'!Z418</f>
        <v>0</v>
      </c>
      <c r="C409" s="248">
        <f>IF('Covid-19 KUA Abrechnungen'!AD418&gt;0,'Covid-19 KUA Abrechnungen'!AD418/'Covid-19 KUA Abrechnungen'!P418,'Covid-19 KUA Abrechnungen'!AE418)</f>
        <v>0</v>
      </c>
      <c r="E409" s="248" t="e">
        <f>CONCATENATE(Gehälter!$A2:$AD16,"-",Gehälter!$A2:$AD16)</f>
        <v>#VALUE!</v>
      </c>
      <c r="F409" t="e">
        <f>+Gehälter!$A2:$AD16/Gehälter!$A2:$AD16</f>
        <v>#VALUE!</v>
      </c>
    </row>
    <row r="410" spans="1:6" x14ac:dyDescent="0.2">
      <c r="A410" s="248" t="str">
        <f>CONCATENATE('Covid-19 KUA Abrechnungen'!G419,"-",LEFT('Covid-19 KUA Abrechnungen'!AB419,6))</f>
        <v>-</v>
      </c>
      <c r="B410" s="248">
        <f>+'Covid-19 KUA Abrechnungen'!Z419</f>
        <v>0</v>
      </c>
      <c r="C410" s="248">
        <f>IF('Covid-19 KUA Abrechnungen'!AD419&gt;0,'Covid-19 KUA Abrechnungen'!AD419/'Covid-19 KUA Abrechnungen'!P419,'Covid-19 KUA Abrechnungen'!AE419)</f>
        <v>0</v>
      </c>
      <c r="E410" s="248" t="e">
        <f>CONCATENATE(Gehälter!$A2:$AD16,"-",Gehälter!$A2:$AD16)</f>
        <v>#VALUE!</v>
      </c>
      <c r="F410" t="e">
        <f>+Gehälter!$A2:$AD16/Gehälter!$A2:$AD16</f>
        <v>#VALUE!</v>
      </c>
    </row>
    <row r="411" spans="1:6" x14ac:dyDescent="0.2">
      <c r="A411" s="248" t="str">
        <f>CONCATENATE('Covid-19 KUA Abrechnungen'!G420,"-",LEFT('Covid-19 KUA Abrechnungen'!AB420,6))</f>
        <v>-</v>
      </c>
      <c r="B411" s="248">
        <f>+'Covid-19 KUA Abrechnungen'!Z420</f>
        <v>0</v>
      </c>
      <c r="C411" s="248">
        <f>IF('Covid-19 KUA Abrechnungen'!AD420&gt;0,'Covid-19 KUA Abrechnungen'!AD420/'Covid-19 KUA Abrechnungen'!P420,'Covid-19 KUA Abrechnungen'!AE420)</f>
        <v>0</v>
      </c>
      <c r="E411" s="248" t="e">
        <f>CONCATENATE(Gehälter!$A2:$AD16,"-",Gehälter!$A2:$AD16)</f>
        <v>#VALUE!</v>
      </c>
      <c r="F411" t="e">
        <f>+Gehälter!$A2:$AD16/Gehälter!$A2:$AD16</f>
        <v>#VALUE!</v>
      </c>
    </row>
    <row r="412" spans="1:6" x14ac:dyDescent="0.2">
      <c r="A412" s="248" t="str">
        <f>CONCATENATE('Covid-19 KUA Abrechnungen'!G421,"-",LEFT('Covid-19 KUA Abrechnungen'!AB421,6))</f>
        <v>-</v>
      </c>
      <c r="B412" s="248">
        <f>+'Covid-19 KUA Abrechnungen'!Z421</f>
        <v>0</v>
      </c>
      <c r="C412" s="248">
        <f>IF('Covid-19 KUA Abrechnungen'!AD421&gt;0,'Covid-19 KUA Abrechnungen'!AD421/'Covid-19 KUA Abrechnungen'!P421,'Covid-19 KUA Abrechnungen'!AE421)</f>
        <v>0</v>
      </c>
      <c r="E412" s="248" t="e">
        <f>CONCATENATE(Gehälter!$A2:$AD16,"-",Gehälter!$A2:$AD16)</f>
        <v>#VALUE!</v>
      </c>
      <c r="F412" t="e">
        <f>+Gehälter!$A2:$AD16/Gehälter!$A2:$AD16</f>
        <v>#VALUE!</v>
      </c>
    </row>
    <row r="413" spans="1:6" x14ac:dyDescent="0.2">
      <c r="A413" s="248" t="str">
        <f>CONCATENATE('Covid-19 KUA Abrechnungen'!G422,"-",LEFT('Covid-19 KUA Abrechnungen'!AB422,6))</f>
        <v>-</v>
      </c>
      <c r="B413" s="248">
        <f>+'Covid-19 KUA Abrechnungen'!Z422</f>
        <v>0</v>
      </c>
      <c r="C413" s="248">
        <f>IF('Covid-19 KUA Abrechnungen'!AD422&gt;0,'Covid-19 KUA Abrechnungen'!AD422/'Covid-19 KUA Abrechnungen'!P422,'Covid-19 KUA Abrechnungen'!AE422)</f>
        <v>0</v>
      </c>
      <c r="E413" s="248" t="e">
        <f>CONCATENATE(Gehälter!$A2:$AD16,"-",Gehälter!$A2:$AD16)</f>
        <v>#VALUE!</v>
      </c>
      <c r="F413" t="e">
        <f>+Gehälter!$A2:$AD16/Gehälter!$A2:$AD16</f>
        <v>#VALUE!</v>
      </c>
    </row>
    <row r="414" spans="1:6" x14ac:dyDescent="0.2">
      <c r="A414" s="248" t="str">
        <f>CONCATENATE('Covid-19 KUA Abrechnungen'!G423,"-",LEFT('Covid-19 KUA Abrechnungen'!AB423,6))</f>
        <v>-</v>
      </c>
      <c r="B414" s="248">
        <f>+'Covid-19 KUA Abrechnungen'!Z423</f>
        <v>0</v>
      </c>
      <c r="C414" s="248">
        <f>IF('Covid-19 KUA Abrechnungen'!AD423&gt;0,'Covid-19 KUA Abrechnungen'!AD423/'Covid-19 KUA Abrechnungen'!P423,'Covid-19 KUA Abrechnungen'!AE423)</f>
        <v>0</v>
      </c>
      <c r="E414" s="248" t="e">
        <f>CONCATENATE(Gehälter!$A2:$AD16,"-",Gehälter!$A2:$AD16)</f>
        <v>#VALUE!</v>
      </c>
      <c r="F414" t="e">
        <f>+Gehälter!$A2:$AD16/Gehälter!$A2:$AD16</f>
        <v>#VALUE!</v>
      </c>
    </row>
    <row r="415" spans="1:6" x14ac:dyDescent="0.2">
      <c r="A415" s="248" t="str">
        <f>CONCATENATE('Covid-19 KUA Abrechnungen'!G424,"-",LEFT('Covid-19 KUA Abrechnungen'!AB424,6))</f>
        <v>-</v>
      </c>
      <c r="B415" s="248">
        <f>+'Covid-19 KUA Abrechnungen'!Z424</f>
        <v>0</v>
      </c>
      <c r="C415" s="248">
        <f>IF('Covid-19 KUA Abrechnungen'!AD424&gt;0,'Covid-19 KUA Abrechnungen'!AD424/'Covid-19 KUA Abrechnungen'!P424,'Covid-19 KUA Abrechnungen'!AE424)</f>
        <v>0</v>
      </c>
      <c r="E415" s="248" t="e">
        <f>CONCATENATE(Gehälter!$A2:$AD16,"-",Gehälter!$A2:$AD16)</f>
        <v>#VALUE!</v>
      </c>
      <c r="F415" t="e">
        <f>+Gehälter!$A2:$AD16/Gehälter!$A2:$AD16</f>
        <v>#VALUE!</v>
      </c>
    </row>
    <row r="416" spans="1:6" x14ac:dyDescent="0.2">
      <c r="A416" s="248" t="str">
        <f>CONCATENATE('Covid-19 KUA Abrechnungen'!G425,"-",LEFT('Covid-19 KUA Abrechnungen'!AB425,6))</f>
        <v>-</v>
      </c>
      <c r="B416" s="248">
        <f>+'Covid-19 KUA Abrechnungen'!Z425</f>
        <v>0</v>
      </c>
      <c r="C416" s="248">
        <f>IF('Covid-19 KUA Abrechnungen'!AD425&gt;0,'Covid-19 KUA Abrechnungen'!AD425/'Covid-19 KUA Abrechnungen'!P425,'Covid-19 KUA Abrechnungen'!AE425)</f>
        <v>0</v>
      </c>
      <c r="E416" s="248" t="e">
        <f>CONCATENATE(Gehälter!$A2:$AD16,"-",Gehälter!$A2:$AD16)</f>
        <v>#VALUE!</v>
      </c>
      <c r="F416" t="e">
        <f>+Gehälter!$A2:$AD16/Gehälter!$A2:$AD16</f>
        <v>#VALUE!</v>
      </c>
    </row>
    <row r="417" spans="1:6" x14ac:dyDescent="0.2">
      <c r="A417" s="248" t="str">
        <f>CONCATENATE('Covid-19 KUA Abrechnungen'!G426,"-",LEFT('Covid-19 KUA Abrechnungen'!AB426,6))</f>
        <v>-</v>
      </c>
      <c r="B417" s="248">
        <f>+'Covid-19 KUA Abrechnungen'!Z426</f>
        <v>0</v>
      </c>
      <c r="C417" s="248">
        <f>IF('Covid-19 KUA Abrechnungen'!AD426&gt;0,'Covid-19 KUA Abrechnungen'!AD426/'Covid-19 KUA Abrechnungen'!P426,'Covid-19 KUA Abrechnungen'!AE426)</f>
        <v>0</v>
      </c>
      <c r="E417" s="248" t="e">
        <f>CONCATENATE(Gehälter!$A2:$AD16,"-",Gehälter!$A2:$AD16)</f>
        <v>#VALUE!</v>
      </c>
      <c r="F417" t="e">
        <f>+Gehälter!$A2:$AD16/Gehälter!$A2:$AD16</f>
        <v>#VALUE!</v>
      </c>
    </row>
    <row r="418" spans="1:6" x14ac:dyDescent="0.2">
      <c r="A418" s="248" t="str">
        <f>CONCATENATE('Covid-19 KUA Abrechnungen'!G427,"-",LEFT('Covid-19 KUA Abrechnungen'!AB427,6))</f>
        <v>-</v>
      </c>
      <c r="B418" s="248">
        <f>+'Covid-19 KUA Abrechnungen'!Z427</f>
        <v>0</v>
      </c>
      <c r="C418" s="248">
        <f>IF('Covid-19 KUA Abrechnungen'!AD427&gt;0,'Covid-19 KUA Abrechnungen'!AD427/'Covid-19 KUA Abrechnungen'!P427,'Covid-19 KUA Abrechnungen'!AE427)</f>
        <v>0</v>
      </c>
      <c r="E418" s="248" t="e">
        <f>CONCATENATE(Gehälter!$A2:$AD16,"-",Gehälter!$A2:$AD16)</f>
        <v>#VALUE!</v>
      </c>
      <c r="F418" t="e">
        <f>+Gehälter!$A2:$AD16/Gehälter!$A2:$AD16</f>
        <v>#VALUE!</v>
      </c>
    </row>
    <row r="419" spans="1:6" x14ac:dyDescent="0.2">
      <c r="A419" s="248" t="str">
        <f>CONCATENATE('Covid-19 KUA Abrechnungen'!G428,"-",LEFT('Covid-19 KUA Abrechnungen'!AB428,6))</f>
        <v>-</v>
      </c>
      <c r="B419" s="248">
        <f>+'Covid-19 KUA Abrechnungen'!Z428</f>
        <v>0</v>
      </c>
      <c r="C419" s="248">
        <f>IF('Covid-19 KUA Abrechnungen'!AD428&gt;0,'Covid-19 KUA Abrechnungen'!AD428/'Covid-19 KUA Abrechnungen'!P428,'Covid-19 KUA Abrechnungen'!AE428)</f>
        <v>0</v>
      </c>
      <c r="E419" s="248" t="e">
        <f>CONCATENATE(Gehälter!$A2:$AD16,"-",Gehälter!$A2:$AD16)</f>
        <v>#VALUE!</v>
      </c>
      <c r="F419" t="e">
        <f>+Gehälter!$A2:$AD16/Gehälter!$A2:$AD16</f>
        <v>#VALUE!</v>
      </c>
    </row>
    <row r="420" spans="1:6" x14ac:dyDescent="0.2">
      <c r="A420" s="248" t="str">
        <f>CONCATENATE('Covid-19 KUA Abrechnungen'!G429,"-",LEFT('Covid-19 KUA Abrechnungen'!AB429,6))</f>
        <v>-</v>
      </c>
      <c r="B420" s="248">
        <f>+'Covid-19 KUA Abrechnungen'!Z429</f>
        <v>0</v>
      </c>
      <c r="C420" s="248">
        <f>IF('Covid-19 KUA Abrechnungen'!AD429&gt;0,'Covid-19 KUA Abrechnungen'!AD429/'Covid-19 KUA Abrechnungen'!P429,'Covid-19 KUA Abrechnungen'!AE429)</f>
        <v>0</v>
      </c>
      <c r="E420" s="248" t="e">
        <f>CONCATENATE(Gehälter!$A2:$AD16,"-",Gehälter!$A2:$AD16)</f>
        <v>#VALUE!</v>
      </c>
      <c r="F420" t="e">
        <f>+Gehälter!$A2:$AD16/Gehälter!$A2:$AD16</f>
        <v>#VALUE!</v>
      </c>
    </row>
    <row r="421" spans="1:6" x14ac:dyDescent="0.2">
      <c r="A421" s="248" t="str">
        <f>CONCATENATE('Covid-19 KUA Abrechnungen'!G430,"-",LEFT('Covid-19 KUA Abrechnungen'!AB430,6))</f>
        <v>-</v>
      </c>
      <c r="B421" s="248">
        <f>+'Covid-19 KUA Abrechnungen'!Z430</f>
        <v>0</v>
      </c>
      <c r="C421" s="248">
        <f>IF('Covid-19 KUA Abrechnungen'!AD430&gt;0,'Covid-19 KUA Abrechnungen'!AD430/'Covid-19 KUA Abrechnungen'!P430,'Covid-19 KUA Abrechnungen'!AE430)</f>
        <v>0</v>
      </c>
      <c r="E421" s="248" t="e">
        <f>CONCATENATE(Gehälter!$A2:$AD16,"-",Gehälter!$A2:$AD16)</f>
        <v>#VALUE!</v>
      </c>
      <c r="F421" t="e">
        <f>+Gehälter!$A2:$AD16/Gehälter!$A2:$AD16</f>
        <v>#VALUE!</v>
      </c>
    </row>
    <row r="422" spans="1:6" x14ac:dyDescent="0.2">
      <c r="A422" s="248" t="str">
        <f>CONCATENATE('Covid-19 KUA Abrechnungen'!G431,"-",LEFT('Covid-19 KUA Abrechnungen'!AB431,6))</f>
        <v>-</v>
      </c>
      <c r="B422" s="248">
        <f>+'Covid-19 KUA Abrechnungen'!Z431</f>
        <v>0</v>
      </c>
      <c r="C422" s="248">
        <f>IF('Covid-19 KUA Abrechnungen'!AD431&gt;0,'Covid-19 KUA Abrechnungen'!AD431/'Covid-19 KUA Abrechnungen'!P431,'Covid-19 KUA Abrechnungen'!AE431)</f>
        <v>0</v>
      </c>
      <c r="E422" s="248" t="e">
        <f>CONCATENATE(Gehälter!$A2:$AD16,"-",Gehälter!$A2:$AD16)</f>
        <v>#VALUE!</v>
      </c>
      <c r="F422" t="e">
        <f>+Gehälter!$A2:$AD16/Gehälter!$A2:$AD16</f>
        <v>#VALUE!</v>
      </c>
    </row>
    <row r="423" spans="1:6" x14ac:dyDescent="0.2">
      <c r="A423" s="248" t="str">
        <f>CONCATENATE('Covid-19 KUA Abrechnungen'!G432,"-",LEFT('Covid-19 KUA Abrechnungen'!AB432,6))</f>
        <v>-</v>
      </c>
      <c r="B423" s="248">
        <f>+'Covid-19 KUA Abrechnungen'!Z432</f>
        <v>0</v>
      </c>
      <c r="C423" s="248">
        <f>IF('Covid-19 KUA Abrechnungen'!AD432&gt;0,'Covid-19 KUA Abrechnungen'!AD432/'Covid-19 KUA Abrechnungen'!P432,'Covid-19 KUA Abrechnungen'!AE432)</f>
        <v>0</v>
      </c>
      <c r="E423" s="248" t="e">
        <f>CONCATENATE(Gehälter!$A2:$AD16,"-",Gehälter!$A2:$AD16)</f>
        <v>#VALUE!</v>
      </c>
      <c r="F423" t="e">
        <f>+Gehälter!$A2:$AD16/Gehälter!$A2:$AD16</f>
        <v>#VALUE!</v>
      </c>
    </row>
    <row r="424" spans="1:6" x14ac:dyDescent="0.2">
      <c r="A424" s="248" t="str">
        <f>CONCATENATE('Covid-19 KUA Abrechnungen'!G433,"-",LEFT('Covid-19 KUA Abrechnungen'!AB433,6))</f>
        <v>-</v>
      </c>
      <c r="B424" s="248">
        <f>+'Covid-19 KUA Abrechnungen'!Z433</f>
        <v>0</v>
      </c>
      <c r="C424" s="248">
        <f>IF('Covid-19 KUA Abrechnungen'!AD433&gt;0,'Covid-19 KUA Abrechnungen'!AD433/'Covid-19 KUA Abrechnungen'!P433,'Covid-19 KUA Abrechnungen'!AE433)</f>
        <v>0</v>
      </c>
      <c r="E424" s="248" t="e">
        <f>CONCATENATE(Gehälter!$A2:$AD16,"-",Gehälter!$A2:$AD16)</f>
        <v>#VALUE!</v>
      </c>
      <c r="F424" t="e">
        <f>+Gehälter!$A2:$AD16/Gehälter!$A2:$AD16</f>
        <v>#VALUE!</v>
      </c>
    </row>
    <row r="425" spans="1:6" x14ac:dyDescent="0.2">
      <c r="A425" s="248" t="str">
        <f>CONCATENATE('Covid-19 KUA Abrechnungen'!G434,"-",LEFT('Covid-19 KUA Abrechnungen'!AB434,6))</f>
        <v>-</v>
      </c>
      <c r="B425" s="248">
        <f>+'Covid-19 KUA Abrechnungen'!Z434</f>
        <v>0</v>
      </c>
      <c r="C425" s="248">
        <f>IF('Covid-19 KUA Abrechnungen'!AD434&gt;0,'Covid-19 KUA Abrechnungen'!AD434/'Covid-19 KUA Abrechnungen'!P434,'Covid-19 KUA Abrechnungen'!AE434)</f>
        <v>0</v>
      </c>
      <c r="E425" s="248" t="e">
        <f>CONCATENATE(Gehälter!$A2:$AD16,"-",Gehälter!$A2:$AD16)</f>
        <v>#VALUE!</v>
      </c>
      <c r="F425" t="e">
        <f>+Gehälter!$A2:$AD16/Gehälter!$A2:$AD16</f>
        <v>#VALUE!</v>
      </c>
    </row>
    <row r="426" spans="1:6" x14ac:dyDescent="0.2">
      <c r="A426" s="248" t="str">
        <f>CONCATENATE('Covid-19 KUA Abrechnungen'!G435,"-",LEFT('Covid-19 KUA Abrechnungen'!AB435,6))</f>
        <v>-</v>
      </c>
      <c r="B426" s="248">
        <f>+'Covid-19 KUA Abrechnungen'!Z435</f>
        <v>0</v>
      </c>
      <c r="C426" s="248">
        <f>IF('Covid-19 KUA Abrechnungen'!AD435&gt;0,'Covid-19 KUA Abrechnungen'!AD435/'Covid-19 KUA Abrechnungen'!P435,'Covid-19 KUA Abrechnungen'!AE435)</f>
        <v>0</v>
      </c>
      <c r="E426" s="248" t="e">
        <f>CONCATENATE(Gehälter!$A2:$AD16,"-",Gehälter!$A2:$AD16)</f>
        <v>#VALUE!</v>
      </c>
      <c r="F426" t="e">
        <f>+Gehälter!$A2:$AD16/Gehälter!$A2:$AD16</f>
        <v>#VALUE!</v>
      </c>
    </row>
    <row r="427" spans="1:6" x14ac:dyDescent="0.2">
      <c r="A427" s="248" t="str">
        <f>CONCATENATE('Covid-19 KUA Abrechnungen'!G436,"-",LEFT('Covid-19 KUA Abrechnungen'!AB436,6))</f>
        <v>-</v>
      </c>
      <c r="B427" s="248">
        <f>+'Covid-19 KUA Abrechnungen'!Z436</f>
        <v>0</v>
      </c>
      <c r="C427" s="248">
        <f>IF('Covid-19 KUA Abrechnungen'!AD436&gt;0,'Covid-19 KUA Abrechnungen'!AD436/'Covid-19 KUA Abrechnungen'!P436,'Covid-19 KUA Abrechnungen'!AE436)</f>
        <v>0</v>
      </c>
      <c r="E427" s="248" t="e">
        <f>CONCATENATE(Gehälter!$A2:$AD16,"-",Gehälter!$A2:$AD16)</f>
        <v>#VALUE!</v>
      </c>
      <c r="F427" t="e">
        <f>+Gehälter!$A2:$AD16/Gehälter!$A2:$AD16</f>
        <v>#VALUE!</v>
      </c>
    </row>
    <row r="428" spans="1:6" x14ac:dyDescent="0.2">
      <c r="A428" s="248" t="str">
        <f>CONCATENATE('Covid-19 KUA Abrechnungen'!G437,"-",LEFT('Covid-19 KUA Abrechnungen'!AB437,6))</f>
        <v>-</v>
      </c>
      <c r="B428" s="248">
        <f>+'Covid-19 KUA Abrechnungen'!Z437</f>
        <v>0</v>
      </c>
      <c r="C428" s="248">
        <f>IF('Covid-19 KUA Abrechnungen'!AD437&gt;0,'Covid-19 KUA Abrechnungen'!AD437/'Covid-19 KUA Abrechnungen'!P437,'Covid-19 KUA Abrechnungen'!AE437)</f>
        <v>0</v>
      </c>
      <c r="E428" s="248" t="e">
        <f>CONCATENATE(Gehälter!$A2:$AD16,"-",Gehälter!$A2:$AD16)</f>
        <v>#VALUE!</v>
      </c>
      <c r="F428" t="e">
        <f>+Gehälter!$A2:$AD16/Gehälter!$A2:$AD16</f>
        <v>#VALUE!</v>
      </c>
    </row>
    <row r="429" spans="1:6" x14ac:dyDescent="0.2">
      <c r="A429" s="248" t="str">
        <f>CONCATENATE('Covid-19 KUA Abrechnungen'!G438,"-",LEFT('Covid-19 KUA Abrechnungen'!AB438,6))</f>
        <v>-</v>
      </c>
      <c r="B429" s="248">
        <f>+'Covid-19 KUA Abrechnungen'!Z438</f>
        <v>0</v>
      </c>
      <c r="C429" s="248">
        <f>IF('Covid-19 KUA Abrechnungen'!AD438&gt;0,'Covid-19 KUA Abrechnungen'!AD438/'Covid-19 KUA Abrechnungen'!P438,'Covid-19 KUA Abrechnungen'!AE438)</f>
        <v>0</v>
      </c>
      <c r="E429" s="248" t="e">
        <f>CONCATENATE(Gehälter!$A2:$AD16,"-",Gehälter!$A2:$AD16)</f>
        <v>#VALUE!</v>
      </c>
      <c r="F429" t="e">
        <f>+Gehälter!$A2:$AD16/Gehälter!$A2:$AD16</f>
        <v>#VALUE!</v>
      </c>
    </row>
    <row r="430" spans="1:6" x14ac:dyDescent="0.2">
      <c r="A430" s="248" t="str">
        <f>CONCATENATE('Covid-19 KUA Abrechnungen'!G439,"-",LEFT('Covid-19 KUA Abrechnungen'!AB439,6))</f>
        <v>-</v>
      </c>
      <c r="B430" s="248">
        <f>+'Covid-19 KUA Abrechnungen'!Z439</f>
        <v>0</v>
      </c>
      <c r="C430" s="248">
        <f>IF('Covid-19 KUA Abrechnungen'!AD439&gt;0,'Covid-19 KUA Abrechnungen'!AD439/'Covid-19 KUA Abrechnungen'!P439,'Covid-19 KUA Abrechnungen'!AE439)</f>
        <v>0</v>
      </c>
      <c r="E430" s="248" t="e">
        <f>CONCATENATE(Gehälter!$A2:$AD16,"-",Gehälter!$A2:$AD16)</f>
        <v>#VALUE!</v>
      </c>
      <c r="F430" t="e">
        <f>+Gehälter!$A2:$AD16/Gehälter!$A2:$AD16</f>
        <v>#VALUE!</v>
      </c>
    </row>
    <row r="431" spans="1:6" x14ac:dyDescent="0.2">
      <c r="A431" s="248" t="str">
        <f>CONCATENATE('Covid-19 KUA Abrechnungen'!G440,"-",LEFT('Covid-19 KUA Abrechnungen'!AB440,6))</f>
        <v>-</v>
      </c>
      <c r="B431" s="248">
        <f>+'Covid-19 KUA Abrechnungen'!Z440</f>
        <v>0</v>
      </c>
      <c r="C431" s="248">
        <f>IF('Covid-19 KUA Abrechnungen'!AD440&gt;0,'Covid-19 KUA Abrechnungen'!AD440/'Covid-19 KUA Abrechnungen'!P440,'Covid-19 KUA Abrechnungen'!AE440)</f>
        <v>0</v>
      </c>
      <c r="E431" s="248" t="e">
        <f>CONCATENATE(Gehälter!$A2:$AD16,"-",Gehälter!$A2:$AD16)</f>
        <v>#VALUE!</v>
      </c>
      <c r="F431" t="e">
        <f>+Gehälter!$A2:$AD16/Gehälter!$A2:$AD16</f>
        <v>#VALUE!</v>
      </c>
    </row>
    <row r="432" spans="1:6" x14ac:dyDescent="0.2">
      <c r="A432" s="248" t="str">
        <f>CONCATENATE('Covid-19 KUA Abrechnungen'!G441,"-",LEFT('Covid-19 KUA Abrechnungen'!AB441,6))</f>
        <v>-</v>
      </c>
      <c r="B432" s="248">
        <f>+'Covid-19 KUA Abrechnungen'!Z441</f>
        <v>0</v>
      </c>
      <c r="C432" s="248">
        <f>IF('Covid-19 KUA Abrechnungen'!AD441&gt;0,'Covid-19 KUA Abrechnungen'!AD441/'Covid-19 KUA Abrechnungen'!P441,'Covid-19 KUA Abrechnungen'!AE441)</f>
        <v>0</v>
      </c>
      <c r="E432" s="248" t="e">
        <f>CONCATENATE(Gehälter!$A2:$AD16,"-",Gehälter!$A2:$AD16)</f>
        <v>#VALUE!</v>
      </c>
      <c r="F432" t="e">
        <f>+Gehälter!$A2:$AD16/Gehälter!$A2:$AD16</f>
        <v>#VALUE!</v>
      </c>
    </row>
    <row r="433" spans="1:6" x14ac:dyDescent="0.2">
      <c r="A433" s="248" t="str">
        <f>CONCATENATE('Covid-19 KUA Abrechnungen'!G442,"-",LEFT('Covid-19 KUA Abrechnungen'!AB442,6))</f>
        <v>-</v>
      </c>
      <c r="B433" s="248">
        <f>+'Covid-19 KUA Abrechnungen'!Z442</f>
        <v>0</v>
      </c>
      <c r="C433" s="248">
        <f>IF('Covid-19 KUA Abrechnungen'!AD442&gt;0,'Covid-19 KUA Abrechnungen'!AD442/'Covid-19 KUA Abrechnungen'!P442,'Covid-19 KUA Abrechnungen'!AE442)</f>
        <v>0</v>
      </c>
      <c r="E433" s="248" t="e">
        <f>CONCATENATE(Gehälter!$A2:$AD16,"-",Gehälter!$A2:$AD16)</f>
        <v>#VALUE!</v>
      </c>
      <c r="F433" t="e">
        <f>+Gehälter!$A2:$AD16/Gehälter!$A2:$AD16</f>
        <v>#VALUE!</v>
      </c>
    </row>
    <row r="434" spans="1:6" x14ac:dyDescent="0.2">
      <c r="A434" s="248" t="str">
        <f>CONCATENATE('Covid-19 KUA Abrechnungen'!G443,"-",LEFT('Covid-19 KUA Abrechnungen'!AB443,6))</f>
        <v>-</v>
      </c>
      <c r="B434" s="248">
        <f>+'Covid-19 KUA Abrechnungen'!Z443</f>
        <v>0</v>
      </c>
      <c r="C434" s="248">
        <f>IF('Covid-19 KUA Abrechnungen'!AD443&gt;0,'Covid-19 KUA Abrechnungen'!AD443/'Covid-19 KUA Abrechnungen'!P443,'Covid-19 KUA Abrechnungen'!AE443)</f>
        <v>0</v>
      </c>
      <c r="E434" s="248" t="e">
        <f>CONCATENATE(Gehälter!$A2:$AD16,"-",Gehälter!$A2:$AD16)</f>
        <v>#VALUE!</v>
      </c>
      <c r="F434" t="e">
        <f>+Gehälter!$A2:$AD16/Gehälter!$A2:$AD16</f>
        <v>#VALUE!</v>
      </c>
    </row>
    <row r="435" spans="1:6" x14ac:dyDescent="0.2">
      <c r="A435" s="248" t="str">
        <f>CONCATENATE('Covid-19 KUA Abrechnungen'!G444,"-",LEFT('Covid-19 KUA Abrechnungen'!AB444,6))</f>
        <v>-</v>
      </c>
      <c r="B435" s="248">
        <f>+'Covid-19 KUA Abrechnungen'!Z444</f>
        <v>0</v>
      </c>
      <c r="C435" s="248">
        <f>IF('Covid-19 KUA Abrechnungen'!AD444&gt;0,'Covid-19 KUA Abrechnungen'!AD444/'Covid-19 KUA Abrechnungen'!P444,'Covid-19 KUA Abrechnungen'!AE444)</f>
        <v>0</v>
      </c>
      <c r="E435" s="248" t="e">
        <f>CONCATENATE(Gehälter!$A2:$AD16,"-",Gehälter!$A2:$AD16)</f>
        <v>#VALUE!</v>
      </c>
      <c r="F435" t="e">
        <f>+Gehälter!$A2:$AD16/Gehälter!$A2:$AD16</f>
        <v>#VALUE!</v>
      </c>
    </row>
    <row r="436" spans="1:6" x14ac:dyDescent="0.2">
      <c r="A436" s="248" t="str">
        <f>CONCATENATE('Covid-19 KUA Abrechnungen'!G445,"-",LEFT('Covid-19 KUA Abrechnungen'!AB445,6))</f>
        <v>-</v>
      </c>
      <c r="B436" s="248">
        <f>+'Covid-19 KUA Abrechnungen'!Z445</f>
        <v>0</v>
      </c>
      <c r="C436" s="248">
        <f>IF('Covid-19 KUA Abrechnungen'!AD445&gt;0,'Covid-19 KUA Abrechnungen'!AD445/'Covid-19 KUA Abrechnungen'!P445,'Covid-19 KUA Abrechnungen'!AE445)</f>
        <v>0</v>
      </c>
      <c r="E436" s="248" t="e">
        <f>CONCATENATE(Gehälter!$A2:$AD16,"-",Gehälter!$A2:$AD16)</f>
        <v>#VALUE!</v>
      </c>
      <c r="F436" t="e">
        <f>+Gehälter!$A2:$AD16/Gehälter!$A2:$AD16</f>
        <v>#VALUE!</v>
      </c>
    </row>
    <row r="437" spans="1:6" x14ac:dyDescent="0.2">
      <c r="A437" s="248" t="str">
        <f>CONCATENATE('Covid-19 KUA Abrechnungen'!G446,"-",LEFT('Covid-19 KUA Abrechnungen'!AB446,6))</f>
        <v>-</v>
      </c>
      <c r="B437" s="248">
        <f>+'Covid-19 KUA Abrechnungen'!Z446</f>
        <v>0</v>
      </c>
      <c r="C437" s="248">
        <f>IF('Covid-19 KUA Abrechnungen'!AD446&gt;0,'Covid-19 KUA Abrechnungen'!AD446/'Covid-19 KUA Abrechnungen'!P446,'Covid-19 KUA Abrechnungen'!AE446)</f>
        <v>0</v>
      </c>
      <c r="E437" s="248" t="e">
        <f>CONCATENATE(Gehälter!$A2:$AD16,"-",Gehälter!$A2:$AD16)</f>
        <v>#VALUE!</v>
      </c>
      <c r="F437" t="e">
        <f>+Gehälter!$A2:$AD16/Gehälter!$A2:$AD16</f>
        <v>#VALUE!</v>
      </c>
    </row>
    <row r="438" spans="1:6" x14ac:dyDescent="0.2">
      <c r="A438" s="248" t="str">
        <f>CONCATENATE('Covid-19 KUA Abrechnungen'!G447,"-",LEFT('Covid-19 KUA Abrechnungen'!AB447,6))</f>
        <v>-</v>
      </c>
      <c r="B438" s="248">
        <f>+'Covid-19 KUA Abrechnungen'!Z447</f>
        <v>0</v>
      </c>
      <c r="C438" s="248">
        <f>IF('Covid-19 KUA Abrechnungen'!AD447&gt;0,'Covid-19 KUA Abrechnungen'!AD447/'Covid-19 KUA Abrechnungen'!P447,'Covid-19 KUA Abrechnungen'!AE447)</f>
        <v>0</v>
      </c>
      <c r="E438" s="248" t="e">
        <f>CONCATENATE(Gehälter!$A2:$AD16,"-",Gehälter!$A2:$AD16)</f>
        <v>#VALUE!</v>
      </c>
      <c r="F438" t="e">
        <f>+Gehälter!$A2:$AD16/Gehälter!$A2:$AD16</f>
        <v>#VALUE!</v>
      </c>
    </row>
    <row r="439" spans="1:6" x14ac:dyDescent="0.2">
      <c r="A439" s="248" t="str">
        <f>CONCATENATE('Covid-19 KUA Abrechnungen'!G448,"-",LEFT('Covid-19 KUA Abrechnungen'!AB448,6))</f>
        <v>-</v>
      </c>
      <c r="B439" s="248">
        <f>+'Covid-19 KUA Abrechnungen'!Z448</f>
        <v>0</v>
      </c>
      <c r="C439" s="248">
        <f>IF('Covid-19 KUA Abrechnungen'!AD448&gt;0,'Covid-19 KUA Abrechnungen'!AD448/'Covid-19 KUA Abrechnungen'!P448,'Covid-19 KUA Abrechnungen'!AE448)</f>
        <v>0</v>
      </c>
      <c r="E439" s="248" t="e">
        <f>CONCATENATE(Gehälter!$A2:$AD16,"-",Gehälter!$A2:$AD16)</f>
        <v>#VALUE!</v>
      </c>
      <c r="F439" t="e">
        <f>+Gehälter!$A2:$AD16/Gehälter!$A2:$AD16</f>
        <v>#VALUE!</v>
      </c>
    </row>
    <row r="440" spans="1:6" x14ac:dyDescent="0.2">
      <c r="A440" s="248" t="str">
        <f>CONCATENATE('Covid-19 KUA Abrechnungen'!G449,"-",LEFT('Covid-19 KUA Abrechnungen'!AB449,6))</f>
        <v>-</v>
      </c>
      <c r="B440" s="248">
        <f>+'Covid-19 KUA Abrechnungen'!Z449</f>
        <v>0</v>
      </c>
      <c r="C440" s="248">
        <f>IF('Covid-19 KUA Abrechnungen'!AD449&gt;0,'Covid-19 KUA Abrechnungen'!AD449/'Covid-19 KUA Abrechnungen'!P449,'Covid-19 KUA Abrechnungen'!AE449)</f>
        <v>0</v>
      </c>
      <c r="E440" s="248" t="e">
        <f>CONCATENATE(Gehälter!$A2:$AD16,"-",Gehälter!$A2:$AD16)</f>
        <v>#VALUE!</v>
      </c>
      <c r="F440" t="e">
        <f>+Gehälter!$A2:$AD16/Gehälter!$A2:$AD16</f>
        <v>#VALUE!</v>
      </c>
    </row>
    <row r="441" spans="1:6" x14ac:dyDescent="0.2">
      <c r="A441" s="248" t="str">
        <f>CONCATENATE('Covid-19 KUA Abrechnungen'!G450,"-",LEFT('Covid-19 KUA Abrechnungen'!AB450,6))</f>
        <v>-</v>
      </c>
      <c r="B441" s="248">
        <f>+'Covid-19 KUA Abrechnungen'!Z450</f>
        <v>0</v>
      </c>
      <c r="C441" s="248">
        <f>IF('Covid-19 KUA Abrechnungen'!AD450&gt;0,'Covid-19 KUA Abrechnungen'!AD450/'Covid-19 KUA Abrechnungen'!P450,'Covid-19 KUA Abrechnungen'!AE450)</f>
        <v>0</v>
      </c>
      <c r="E441" s="248" t="e">
        <f>CONCATENATE(Gehälter!$A2:$AD16,"-",Gehälter!$A2:$AD16)</f>
        <v>#VALUE!</v>
      </c>
      <c r="F441" t="e">
        <f>+Gehälter!$A2:$AD16/Gehälter!$A2:$AD16</f>
        <v>#VALUE!</v>
      </c>
    </row>
    <row r="442" spans="1:6" x14ac:dyDescent="0.2">
      <c r="A442" s="248" t="str">
        <f>CONCATENATE('Covid-19 KUA Abrechnungen'!G451,"-",LEFT('Covid-19 KUA Abrechnungen'!AB451,6))</f>
        <v>-</v>
      </c>
      <c r="B442" s="248">
        <f>+'Covid-19 KUA Abrechnungen'!Z451</f>
        <v>0</v>
      </c>
      <c r="C442" s="248">
        <f>IF('Covid-19 KUA Abrechnungen'!AD451&gt;0,'Covid-19 KUA Abrechnungen'!AD451/'Covid-19 KUA Abrechnungen'!P451,'Covid-19 KUA Abrechnungen'!AE451)</f>
        <v>0</v>
      </c>
      <c r="E442" s="248" t="e">
        <f>CONCATENATE(Gehälter!$A2:$AD16,"-",Gehälter!$A2:$AD16)</f>
        <v>#VALUE!</v>
      </c>
      <c r="F442" t="e">
        <f>+Gehälter!$A2:$AD16/Gehälter!$A2:$AD16</f>
        <v>#VALUE!</v>
      </c>
    </row>
    <row r="443" spans="1:6" x14ac:dyDescent="0.2">
      <c r="A443" s="248" t="str">
        <f>CONCATENATE('Covid-19 KUA Abrechnungen'!G452,"-",LEFT('Covid-19 KUA Abrechnungen'!AB452,6))</f>
        <v>-</v>
      </c>
      <c r="B443" s="248">
        <f>+'Covid-19 KUA Abrechnungen'!Z452</f>
        <v>0</v>
      </c>
      <c r="C443" s="248">
        <f>IF('Covid-19 KUA Abrechnungen'!AD452&gt;0,'Covid-19 KUA Abrechnungen'!AD452/'Covid-19 KUA Abrechnungen'!P452,'Covid-19 KUA Abrechnungen'!AE452)</f>
        <v>0</v>
      </c>
      <c r="E443" s="248" t="e">
        <f>CONCATENATE(Gehälter!$A2:$AD16,"-",Gehälter!$A2:$AD16)</f>
        <v>#VALUE!</v>
      </c>
      <c r="F443" t="e">
        <f>+Gehälter!$A2:$AD16/Gehälter!$A2:$AD16</f>
        <v>#VALUE!</v>
      </c>
    </row>
    <row r="444" spans="1:6" x14ac:dyDescent="0.2">
      <c r="A444" s="248" t="str">
        <f>CONCATENATE('Covid-19 KUA Abrechnungen'!G453,"-",LEFT('Covid-19 KUA Abrechnungen'!AB453,6))</f>
        <v>-</v>
      </c>
      <c r="B444" s="248">
        <f>+'Covid-19 KUA Abrechnungen'!Z453</f>
        <v>0</v>
      </c>
      <c r="C444" s="248">
        <f>IF('Covid-19 KUA Abrechnungen'!AD453&gt;0,'Covid-19 KUA Abrechnungen'!AD453/'Covid-19 KUA Abrechnungen'!P453,'Covid-19 KUA Abrechnungen'!AE453)</f>
        <v>0</v>
      </c>
      <c r="E444" s="248" t="e">
        <f>CONCATENATE(Gehälter!$A2:$AD16,"-",Gehälter!$A2:$AD16)</f>
        <v>#VALUE!</v>
      </c>
      <c r="F444" t="e">
        <f>+Gehälter!$A2:$AD16/Gehälter!$A2:$AD16</f>
        <v>#VALUE!</v>
      </c>
    </row>
    <row r="445" spans="1:6" x14ac:dyDescent="0.2">
      <c r="A445" s="248" t="str">
        <f>CONCATENATE('Covid-19 KUA Abrechnungen'!G454,"-",LEFT('Covid-19 KUA Abrechnungen'!AB454,6))</f>
        <v>-</v>
      </c>
      <c r="B445" s="248">
        <f>+'Covid-19 KUA Abrechnungen'!Z454</f>
        <v>0</v>
      </c>
      <c r="C445" s="248">
        <f>IF('Covid-19 KUA Abrechnungen'!AD454&gt;0,'Covid-19 KUA Abrechnungen'!AD454/'Covid-19 KUA Abrechnungen'!P454,'Covid-19 KUA Abrechnungen'!AE454)</f>
        <v>0</v>
      </c>
      <c r="E445" s="248" t="e">
        <f>CONCATENATE(Gehälter!$A2:$AD16,"-",Gehälter!$A2:$AD16)</f>
        <v>#VALUE!</v>
      </c>
      <c r="F445" t="e">
        <f>+Gehälter!$A2:$AD16/Gehälter!$A2:$AD16</f>
        <v>#VALUE!</v>
      </c>
    </row>
    <row r="446" spans="1:6" x14ac:dyDescent="0.2">
      <c r="A446" s="248" t="str">
        <f>CONCATENATE('Covid-19 KUA Abrechnungen'!G455,"-",LEFT('Covid-19 KUA Abrechnungen'!AB455,6))</f>
        <v>-</v>
      </c>
      <c r="B446" s="248">
        <f>+'Covid-19 KUA Abrechnungen'!Z455</f>
        <v>0</v>
      </c>
      <c r="C446" s="248">
        <f>IF('Covid-19 KUA Abrechnungen'!AD455&gt;0,'Covid-19 KUA Abrechnungen'!AD455/'Covid-19 KUA Abrechnungen'!P455,'Covid-19 KUA Abrechnungen'!AE455)</f>
        <v>0</v>
      </c>
      <c r="E446" s="248" t="e">
        <f>CONCATENATE(Gehälter!$A2:$AD16,"-",Gehälter!$A2:$AD16)</f>
        <v>#VALUE!</v>
      </c>
      <c r="F446" t="e">
        <f>+Gehälter!$A2:$AD16/Gehälter!$A2:$AD16</f>
        <v>#VALUE!</v>
      </c>
    </row>
    <row r="447" spans="1:6" x14ac:dyDescent="0.2">
      <c r="A447" s="248" t="str">
        <f>CONCATENATE('Covid-19 KUA Abrechnungen'!G456,"-",LEFT('Covid-19 KUA Abrechnungen'!AB456,6))</f>
        <v>-</v>
      </c>
      <c r="B447" s="248">
        <f>+'Covid-19 KUA Abrechnungen'!Z456</f>
        <v>0</v>
      </c>
      <c r="C447" s="248">
        <f>IF('Covid-19 KUA Abrechnungen'!AD456&gt;0,'Covid-19 KUA Abrechnungen'!AD456/'Covid-19 KUA Abrechnungen'!P456,'Covid-19 KUA Abrechnungen'!AE456)</f>
        <v>0</v>
      </c>
      <c r="E447" s="248" t="e">
        <f>CONCATENATE(Gehälter!$A2:$AD16,"-",Gehälter!$A2:$AD16)</f>
        <v>#VALUE!</v>
      </c>
      <c r="F447" t="e">
        <f>+Gehälter!$A2:$AD16/Gehälter!$A2:$AD16</f>
        <v>#VALUE!</v>
      </c>
    </row>
    <row r="448" spans="1:6" x14ac:dyDescent="0.2">
      <c r="A448" s="248" t="str">
        <f>CONCATENATE('Covid-19 KUA Abrechnungen'!G457,"-",LEFT('Covid-19 KUA Abrechnungen'!AB457,6))</f>
        <v>-</v>
      </c>
      <c r="B448" s="248">
        <f>+'Covid-19 KUA Abrechnungen'!Z457</f>
        <v>0</v>
      </c>
      <c r="C448" s="248">
        <f>IF('Covid-19 KUA Abrechnungen'!AD457&gt;0,'Covid-19 KUA Abrechnungen'!AD457/'Covid-19 KUA Abrechnungen'!P457,'Covid-19 KUA Abrechnungen'!AE457)</f>
        <v>0</v>
      </c>
      <c r="E448" s="248" t="e">
        <f>CONCATENATE(Gehälter!$A2:$AD16,"-",Gehälter!$A2:$AD16)</f>
        <v>#VALUE!</v>
      </c>
      <c r="F448" t="e">
        <f>+Gehälter!$A2:$AD16/Gehälter!$A2:$AD16</f>
        <v>#VALUE!</v>
      </c>
    </row>
    <row r="449" spans="1:6" x14ac:dyDescent="0.2">
      <c r="A449" s="248" t="str">
        <f>CONCATENATE('Covid-19 KUA Abrechnungen'!G458,"-",LEFT('Covid-19 KUA Abrechnungen'!AB458,6))</f>
        <v>-</v>
      </c>
      <c r="B449" s="248">
        <f>+'Covid-19 KUA Abrechnungen'!Z458</f>
        <v>0</v>
      </c>
      <c r="C449" s="248">
        <f>IF('Covid-19 KUA Abrechnungen'!AD458&gt;0,'Covid-19 KUA Abrechnungen'!AD458/'Covid-19 KUA Abrechnungen'!P458,'Covid-19 KUA Abrechnungen'!AE458)</f>
        <v>0</v>
      </c>
      <c r="E449" s="248" t="e">
        <f>CONCATENATE(Gehälter!$A2:$AD16,"-",Gehälter!$A2:$AD16)</f>
        <v>#VALUE!</v>
      </c>
      <c r="F449" t="e">
        <f>+Gehälter!$A2:$AD16/Gehälter!$A2:$AD16</f>
        <v>#VALUE!</v>
      </c>
    </row>
    <row r="450" spans="1:6" x14ac:dyDescent="0.2">
      <c r="A450" s="248" t="str">
        <f>CONCATENATE('Covid-19 KUA Abrechnungen'!G459,"-",LEFT('Covid-19 KUA Abrechnungen'!AB459,6))</f>
        <v>-</v>
      </c>
      <c r="B450" s="248">
        <f>+'Covid-19 KUA Abrechnungen'!Z459</f>
        <v>0</v>
      </c>
      <c r="C450" s="248">
        <f>IF('Covid-19 KUA Abrechnungen'!AD459&gt;0,'Covid-19 KUA Abrechnungen'!AD459/'Covid-19 KUA Abrechnungen'!P459,'Covid-19 KUA Abrechnungen'!AE459)</f>
        <v>0</v>
      </c>
      <c r="E450" s="248" t="e">
        <f>CONCATENATE(Gehälter!$A2:$AD16,"-",Gehälter!$A2:$AD16)</f>
        <v>#VALUE!</v>
      </c>
      <c r="F450" t="e">
        <f>+Gehälter!$A2:$AD16/Gehälter!$A2:$AD16</f>
        <v>#VALUE!</v>
      </c>
    </row>
    <row r="451" spans="1:6" x14ac:dyDescent="0.2">
      <c r="A451" s="248" t="str">
        <f>CONCATENATE('Covid-19 KUA Abrechnungen'!G460,"-",LEFT('Covid-19 KUA Abrechnungen'!AB460,6))</f>
        <v>-</v>
      </c>
      <c r="B451" s="248">
        <f>+'Covid-19 KUA Abrechnungen'!Z460</f>
        <v>0</v>
      </c>
      <c r="C451" s="248">
        <f>IF('Covid-19 KUA Abrechnungen'!AD460&gt;0,'Covid-19 KUA Abrechnungen'!AD460/'Covid-19 KUA Abrechnungen'!P460,'Covid-19 KUA Abrechnungen'!AE460)</f>
        <v>0</v>
      </c>
      <c r="E451" s="248" t="e">
        <f>CONCATENATE(Gehälter!$A2:$AD16,"-",Gehälter!$A2:$AD16)</f>
        <v>#VALUE!</v>
      </c>
      <c r="F451" t="e">
        <f>+Gehälter!$A2:$AD16/Gehälter!$A2:$AD16</f>
        <v>#VALUE!</v>
      </c>
    </row>
    <row r="452" spans="1:6" x14ac:dyDescent="0.2">
      <c r="A452" s="248" t="str">
        <f>CONCATENATE('Covid-19 KUA Abrechnungen'!G461,"-",LEFT('Covid-19 KUA Abrechnungen'!AB461,6))</f>
        <v>-</v>
      </c>
      <c r="B452" s="248">
        <f>+'Covid-19 KUA Abrechnungen'!Z461</f>
        <v>0</v>
      </c>
      <c r="C452" s="248">
        <f>IF('Covid-19 KUA Abrechnungen'!AD461&gt;0,'Covid-19 KUA Abrechnungen'!AD461/'Covid-19 KUA Abrechnungen'!P461,'Covid-19 KUA Abrechnungen'!AE461)</f>
        <v>0</v>
      </c>
      <c r="E452" s="248" t="e">
        <f>CONCATENATE(Gehälter!$A2:$AD16,"-",Gehälter!$A2:$AD16)</f>
        <v>#VALUE!</v>
      </c>
      <c r="F452" t="e">
        <f>+Gehälter!$A2:$AD16/Gehälter!$A2:$AD16</f>
        <v>#VALUE!</v>
      </c>
    </row>
    <row r="453" spans="1:6" x14ac:dyDescent="0.2">
      <c r="A453" s="248" t="str">
        <f>CONCATENATE('Covid-19 KUA Abrechnungen'!G462,"-",LEFT('Covid-19 KUA Abrechnungen'!AB462,6))</f>
        <v>-</v>
      </c>
      <c r="B453" s="248">
        <f>+'Covid-19 KUA Abrechnungen'!Z462</f>
        <v>0</v>
      </c>
      <c r="C453" s="248">
        <f>IF('Covid-19 KUA Abrechnungen'!AD462&gt;0,'Covid-19 KUA Abrechnungen'!AD462/'Covid-19 KUA Abrechnungen'!P462,'Covid-19 KUA Abrechnungen'!AE462)</f>
        <v>0</v>
      </c>
      <c r="E453" s="248" t="e">
        <f>CONCATENATE(Gehälter!$A2:$AD16,"-",Gehälter!$A2:$AD16)</f>
        <v>#VALUE!</v>
      </c>
      <c r="F453" t="e">
        <f>+Gehälter!$A2:$AD16/Gehälter!$A2:$AD16</f>
        <v>#VALUE!</v>
      </c>
    </row>
    <row r="454" spans="1:6" x14ac:dyDescent="0.2">
      <c r="A454" s="248" t="str">
        <f>CONCATENATE('Covid-19 KUA Abrechnungen'!G463,"-",LEFT('Covid-19 KUA Abrechnungen'!AB463,6))</f>
        <v>-</v>
      </c>
      <c r="B454" s="248">
        <f>+'Covid-19 KUA Abrechnungen'!Z463</f>
        <v>0</v>
      </c>
      <c r="C454" s="248">
        <f>IF('Covid-19 KUA Abrechnungen'!AD463&gt;0,'Covid-19 KUA Abrechnungen'!AD463/'Covid-19 KUA Abrechnungen'!P463,'Covid-19 KUA Abrechnungen'!AE463)</f>
        <v>0</v>
      </c>
      <c r="E454" s="248" t="e">
        <f>CONCATENATE(Gehälter!$A2:$AD16,"-",Gehälter!$A2:$AD16)</f>
        <v>#VALUE!</v>
      </c>
      <c r="F454" t="e">
        <f>+Gehälter!$A2:$AD16/Gehälter!$A2:$AD16</f>
        <v>#VALUE!</v>
      </c>
    </row>
    <row r="455" spans="1:6" x14ac:dyDescent="0.2">
      <c r="A455" s="248" t="str">
        <f>CONCATENATE('Covid-19 KUA Abrechnungen'!G464,"-",LEFT('Covid-19 KUA Abrechnungen'!AB464,6))</f>
        <v>-</v>
      </c>
      <c r="B455" s="248">
        <f>+'Covid-19 KUA Abrechnungen'!Z464</f>
        <v>0</v>
      </c>
      <c r="C455" s="248">
        <f>IF('Covid-19 KUA Abrechnungen'!AD464&gt;0,'Covid-19 KUA Abrechnungen'!AD464/'Covid-19 KUA Abrechnungen'!P464,'Covid-19 KUA Abrechnungen'!AE464)</f>
        <v>0</v>
      </c>
      <c r="E455" s="248" t="e">
        <f>CONCATENATE(Gehälter!$A2:$AD16,"-",Gehälter!$A2:$AD16)</f>
        <v>#VALUE!</v>
      </c>
      <c r="F455" t="e">
        <f>+Gehälter!$A2:$AD16/Gehälter!$A2:$AD16</f>
        <v>#VALUE!</v>
      </c>
    </row>
    <row r="456" spans="1:6" x14ac:dyDescent="0.2">
      <c r="A456" s="248" t="str">
        <f>CONCATENATE('Covid-19 KUA Abrechnungen'!G465,"-",LEFT('Covid-19 KUA Abrechnungen'!AB465,6))</f>
        <v>-</v>
      </c>
      <c r="B456" s="248">
        <f>+'Covid-19 KUA Abrechnungen'!Z465</f>
        <v>0</v>
      </c>
      <c r="C456" s="248">
        <f>IF('Covid-19 KUA Abrechnungen'!AD465&gt;0,'Covid-19 KUA Abrechnungen'!AD465/'Covid-19 KUA Abrechnungen'!P465,'Covid-19 KUA Abrechnungen'!AE465)</f>
        <v>0</v>
      </c>
      <c r="E456" s="248" t="e">
        <f>CONCATENATE(Gehälter!$A2:$AD16,"-",Gehälter!$A2:$AD16)</f>
        <v>#VALUE!</v>
      </c>
      <c r="F456" t="e">
        <f>+Gehälter!$A2:$AD16/Gehälter!$A2:$AD16</f>
        <v>#VALUE!</v>
      </c>
    </row>
    <row r="457" spans="1:6" x14ac:dyDescent="0.2">
      <c r="A457" s="248" t="str">
        <f>CONCATENATE('Covid-19 KUA Abrechnungen'!G466,"-",LEFT('Covid-19 KUA Abrechnungen'!AB466,6))</f>
        <v>-</v>
      </c>
      <c r="B457" s="248">
        <f>+'Covid-19 KUA Abrechnungen'!Z466</f>
        <v>0</v>
      </c>
      <c r="C457" s="248">
        <f>IF('Covid-19 KUA Abrechnungen'!AD466&gt;0,'Covid-19 KUA Abrechnungen'!AD466/'Covid-19 KUA Abrechnungen'!P466,'Covid-19 KUA Abrechnungen'!AE466)</f>
        <v>0</v>
      </c>
      <c r="E457" s="248" t="e">
        <f>CONCATENATE(Gehälter!$A2:$AD16,"-",Gehälter!$A2:$AD16)</f>
        <v>#VALUE!</v>
      </c>
      <c r="F457" t="e">
        <f>+Gehälter!$A2:$AD16/Gehälter!$A2:$AD16</f>
        <v>#VALUE!</v>
      </c>
    </row>
    <row r="458" spans="1:6" x14ac:dyDescent="0.2">
      <c r="A458" s="248" t="str">
        <f>CONCATENATE('Covid-19 KUA Abrechnungen'!G467,"-",LEFT('Covid-19 KUA Abrechnungen'!AB467,6))</f>
        <v>-</v>
      </c>
      <c r="B458" s="248">
        <f>+'Covid-19 KUA Abrechnungen'!Z467</f>
        <v>0</v>
      </c>
      <c r="C458" s="248">
        <f>IF('Covid-19 KUA Abrechnungen'!AD467&gt;0,'Covid-19 KUA Abrechnungen'!AD467/'Covid-19 KUA Abrechnungen'!P467,'Covid-19 KUA Abrechnungen'!AE467)</f>
        <v>0</v>
      </c>
      <c r="E458" s="248" t="e">
        <f>CONCATENATE(Gehälter!$A2:$AD16,"-",Gehälter!$A2:$AD16)</f>
        <v>#VALUE!</v>
      </c>
      <c r="F458" t="e">
        <f>+Gehälter!$A2:$AD16/Gehälter!$A2:$AD16</f>
        <v>#VALUE!</v>
      </c>
    </row>
    <row r="459" spans="1:6" x14ac:dyDescent="0.2">
      <c r="A459" s="248" t="str">
        <f>CONCATENATE('Covid-19 KUA Abrechnungen'!G468,"-",LEFT('Covid-19 KUA Abrechnungen'!AB468,6))</f>
        <v>-</v>
      </c>
      <c r="B459" s="248">
        <f>+'Covid-19 KUA Abrechnungen'!Z468</f>
        <v>0</v>
      </c>
      <c r="C459" s="248">
        <f>IF('Covid-19 KUA Abrechnungen'!AD468&gt;0,'Covid-19 KUA Abrechnungen'!AD468/'Covid-19 KUA Abrechnungen'!P468,'Covid-19 KUA Abrechnungen'!AE468)</f>
        <v>0</v>
      </c>
      <c r="E459" s="248" t="e">
        <f>CONCATENATE(Gehälter!$A2:$AD16,"-",Gehälter!$A2:$AD16)</f>
        <v>#VALUE!</v>
      </c>
      <c r="F459" t="e">
        <f>+Gehälter!$A2:$AD16/Gehälter!$A2:$AD16</f>
        <v>#VALUE!</v>
      </c>
    </row>
    <row r="460" spans="1:6" x14ac:dyDescent="0.2">
      <c r="A460" s="248" t="str">
        <f>CONCATENATE('Covid-19 KUA Abrechnungen'!G469,"-",LEFT('Covid-19 KUA Abrechnungen'!AB469,6))</f>
        <v>-</v>
      </c>
      <c r="B460" s="248">
        <f>+'Covid-19 KUA Abrechnungen'!Z469</f>
        <v>0</v>
      </c>
      <c r="C460" s="248">
        <f>IF('Covid-19 KUA Abrechnungen'!AD469&gt;0,'Covid-19 KUA Abrechnungen'!AD469/'Covid-19 KUA Abrechnungen'!P469,'Covid-19 KUA Abrechnungen'!AE469)</f>
        <v>0</v>
      </c>
      <c r="E460" s="248" t="e">
        <f>CONCATENATE(Gehälter!$A2:$AD16,"-",Gehälter!$A2:$AD16)</f>
        <v>#VALUE!</v>
      </c>
      <c r="F460" t="e">
        <f>+Gehälter!$A2:$AD16/Gehälter!$A2:$AD16</f>
        <v>#VALUE!</v>
      </c>
    </row>
    <row r="461" spans="1:6" x14ac:dyDescent="0.2">
      <c r="A461" s="248" t="str">
        <f>CONCATENATE('Covid-19 KUA Abrechnungen'!G470,"-",LEFT('Covid-19 KUA Abrechnungen'!AB470,6))</f>
        <v>-</v>
      </c>
      <c r="B461" s="248">
        <f>+'Covid-19 KUA Abrechnungen'!Z470</f>
        <v>0</v>
      </c>
      <c r="C461" s="248">
        <f>IF('Covid-19 KUA Abrechnungen'!AD470&gt;0,'Covid-19 KUA Abrechnungen'!AD470/'Covid-19 KUA Abrechnungen'!P470,'Covid-19 KUA Abrechnungen'!AE470)</f>
        <v>0</v>
      </c>
      <c r="E461" s="248" t="e">
        <f>CONCATENATE(Gehälter!$A2:$AD16,"-",Gehälter!$A2:$AD16)</f>
        <v>#VALUE!</v>
      </c>
      <c r="F461" t="e">
        <f>+Gehälter!$A2:$AD16/Gehälter!$A2:$AD16</f>
        <v>#VALUE!</v>
      </c>
    </row>
    <row r="462" spans="1:6" x14ac:dyDescent="0.2">
      <c r="A462" s="248" t="str">
        <f>CONCATENATE('Covid-19 KUA Abrechnungen'!G471,"-",LEFT('Covid-19 KUA Abrechnungen'!AB471,6))</f>
        <v>-</v>
      </c>
      <c r="B462" s="248">
        <f>+'Covid-19 KUA Abrechnungen'!Z471</f>
        <v>0</v>
      </c>
      <c r="C462" s="248">
        <f>IF('Covid-19 KUA Abrechnungen'!AD471&gt;0,'Covid-19 KUA Abrechnungen'!AD471/'Covid-19 KUA Abrechnungen'!P471,'Covid-19 KUA Abrechnungen'!AE471)</f>
        <v>0</v>
      </c>
      <c r="E462" s="248" t="e">
        <f>CONCATENATE(Gehälter!$A2:$AD16,"-",Gehälter!$A2:$AD16)</f>
        <v>#VALUE!</v>
      </c>
      <c r="F462" t="e">
        <f>+Gehälter!$A2:$AD16/Gehälter!$A2:$AD16</f>
        <v>#VALUE!</v>
      </c>
    </row>
    <row r="463" spans="1:6" x14ac:dyDescent="0.2">
      <c r="A463" s="248" t="str">
        <f>CONCATENATE('Covid-19 KUA Abrechnungen'!G472,"-",LEFT('Covid-19 KUA Abrechnungen'!AB472,6))</f>
        <v>-</v>
      </c>
      <c r="B463" s="248">
        <f>+'Covid-19 KUA Abrechnungen'!Z472</f>
        <v>0</v>
      </c>
      <c r="C463" s="248">
        <f>IF('Covid-19 KUA Abrechnungen'!AD472&gt;0,'Covid-19 KUA Abrechnungen'!AD472/'Covid-19 KUA Abrechnungen'!P472,'Covid-19 KUA Abrechnungen'!AE472)</f>
        <v>0</v>
      </c>
      <c r="E463" s="248" t="e">
        <f>CONCATENATE(Gehälter!$A2:$AD16,"-",Gehälter!$A2:$AD16)</f>
        <v>#VALUE!</v>
      </c>
      <c r="F463" t="e">
        <f>+Gehälter!$A2:$AD16/Gehälter!$A2:$AD16</f>
        <v>#VALUE!</v>
      </c>
    </row>
    <row r="464" spans="1:6" x14ac:dyDescent="0.2">
      <c r="A464" s="248" t="str">
        <f>CONCATENATE('Covid-19 KUA Abrechnungen'!G473,"-",LEFT('Covid-19 KUA Abrechnungen'!AB473,6))</f>
        <v>-</v>
      </c>
      <c r="B464" s="248">
        <f>+'Covid-19 KUA Abrechnungen'!Z473</f>
        <v>0</v>
      </c>
      <c r="C464" s="248">
        <f>IF('Covid-19 KUA Abrechnungen'!AD473&gt;0,'Covid-19 KUA Abrechnungen'!AD473/'Covid-19 KUA Abrechnungen'!P473,'Covid-19 KUA Abrechnungen'!AE473)</f>
        <v>0</v>
      </c>
      <c r="E464" s="248" t="e">
        <f>CONCATENATE(Gehälter!$A2:$AD16,"-",Gehälter!$A2:$AD16)</f>
        <v>#VALUE!</v>
      </c>
      <c r="F464" t="e">
        <f>+Gehälter!$A2:$AD16/Gehälter!$A2:$AD16</f>
        <v>#VALUE!</v>
      </c>
    </row>
    <row r="465" spans="1:6" x14ac:dyDescent="0.2">
      <c r="A465" s="248" t="str">
        <f>CONCATENATE('Covid-19 KUA Abrechnungen'!G474,"-",LEFT('Covid-19 KUA Abrechnungen'!AB474,6))</f>
        <v>-</v>
      </c>
      <c r="B465" s="248">
        <f>+'Covid-19 KUA Abrechnungen'!Z474</f>
        <v>0</v>
      </c>
      <c r="C465" s="248">
        <f>IF('Covid-19 KUA Abrechnungen'!AD474&gt;0,'Covid-19 KUA Abrechnungen'!AD474/'Covid-19 KUA Abrechnungen'!P474,'Covid-19 KUA Abrechnungen'!AE474)</f>
        <v>0</v>
      </c>
      <c r="E465" s="248" t="e">
        <f>CONCATENATE(Gehälter!$A2:$AD16,"-",Gehälter!$A2:$AD16)</f>
        <v>#VALUE!</v>
      </c>
      <c r="F465" t="e">
        <f>+Gehälter!$A2:$AD16/Gehälter!$A2:$AD16</f>
        <v>#VALUE!</v>
      </c>
    </row>
    <row r="466" spans="1:6" x14ac:dyDescent="0.2">
      <c r="A466" s="248" t="str">
        <f>CONCATENATE('Covid-19 KUA Abrechnungen'!G475,"-",LEFT('Covid-19 KUA Abrechnungen'!AB475,6))</f>
        <v>-</v>
      </c>
      <c r="B466" s="248">
        <f>+'Covid-19 KUA Abrechnungen'!Z475</f>
        <v>0</v>
      </c>
      <c r="C466" s="248">
        <f>IF('Covid-19 KUA Abrechnungen'!AD475&gt;0,'Covid-19 KUA Abrechnungen'!AD475/'Covid-19 KUA Abrechnungen'!P475,'Covid-19 KUA Abrechnungen'!AE475)</f>
        <v>0</v>
      </c>
      <c r="E466" s="248" t="e">
        <f>CONCATENATE(Gehälter!$A2:$AD16,"-",Gehälter!$A2:$AD16)</f>
        <v>#VALUE!</v>
      </c>
      <c r="F466" t="e">
        <f>+Gehälter!$A2:$AD16/Gehälter!$A2:$AD16</f>
        <v>#VALUE!</v>
      </c>
    </row>
    <row r="467" spans="1:6" x14ac:dyDescent="0.2">
      <c r="A467" s="248" t="str">
        <f>CONCATENATE('Covid-19 KUA Abrechnungen'!G476,"-",LEFT('Covid-19 KUA Abrechnungen'!AB476,6))</f>
        <v>-</v>
      </c>
      <c r="B467" s="248">
        <f>+'Covid-19 KUA Abrechnungen'!Z476</f>
        <v>0</v>
      </c>
      <c r="C467" s="248">
        <f>IF('Covid-19 KUA Abrechnungen'!AD476&gt;0,'Covid-19 KUA Abrechnungen'!AD476/'Covid-19 KUA Abrechnungen'!P476,'Covid-19 KUA Abrechnungen'!AE476)</f>
        <v>0</v>
      </c>
      <c r="E467" s="248" t="e">
        <f>CONCATENATE(Gehälter!$A2:$AD16,"-",Gehälter!$A2:$AD16)</f>
        <v>#VALUE!</v>
      </c>
      <c r="F467" t="e">
        <f>+Gehälter!$A2:$AD16/Gehälter!$A2:$AD16</f>
        <v>#VALUE!</v>
      </c>
    </row>
    <row r="468" spans="1:6" x14ac:dyDescent="0.2">
      <c r="A468" s="248" t="str">
        <f>CONCATENATE('Covid-19 KUA Abrechnungen'!G477,"-",LEFT('Covid-19 KUA Abrechnungen'!AB477,6))</f>
        <v>-</v>
      </c>
      <c r="B468" s="248">
        <f>+'Covid-19 KUA Abrechnungen'!Z477</f>
        <v>0</v>
      </c>
      <c r="C468" s="248">
        <f>IF('Covid-19 KUA Abrechnungen'!AD477&gt;0,'Covid-19 KUA Abrechnungen'!AD477/'Covid-19 KUA Abrechnungen'!P477,'Covid-19 KUA Abrechnungen'!AE477)</f>
        <v>0</v>
      </c>
      <c r="E468" s="248" t="e">
        <f>CONCATENATE(Gehälter!$A2:$AD16,"-",Gehälter!$A2:$AD16)</f>
        <v>#VALUE!</v>
      </c>
      <c r="F468" t="e">
        <f>+Gehälter!$A2:$AD16/Gehälter!$A2:$AD16</f>
        <v>#VALUE!</v>
      </c>
    </row>
    <row r="469" spans="1:6" x14ac:dyDescent="0.2">
      <c r="A469" s="248" t="str">
        <f>CONCATENATE('Covid-19 KUA Abrechnungen'!G478,"-",LEFT('Covid-19 KUA Abrechnungen'!AB478,6))</f>
        <v>-</v>
      </c>
      <c r="B469" s="248">
        <f>+'Covid-19 KUA Abrechnungen'!Z478</f>
        <v>0</v>
      </c>
      <c r="C469" s="248">
        <f>IF('Covid-19 KUA Abrechnungen'!AD478&gt;0,'Covid-19 KUA Abrechnungen'!AD478/'Covid-19 KUA Abrechnungen'!P478,'Covid-19 KUA Abrechnungen'!AE478)</f>
        <v>0</v>
      </c>
      <c r="E469" s="248" t="e">
        <f>CONCATENATE(Gehälter!$A2:$AD16,"-",Gehälter!$A2:$AD16)</f>
        <v>#VALUE!</v>
      </c>
      <c r="F469" t="e">
        <f>+Gehälter!$A2:$AD16/Gehälter!$A2:$AD16</f>
        <v>#VALUE!</v>
      </c>
    </row>
    <row r="470" spans="1:6" x14ac:dyDescent="0.2">
      <c r="A470" s="248" t="str">
        <f>CONCATENATE('Covid-19 KUA Abrechnungen'!G479,"-",LEFT('Covid-19 KUA Abrechnungen'!AB479,6))</f>
        <v>-</v>
      </c>
      <c r="B470" s="248">
        <f>+'Covid-19 KUA Abrechnungen'!Z479</f>
        <v>0</v>
      </c>
      <c r="C470" s="248">
        <f>IF('Covid-19 KUA Abrechnungen'!AD479&gt;0,'Covid-19 KUA Abrechnungen'!AD479/'Covid-19 KUA Abrechnungen'!P479,'Covid-19 KUA Abrechnungen'!AE479)</f>
        <v>0</v>
      </c>
      <c r="E470" s="248" t="e">
        <f>CONCATENATE(Gehälter!$A2:$AD16,"-",Gehälter!$A2:$AD16)</f>
        <v>#VALUE!</v>
      </c>
      <c r="F470" t="e">
        <f>+Gehälter!$A2:$AD16/Gehälter!$A2:$AD16</f>
        <v>#VALUE!</v>
      </c>
    </row>
    <row r="471" spans="1:6" x14ac:dyDescent="0.2">
      <c r="A471" s="248" t="str">
        <f>CONCATENATE('Covid-19 KUA Abrechnungen'!G480,"-",LEFT('Covid-19 KUA Abrechnungen'!AB480,6))</f>
        <v>-</v>
      </c>
      <c r="B471" s="248">
        <f>+'Covid-19 KUA Abrechnungen'!Z480</f>
        <v>0</v>
      </c>
      <c r="C471" s="248">
        <f>IF('Covid-19 KUA Abrechnungen'!AD480&gt;0,'Covid-19 KUA Abrechnungen'!AD480/'Covid-19 KUA Abrechnungen'!P480,'Covid-19 KUA Abrechnungen'!AE480)</f>
        <v>0</v>
      </c>
      <c r="E471" s="248" t="e">
        <f>CONCATENATE(Gehälter!$A2:$AD16,"-",Gehälter!$A2:$AD16)</f>
        <v>#VALUE!</v>
      </c>
      <c r="F471" t="e">
        <f>+Gehälter!$A2:$AD16/Gehälter!$A2:$AD16</f>
        <v>#VALUE!</v>
      </c>
    </row>
    <row r="472" spans="1:6" x14ac:dyDescent="0.2">
      <c r="A472" s="248" t="str">
        <f>CONCATENATE('Covid-19 KUA Abrechnungen'!G481,"-",LEFT('Covid-19 KUA Abrechnungen'!AB481,6))</f>
        <v>-</v>
      </c>
      <c r="B472" s="248">
        <f>+'Covid-19 KUA Abrechnungen'!Z481</f>
        <v>0</v>
      </c>
      <c r="C472" s="248">
        <f>IF('Covid-19 KUA Abrechnungen'!AD481&gt;0,'Covid-19 KUA Abrechnungen'!AD481/'Covid-19 KUA Abrechnungen'!P481,'Covid-19 KUA Abrechnungen'!AE481)</f>
        <v>0</v>
      </c>
      <c r="E472" s="248" t="e">
        <f>CONCATENATE(Gehälter!$A2:$AD16,"-",Gehälter!$A2:$AD16)</f>
        <v>#VALUE!</v>
      </c>
      <c r="F472" t="e">
        <f>+Gehälter!$A2:$AD16/Gehälter!$A2:$AD16</f>
        <v>#VALUE!</v>
      </c>
    </row>
    <row r="473" spans="1:6" x14ac:dyDescent="0.2">
      <c r="A473" s="248" t="str">
        <f>CONCATENATE('Covid-19 KUA Abrechnungen'!G482,"-",LEFT('Covid-19 KUA Abrechnungen'!AB482,6))</f>
        <v>-</v>
      </c>
      <c r="B473" s="248">
        <f>+'Covid-19 KUA Abrechnungen'!Z482</f>
        <v>0</v>
      </c>
      <c r="C473" s="248">
        <f>IF('Covid-19 KUA Abrechnungen'!AD482&gt;0,'Covid-19 KUA Abrechnungen'!AD482/'Covid-19 KUA Abrechnungen'!P482,'Covid-19 KUA Abrechnungen'!AE482)</f>
        <v>0</v>
      </c>
      <c r="E473" s="248" t="e">
        <f>CONCATENATE(Gehälter!$A2:$AD16,"-",Gehälter!$A2:$AD16)</f>
        <v>#VALUE!</v>
      </c>
      <c r="F473" t="e">
        <f>+Gehälter!$A2:$AD16/Gehälter!$A2:$AD16</f>
        <v>#VALUE!</v>
      </c>
    </row>
    <row r="474" spans="1:6" x14ac:dyDescent="0.2">
      <c r="A474" s="248" t="str">
        <f>CONCATENATE('Covid-19 KUA Abrechnungen'!G483,"-",LEFT('Covid-19 KUA Abrechnungen'!AB483,6))</f>
        <v>-</v>
      </c>
      <c r="B474" s="248">
        <f>+'Covid-19 KUA Abrechnungen'!Z483</f>
        <v>0</v>
      </c>
      <c r="C474" s="248">
        <f>IF('Covid-19 KUA Abrechnungen'!AD483&gt;0,'Covid-19 KUA Abrechnungen'!AD483/'Covid-19 KUA Abrechnungen'!P483,'Covid-19 KUA Abrechnungen'!AE483)</f>
        <v>0</v>
      </c>
      <c r="E474" s="248" t="e">
        <f>CONCATENATE(Gehälter!$A2:$AD16,"-",Gehälter!$A2:$AD16)</f>
        <v>#VALUE!</v>
      </c>
      <c r="F474" t="e">
        <f>+Gehälter!$A2:$AD16/Gehälter!$A2:$AD16</f>
        <v>#VALUE!</v>
      </c>
    </row>
    <row r="475" spans="1:6" x14ac:dyDescent="0.2">
      <c r="A475" s="248" t="str">
        <f>CONCATENATE('Covid-19 KUA Abrechnungen'!G484,"-",LEFT('Covid-19 KUA Abrechnungen'!AB484,6))</f>
        <v>-</v>
      </c>
      <c r="B475" s="248">
        <f>+'Covid-19 KUA Abrechnungen'!Z484</f>
        <v>0</v>
      </c>
      <c r="C475" s="248">
        <f>IF('Covid-19 KUA Abrechnungen'!AD484&gt;0,'Covid-19 KUA Abrechnungen'!AD484/'Covid-19 KUA Abrechnungen'!P484,'Covid-19 KUA Abrechnungen'!AE484)</f>
        <v>0</v>
      </c>
      <c r="E475" s="248" t="e">
        <f>CONCATENATE(Gehälter!$A2:$AD16,"-",Gehälter!$A2:$AD16)</f>
        <v>#VALUE!</v>
      </c>
      <c r="F475" t="e">
        <f>+Gehälter!$A2:$AD16/Gehälter!$A2:$AD16</f>
        <v>#VALUE!</v>
      </c>
    </row>
    <row r="476" spans="1:6" x14ac:dyDescent="0.2">
      <c r="A476" s="248" t="str">
        <f>CONCATENATE('Covid-19 KUA Abrechnungen'!G485,"-",LEFT('Covid-19 KUA Abrechnungen'!AB485,6))</f>
        <v>-</v>
      </c>
      <c r="B476" s="248">
        <f>+'Covid-19 KUA Abrechnungen'!Z485</f>
        <v>0</v>
      </c>
      <c r="C476" s="248">
        <f>IF('Covid-19 KUA Abrechnungen'!AD485&gt;0,'Covid-19 KUA Abrechnungen'!AD485/'Covid-19 KUA Abrechnungen'!P485,'Covid-19 KUA Abrechnungen'!AE485)</f>
        <v>0</v>
      </c>
      <c r="E476" s="248" t="e">
        <f>CONCATENATE(Gehälter!$A2:$AD16,"-",Gehälter!$A2:$AD16)</f>
        <v>#VALUE!</v>
      </c>
      <c r="F476" t="e">
        <f>+Gehälter!$A2:$AD16/Gehälter!$A2:$AD16</f>
        <v>#VALUE!</v>
      </c>
    </row>
    <row r="477" spans="1:6" x14ac:dyDescent="0.2">
      <c r="A477" s="248" t="str">
        <f>CONCATENATE('Covid-19 KUA Abrechnungen'!G486,"-",LEFT('Covid-19 KUA Abrechnungen'!AB486,6))</f>
        <v>-</v>
      </c>
      <c r="B477" s="248">
        <f>+'Covid-19 KUA Abrechnungen'!Z486</f>
        <v>0</v>
      </c>
      <c r="C477" s="248">
        <f>IF('Covid-19 KUA Abrechnungen'!AD486&gt;0,'Covid-19 KUA Abrechnungen'!AD486/'Covid-19 KUA Abrechnungen'!P486,'Covid-19 KUA Abrechnungen'!AE486)</f>
        <v>0</v>
      </c>
      <c r="E477" s="248" t="e">
        <f>CONCATENATE(Gehälter!$A2:$AD16,"-",Gehälter!$A2:$AD16)</f>
        <v>#VALUE!</v>
      </c>
      <c r="F477" t="e">
        <f>+Gehälter!$A2:$AD16/Gehälter!$A2:$AD16</f>
        <v>#VALUE!</v>
      </c>
    </row>
    <row r="478" spans="1:6" x14ac:dyDescent="0.2">
      <c r="A478" s="248" t="str">
        <f>CONCATENATE('Covid-19 KUA Abrechnungen'!G487,"-",LEFT('Covid-19 KUA Abrechnungen'!AB487,6))</f>
        <v>-</v>
      </c>
      <c r="B478" s="248">
        <f>+'Covid-19 KUA Abrechnungen'!Z487</f>
        <v>0</v>
      </c>
      <c r="C478" s="248">
        <f>IF('Covid-19 KUA Abrechnungen'!AD487&gt;0,'Covid-19 KUA Abrechnungen'!AD487/'Covid-19 KUA Abrechnungen'!P487,'Covid-19 KUA Abrechnungen'!AE487)</f>
        <v>0</v>
      </c>
      <c r="E478" s="248" t="e">
        <f>CONCATENATE(Gehälter!$A2:$AD16,"-",Gehälter!$A2:$AD16)</f>
        <v>#VALUE!</v>
      </c>
      <c r="F478" t="e">
        <f>+Gehälter!$A2:$AD16/Gehälter!$A2:$AD16</f>
        <v>#VALUE!</v>
      </c>
    </row>
    <row r="479" spans="1:6" x14ac:dyDescent="0.2">
      <c r="A479" s="248" t="str">
        <f>CONCATENATE('Covid-19 KUA Abrechnungen'!G488,"-",LEFT('Covid-19 KUA Abrechnungen'!AB488,6))</f>
        <v>-</v>
      </c>
      <c r="B479" s="248">
        <f>+'Covid-19 KUA Abrechnungen'!Z488</f>
        <v>0</v>
      </c>
      <c r="C479" s="248">
        <f>IF('Covid-19 KUA Abrechnungen'!AD488&gt;0,'Covid-19 KUA Abrechnungen'!AD488/'Covid-19 KUA Abrechnungen'!P488,'Covid-19 KUA Abrechnungen'!AE488)</f>
        <v>0</v>
      </c>
      <c r="E479" s="248" t="e">
        <f>CONCATENATE(Gehälter!$A2:$AD16,"-",Gehälter!$A2:$AD16)</f>
        <v>#VALUE!</v>
      </c>
      <c r="F479" t="e">
        <f>+Gehälter!$A2:$AD16/Gehälter!$A2:$AD16</f>
        <v>#VALUE!</v>
      </c>
    </row>
    <row r="480" spans="1:6" x14ac:dyDescent="0.2">
      <c r="A480" s="248" t="str">
        <f>CONCATENATE('Covid-19 KUA Abrechnungen'!G489,"-",LEFT('Covid-19 KUA Abrechnungen'!AB489,6))</f>
        <v>-</v>
      </c>
      <c r="B480" s="248">
        <f>+'Covid-19 KUA Abrechnungen'!Z489</f>
        <v>0</v>
      </c>
      <c r="C480" s="248">
        <f>IF('Covid-19 KUA Abrechnungen'!AD489&gt;0,'Covid-19 KUA Abrechnungen'!AD489/'Covid-19 KUA Abrechnungen'!P489,'Covid-19 KUA Abrechnungen'!AE489)</f>
        <v>0</v>
      </c>
      <c r="E480" s="248" t="e">
        <f>CONCATENATE(Gehälter!$A2:$AD16,"-",Gehälter!$A2:$AD16)</f>
        <v>#VALUE!</v>
      </c>
      <c r="F480" t="e">
        <f>+Gehälter!$A2:$AD16/Gehälter!$A2:$AD16</f>
        <v>#VALUE!</v>
      </c>
    </row>
    <row r="481" spans="1:6" x14ac:dyDescent="0.2">
      <c r="A481" s="248" t="str">
        <f>CONCATENATE('Covid-19 KUA Abrechnungen'!G490,"-",LEFT('Covid-19 KUA Abrechnungen'!AB490,6))</f>
        <v>-</v>
      </c>
      <c r="B481" s="248">
        <f>+'Covid-19 KUA Abrechnungen'!Z490</f>
        <v>0</v>
      </c>
      <c r="C481" s="248">
        <f>IF('Covid-19 KUA Abrechnungen'!AD490&gt;0,'Covid-19 KUA Abrechnungen'!AD490/'Covid-19 KUA Abrechnungen'!P490,'Covid-19 KUA Abrechnungen'!AE490)</f>
        <v>0</v>
      </c>
      <c r="E481" s="248" t="e">
        <f>CONCATENATE(Gehälter!$A2:$AD16,"-",Gehälter!$A2:$AD16)</f>
        <v>#VALUE!</v>
      </c>
      <c r="F481" t="e">
        <f>+Gehälter!$A2:$AD16/Gehälter!$A2:$AD16</f>
        <v>#VALUE!</v>
      </c>
    </row>
    <row r="482" spans="1:6" x14ac:dyDescent="0.2">
      <c r="A482" s="248" t="str">
        <f>CONCATENATE('Covid-19 KUA Abrechnungen'!G491,"-",LEFT('Covid-19 KUA Abrechnungen'!AB491,6))</f>
        <v>-</v>
      </c>
      <c r="B482" s="248">
        <f>+'Covid-19 KUA Abrechnungen'!Z491</f>
        <v>0</v>
      </c>
      <c r="C482" s="248">
        <f>IF('Covid-19 KUA Abrechnungen'!AD491&gt;0,'Covid-19 KUA Abrechnungen'!AD491/'Covid-19 KUA Abrechnungen'!P491,'Covid-19 KUA Abrechnungen'!AE491)</f>
        <v>0</v>
      </c>
      <c r="E482" s="248" t="e">
        <f>CONCATENATE(Gehälter!$A2:$AD16,"-",Gehälter!$A2:$AD16)</f>
        <v>#VALUE!</v>
      </c>
      <c r="F482" t="e">
        <f>+Gehälter!$A2:$AD16/Gehälter!$A2:$AD16</f>
        <v>#VALUE!</v>
      </c>
    </row>
    <row r="483" spans="1:6" x14ac:dyDescent="0.2">
      <c r="A483" s="248" t="str">
        <f>CONCATENATE('Covid-19 KUA Abrechnungen'!G492,"-",LEFT('Covid-19 KUA Abrechnungen'!AB492,6))</f>
        <v>-</v>
      </c>
      <c r="B483" s="248">
        <f>+'Covid-19 KUA Abrechnungen'!Z492</f>
        <v>0</v>
      </c>
      <c r="C483" s="248">
        <f>IF('Covid-19 KUA Abrechnungen'!AD492&gt;0,'Covid-19 KUA Abrechnungen'!AD492/'Covid-19 KUA Abrechnungen'!P492,'Covid-19 KUA Abrechnungen'!AE492)</f>
        <v>0</v>
      </c>
      <c r="E483" s="248" t="e">
        <f>CONCATENATE(Gehälter!$A2:$AD16,"-",Gehälter!$A2:$AD16)</f>
        <v>#VALUE!</v>
      </c>
      <c r="F483" t="e">
        <f>+Gehälter!$A2:$AD16/Gehälter!$A2:$AD16</f>
        <v>#VALUE!</v>
      </c>
    </row>
    <row r="484" spans="1:6" x14ac:dyDescent="0.2">
      <c r="A484" s="248" t="str">
        <f>CONCATENATE('Covid-19 KUA Abrechnungen'!G493,"-",LEFT('Covid-19 KUA Abrechnungen'!AB493,6))</f>
        <v>-</v>
      </c>
      <c r="B484" s="248">
        <f>+'Covid-19 KUA Abrechnungen'!Z493</f>
        <v>0</v>
      </c>
      <c r="C484" s="248">
        <f>IF('Covid-19 KUA Abrechnungen'!AD493&gt;0,'Covid-19 KUA Abrechnungen'!AD493/'Covid-19 KUA Abrechnungen'!P493,'Covid-19 KUA Abrechnungen'!AE493)</f>
        <v>0</v>
      </c>
      <c r="E484" s="248" t="e">
        <f>CONCATENATE(Gehälter!$A2:$AD16,"-",Gehälter!$A2:$AD16)</f>
        <v>#VALUE!</v>
      </c>
      <c r="F484" t="e">
        <f>+Gehälter!$A2:$AD16/Gehälter!$A2:$AD16</f>
        <v>#VALUE!</v>
      </c>
    </row>
    <row r="485" spans="1:6" x14ac:dyDescent="0.2">
      <c r="A485" s="248" t="str">
        <f>CONCATENATE('Covid-19 KUA Abrechnungen'!G494,"-",LEFT('Covid-19 KUA Abrechnungen'!AB494,6))</f>
        <v>-</v>
      </c>
      <c r="B485" s="248">
        <f>+'Covid-19 KUA Abrechnungen'!Z494</f>
        <v>0</v>
      </c>
      <c r="C485" s="248">
        <f>IF('Covid-19 KUA Abrechnungen'!AD494&gt;0,'Covid-19 KUA Abrechnungen'!AD494/'Covid-19 KUA Abrechnungen'!P494,'Covid-19 KUA Abrechnungen'!AE494)</f>
        <v>0</v>
      </c>
      <c r="E485" s="248" t="e">
        <f>CONCATENATE(Gehälter!$A2:$AD16,"-",Gehälter!$A2:$AD16)</f>
        <v>#VALUE!</v>
      </c>
      <c r="F485" t="e">
        <f>+Gehälter!$A2:$AD16/Gehälter!$A2:$AD16</f>
        <v>#VALUE!</v>
      </c>
    </row>
    <row r="486" spans="1:6" x14ac:dyDescent="0.2">
      <c r="A486" s="248" t="str">
        <f>CONCATENATE('Covid-19 KUA Abrechnungen'!G495,"-",LEFT('Covid-19 KUA Abrechnungen'!AB495,6))</f>
        <v>-</v>
      </c>
      <c r="B486" s="248">
        <f>+'Covid-19 KUA Abrechnungen'!Z495</f>
        <v>0</v>
      </c>
      <c r="C486" s="248">
        <f>IF('Covid-19 KUA Abrechnungen'!AD495&gt;0,'Covid-19 KUA Abrechnungen'!AD495/'Covid-19 KUA Abrechnungen'!P495,'Covid-19 KUA Abrechnungen'!AE495)</f>
        <v>0</v>
      </c>
      <c r="E486" s="248" t="e">
        <f>CONCATENATE(Gehälter!$A2:$AD16,"-",Gehälter!$A2:$AD16)</f>
        <v>#VALUE!</v>
      </c>
      <c r="F486" t="e">
        <f>+Gehälter!$A2:$AD16/Gehälter!$A2:$AD16</f>
        <v>#VALUE!</v>
      </c>
    </row>
    <row r="487" spans="1:6" x14ac:dyDescent="0.2">
      <c r="A487" s="248" t="str">
        <f>CONCATENATE('Covid-19 KUA Abrechnungen'!G496,"-",LEFT('Covid-19 KUA Abrechnungen'!AB496,6))</f>
        <v>-</v>
      </c>
      <c r="B487" s="248">
        <f>+'Covid-19 KUA Abrechnungen'!Z496</f>
        <v>0</v>
      </c>
      <c r="C487" s="248">
        <f>IF('Covid-19 KUA Abrechnungen'!AD496&gt;0,'Covid-19 KUA Abrechnungen'!AD496/'Covid-19 KUA Abrechnungen'!P496,'Covid-19 KUA Abrechnungen'!AE496)</f>
        <v>0</v>
      </c>
      <c r="E487" s="248" t="e">
        <f>CONCATENATE(Gehälter!$A2:$AD16,"-",Gehälter!$A2:$AD16)</f>
        <v>#VALUE!</v>
      </c>
      <c r="F487" t="e">
        <f>+Gehälter!$A2:$AD16/Gehälter!$A2:$AD16</f>
        <v>#VALUE!</v>
      </c>
    </row>
    <row r="488" spans="1:6" x14ac:dyDescent="0.2">
      <c r="A488" s="248" t="str">
        <f>CONCATENATE('Covid-19 KUA Abrechnungen'!G497,"-",LEFT('Covid-19 KUA Abrechnungen'!AB497,6))</f>
        <v>-</v>
      </c>
      <c r="B488" s="248">
        <f>+'Covid-19 KUA Abrechnungen'!Z497</f>
        <v>0</v>
      </c>
      <c r="C488" s="248">
        <f>IF('Covid-19 KUA Abrechnungen'!AD497&gt;0,'Covid-19 KUA Abrechnungen'!AD497/'Covid-19 KUA Abrechnungen'!P497,'Covid-19 KUA Abrechnungen'!AE497)</f>
        <v>0</v>
      </c>
      <c r="E488" s="248" t="e">
        <f>CONCATENATE(Gehälter!$A2:$AD16,"-",Gehälter!$A2:$AD16)</f>
        <v>#VALUE!</v>
      </c>
      <c r="F488" t="e">
        <f>+Gehälter!$A2:$AD16/Gehälter!$A2:$AD16</f>
        <v>#VALUE!</v>
      </c>
    </row>
    <row r="489" spans="1:6" x14ac:dyDescent="0.2">
      <c r="A489" s="248" t="str">
        <f>CONCATENATE('Covid-19 KUA Abrechnungen'!G498,"-",LEFT('Covid-19 KUA Abrechnungen'!AB498,6))</f>
        <v>-</v>
      </c>
      <c r="B489" s="248">
        <f>+'Covid-19 KUA Abrechnungen'!Z498</f>
        <v>0</v>
      </c>
      <c r="C489" s="248">
        <f>IF('Covid-19 KUA Abrechnungen'!AD498&gt;0,'Covid-19 KUA Abrechnungen'!AD498/'Covid-19 KUA Abrechnungen'!P498,'Covid-19 KUA Abrechnungen'!AE498)</f>
        <v>0</v>
      </c>
      <c r="E489" s="248" t="e">
        <f>CONCATENATE(Gehälter!$A2:$AD16,"-",Gehälter!$A2:$AD16)</f>
        <v>#VALUE!</v>
      </c>
      <c r="F489" t="e">
        <f>+Gehälter!$A2:$AD16/Gehälter!$A2:$AD16</f>
        <v>#VALUE!</v>
      </c>
    </row>
    <row r="490" spans="1:6" x14ac:dyDescent="0.2">
      <c r="A490" s="248" t="str">
        <f>CONCATENATE('Covid-19 KUA Abrechnungen'!G499,"-",LEFT('Covid-19 KUA Abrechnungen'!AB499,6))</f>
        <v>-</v>
      </c>
      <c r="B490" s="248">
        <f>+'Covid-19 KUA Abrechnungen'!Z499</f>
        <v>0</v>
      </c>
      <c r="C490" s="248">
        <f>IF('Covid-19 KUA Abrechnungen'!AD499&gt;0,'Covid-19 KUA Abrechnungen'!AD499/'Covid-19 KUA Abrechnungen'!P499,'Covid-19 KUA Abrechnungen'!AE499)</f>
        <v>0</v>
      </c>
      <c r="E490" s="248" t="e">
        <f>CONCATENATE(Gehälter!$A2:$AD16,"-",Gehälter!$A2:$AD16)</f>
        <v>#VALUE!</v>
      </c>
      <c r="F490" t="e">
        <f>+Gehälter!$A2:$AD16/Gehälter!$A2:$AD16</f>
        <v>#VALUE!</v>
      </c>
    </row>
    <row r="491" spans="1:6" x14ac:dyDescent="0.2">
      <c r="A491" s="248" t="str">
        <f>CONCATENATE('Covid-19 KUA Abrechnungen'!G500,"-",LEFT('Covid-19 KUA Abrechnungen'!AB500,6))</f>
        <v>-</v>
      </c>
      <c r="B491" s="248">
        <f>+'Covid-19 KUA Abrechnungen'!Z500</f>
        <v>0</v>
      </c>
      <c r="C491" s="248">
        <f>IF('Covid-19 KUA Abrechnungen'!AD500&gt;0,'Covid-19 KUA Abrechnungen'!AD500/'Covid-19 KUA Abrechnungen'!P500,'Covid-19 KUA Abrechnungen'!AE500)</f>
        <v>0</v>
      </c>
      <c r="E491" s="248" t="e">
        <f>CONCATENATE(Gehälter!$A2:$AD16,"-",Gehälter!$A2:$AD16)</f>
        <v>#VALUE!</v>
      </c>
      <c r="F491" t="e">
        <f>+Gehälter!$A2:$AD16/Gehälter!$A2:$AD16</f>
        <v>#VALUE!</v>
      </c>
    </row>
    <row r="492" spans="1:6" x14ac:dyDescent="0.2">
      <c r="A492" s="248" t="str">
        <f>CONCATENATE('Covid-19 KUA Abrechnungen'!G501,"-",LEFT('Covid-19 KUA Abrechnungen'!AB501,6))</f>
        <v>-</v>
      </c>
      <c r="B492" s="248">
        <f>+'Covid-19 KUA Abrechnungen'!Z501</f>
        <v>0</v>
      </c>
      <c r="C492" s="248">
        <f>IF('Covid-19 KUA Abrechnungen'!AD501&gt;0,'Covid-19 KUA Abrechnungen'!AD501/'Covid-19 KUA Abrechnungen'!P501,'Covid-19 KUA Abrechnungen'!AE501)</f>
        <v>0</v>
      </c>
      <c r="E492" s="248" t="e">
        <f>CONCATENATE(Gehälter!$A2:$AD16,"-",Gehälter!$A2:$AD16)</f>
        <v>#VALUE!</v>
      </c>
      <c r="F492" t="e">
        <f>+Gehälter!$A2:$AD16/Gehälter!$A2:$AD16</f>
        <v>#VALUE!</v>
      </c>
    </row>
    <row r="493" spans="1:6" x14ac:dyDescent="0.2">
      <c r="A493" s="248" t="str">
        <f>CONCATENATE('Covid-19 KUA Abrechnungen'!G502,"-",LEFT('Covid-19 KUA Abrechnungen'!AB502,6))</f>
        <v>-</v>
      </c>
      <c r="B493" s="248">
        <f>+'Covid-19 KUA Abrechnungen'!Z502</f>
        <v>0</v>
      </c>
      <c r="C493" s="248">
        <f>IF('Covid-19 KUA Abrechnungen'!AD502&gt;0,'Covid-19 KUA Abrechnungen'!AD502/'Covid-19 KUA Abrechnungen'!P502,'Covid-19 KUA Abrechnungen'!AE502)</f>
        <v>0</v>
      </c>
      <c r="E493" s="248" t="e">
        <f>CONCATENATE(Gehälter!$A2:$AD16,"-",Gehälter!$A2:$AD16)</f>
        <v>#VALUE!</v>
      </c>
      <c r="F493" t="e">
        <f>+Gehälter!$A2:$AD16/Gehälter!$A2:$AD16</f>
        <v>#VALUE!</v>
      </c>
    </row>
    <row r="494" spans="1:6" x14ac:dyDescent="0.2">
      <c r="A494" s="248" t="str">
        <f>CONCATENATE('Covid-19 KUA Abrechnungen'!G503,"-",LEFT('Covid-19 KUA Abrechnungen'!AB503,6))</f>
        <v>-</v>
      </c>
      <c r="B494" s="248">
        <f>+'Covid-19 KUA Abrechnungen'!Z503</f>
        <v>0</v>
      </c>
      <c r="C494" s="248">
        <f>IF('Covid-19 KUA Abrechnungen'!AD503&gt;0,'Covid-19 KUA Abrechnungen'!AD503/'Covid-19 KUA Abrechnungen'!P503,'Covid-19 KUA Abrechnungen'!AE503)</f>
        <v>0</v>
      </c>
      <c r="E494" s="248" t="e">
        <f>CONCATENATE(Gehälter!$A2:$AD16,"-",Gehälter!$A2:$AD16)</f>
        <v>#VALUE!</v>
      </c>
      <c r="F494" t="e">
        <f>+Gehälter!$A2:$AD16/Gehälter!$A2:$AD16</f>
        <v>#VALUE!</v>
      </c>
    </row>
    <row r="495" spans="1:6" x14ac:dyDescent="0.2">
      <c r="A495" s="248" t="str">
        <f>CONCATENATE('Covid-19 KUA Abrechnungen'!G504,"-",LEFT('Covid-19 KUA Abrechnungen'!AB504,6))</f>
        <v>-</v>
      </c>
      <c r="B495" s="248">
        <f>+'Covid-19 KUA Abrechnungen'!Z504</f>
        <v>0</v>
      </c>
      <c r="C495" s="248">
        <f>IF('Covid-19 KUA Abrechnungen'!AD504&gt;0,'Covid-19 KUA Abrechnungen'!AD504/'Covid-19 KUA Abrechnungen'!P504,'Covid-19 KUA Abrechnungen'!AE504)</f>
        <v>0</v>
      </c>
      <c r="E495" s="248" t="e">
        <f>CONCATENATE(Gehälter!$A2:$AD16,"-",Gehälter!$A2:$AD16)</f>
        <v>#VALUE!</v>
      </c>
      <c r="F495" t="e">
        <f>+Gehälter!$A2:$AD16/Gehälter!$A2:$AD16</f>
        <v>#VALUE!</v>
      </c>
    </row>
    <row r="496" spans="1:6" x14ac:dyDescent="0.2">
      <c r="A496" s="248" t="str">
        <f>CONCATENATE('Covid-19 KUA Abrechnungen'!G505,"-",LEFT('Covid-19 KUA Abrechnungen'!AB505,6))</f>
        <v>-</v>
      </c>
      <c r="B496" s="248">
        <f>+'Covid-19 KUA Abrechnungen'!Z505</f>
        <v>0</v>
      </c>
      <c r="C496" s="248">
        <f>IF('Covid-19 KUA Abrechnungen'!AD505&gt;0,'Covid-19 KUA Abrechnungen'!AD505/'Covid-19 KUA Abrechnungen'!P505,'Covid-19 KUA Abrechnungen'!AE505)</f>
        <v>0</v>
      </c>
      <c r="E496" s="248" t="e">
        <f>CONCATENATE(Gehälter!$A2:$AD16,"-",Gehälter!$A2:$AD16)</f>
        <v>#VALUE!</v>
      </c>
      <c r="F496" t="e">
        <f>+Gehälter!$A2:$AD16/Gehälter!$A2:$AD16</f>
        <v>#VALUE!</v>
      </c>
    </row>
    <row r="497" spans="1:6" x14ac:dyDescent="0.2">
      <c r="A497" s="248" t="str">
        <f>CONCATENATE('Covid-19 KUA Abrechnungen'!G506,"-",LEFT('Covid-19 KUA Abrechnungen'!AB506,6))</f>
        <v>-</v>
      </c>
      <c r="B497" s="248">
        <f>+'Covid-19 KUA Abrechnungen'!Z506</f>
        <v>0</v>
      </c>
      <c r="C497" s="248">
        <f>IF('Covid-19 KUA Abrechnungen'!AD506&gt;0,'Covid-19 KUA Abrechnungen'!AD506/'Covid-19 KUA Abrechnungen'!P506,'Covid-19 KUA Abrechnungen'!AE506)</f>
        <v>0</v>
      </c>
      <c r="E497" s="248" t="e">
        <f>CONCATENATE(Gehälter!$A2:$AD16,"-",Gehälter!$A2:$AD16)</f>
        <v>#VALUE!</v>
      </c>
      <c r="F497" t="e">
        <f>+Gehälter!$A2:$AD16/Gehälter!$A2:$AD16</f>
        <v>#VALUE!</v>
      </c>
    </row>
    <row r="498" spans="1:6" x14ac:dyDescent="0.2">
      <c r="A498" s="248" t="str">
        <f>CONCATENATE('Covid-19 KUA Abrechnungen'!G507,"-",LEFT('Covid-19 KUA Abrechnungen'!AB507,6))</f>
        <v>-</v>
      </c>
      <c r="B498" s="248">
        <f>+'Covid-19 KUA Abrechnungen'!Z507</f>
        <v>0</v>
      </c>
      <c r="C498" s="248">
        <f>IF('Covid-19 KUA Abrechnungen'!AD507&gt;0,'Covid-19 KUA Abrechnungen'!AD507/'Covid-19 KUA Abrechnungen'!P507,'Covid-19 KUA Abrechnungen'!AE507)</f>
        <v>0</v>
      </c>
      <c r="E498" s="248" t="e">
        <f>CONCATENATE(Gehälter!$A2:$AD16,"-",Gehälter!$A2:$AD16)</f>
        <v>#VALUE!</v>
      </c>
      <c r="F498" t="e">
        <f>+Gehälter!$A2:$AD16/Gehälter!$A2:$AD16</f>
        <v>#VALUE!</v>
      </c>
    </row>
    <row r="499" spans="1:6" x14ac:dyDescent="0.2">
      <c r="A499" s="248" t="str">
        <f>CONCATENATE('Covid-19 KUA Abrechnungen'!G508,"-",LEFT('Covid-19 KUA Abrechnungen'!AB508,6))</f>
        <v>-</v>
      </c>
      <c r="B499" s="248">
        <f>+'Covid-19 KUA Abrechnungen'!Z508</f>
        <v>0</v>
      </c>
      <c r="C499" s="248">
        <f>IF('Covid-19 KUA Abrechnungen'!AD508&gt;0,'Covid-19 KUA Abrechnungen'!AD508/'Covid-19 KUA Abrechnungen'!P508,'Covid-19 KUA Abrechnungen'!AE508)</f>
        <v>0</v>
      </c>
      <c r="E499" s="248" t="e">
        <f>CONCATENATE(Gehälter!$A2:$AD16,"-",Gehälter!$A2:$AD16)</f>
        <v>#VALUE!</v>
      </c>
      <c r="F499" t="e">
        <f>+Gehälter!$A2:$AD16/Gehälter!$A2:$AD16</f>
        <v>#VALUE!</v>
      </c>
    </row>
    <row r="500" spans="1:6" x14ac:dyDescent="0.2">
      <c r="A500" s="248" t="str">
        <f>CONCATENATE('Covid-19 KUA Abrechnungen'!G509,"-",LEFT('Covid-19 KUA Abrechnungen'!AB509,6))</f>
        <v>-</v>
      </c>
      <c r="B500" s="248">
        <f>+'Covid-19 KUA Abrechnungen'!Z509</f>
        <v>0</v>
      </c>
      <c r="C500" s="248">
        <f>IF('Covid-19 KUA Abrechnungen'!AD509&gt;0,'Covid-19 KUA Abrechnungen'!AD509/'Covid-19 KUA Abrechnungen'!P509,'Covid-19 KUA Abrechnungen'!AE509)</f>
        <v>0</v>
      </c>
      <c r="E500" s="248" t="e">
        <f>CONCATENATE(Gehälter!$A2:$AD16,"-",Gehälter!$A2:$AD16)</f>
        <v>#VALUE!</v>
      </c>
      <c r="F500" t="e">
        <f>+Gehälter!$A2:$AD16/Gehälter!$A2:$AD16</f>
        <v>#VALUE!</v>
      </c>
    </row>
    <row r="501" spans="1:6" x14ac:dyDescent="0.2">
      <c r="A501" s="248" t="str">
        <f>CONCATENATE('Covid-19 KUA Abrechnungen'!G510,"-",LEFT('Covid-19 KUA Abrechnungen'!AB510,6))</f>
        <v>-</v>
      </c>
      <c r="B501" s="248">
        <f>+'Covid-19 KUA Abrechnungen'!Z510</f>
        <v>0</v>
      </c>
      <c r="C501" s="248">
        <f>IF('Covid-19 KUA Abrechnungen'!AD510&gt;0,'Covid-19 KUA Abrechnungen'!AD510/'Covid-19 KUA Abrechnungen'!P510,'Covid-19 KUA Abrechnungen'!AE510)</f>
        <v>0</v>
      </c>
      <c r="E501" s="248" t="e">
        <f>CONCATENATE(Gehälter!$A2:$AD16,"-",Gehälter!$A2:$AD16)</f>
        <v>#VALUE!</v>
      </c>
      <c r="F501" t="e">
        <f>+Gehälter!$A2:$AD16/Gehälter!$A2:$AD16</f>
        <v>#VALUE!</v>
      </c>
    </row>
    <row r="502" spans="1:6" x14ac:dyDescent="0.2">
      <c r="A502" s="248" t="str">
        <f>CONCATENATE('Covid-19 KUA Abrechnungen'!G511,"-",LEFT('Covid-19 KUA Abrechnungen'!AB511,6))</f>
        <v>-</v>
      </c>
      <c r="B502" s="248">
        <f>+'Covid-19 KUA Abrechnungen'!Z511</f>
        <v>0</v>
      </c>
      <c r="C502" s="248">
        <f>IF('Covid-19 KUA Abrechnungen'!AD511&gt;0,'Covid-19 KUA Abrechnungen'!AD511/'Covid-19 KUA Abrechnungen'!P511,'Covid-19 KUA Abrechnungen'!AE511)</f>
        <v>0</v>
      </c>
      <c r="E502" s="248" t="e">
        <f>CONCATENATE(Gehälter!$A2:$AD16,"-",Gehälter!$A2:$AD16)</f>
        <v>#VALUE!</v>
      </c>
      <c r="F502" t="e">
        <f>+Gehälter!$A2:$AD16/Gehälter!$A2:$AD16</f>
        <v>#VALUE!</v>
      </c>
    </row>
    <row r="503" spans="1:6" x14ac:dyDescent="0.2">
      <c r="A503" s="248" t="str">
        <f>CONCATENATE('Covid-19 KUA Abrechnungen'!G512,"-",LEFT('Covid-19 KUA Abrechnungen'!AB512,6))</f>
        <v>-</v>
      </c>
      <c r="B503" s="248">
        <f>+'Covid-19 KUA Abrechnungen'!Z512</f>
        <v>0</v>
      </c>
      <c r="C503" s="248">
        <f>IF('Covid-19 KUA Abrechnungen'!AD512&gt;0,'Covid-19 KUA Abrechnungen'!AD512/'Covid-19 KUA Abrechnungen'!P512,'Covid-19 KUA Abrechnungen'!AE512)</f>
        <v>0</v>
      </c>
      <c r="E503" s="248" t="e">
        <f>CONCATENATE(Gehälter!$A2:$AD16,"-",Gehälter!$A2:$AD16)</f>
        <v>#VALUE!</v>
      </c>
      <c r="F503" t="e">
        <f>+Gehälter!$A2:$AD16/Gehälter!$A2:$AD16</f>
        <v>#VALUE!</v>
      </c>
    </row>
    <row r="504" spans="1:6" x14ac:dyDescent="0.2">
      <c r="A504" s="248" t="str">
        <f>CONCATENATE('Covid-19 KUA Abrechnungen'!G513,"-",LEFT('Covid-19 KUA Abrechnungen'!AB513,6))</f>
        <v>-</v>
      </c>
      <c r="B504" s="248">
        <f>+'Covid-19 KUA Abrechnungen'!Z513</f>
        <v>0</v>
      </c>
      <c r="C504" s="248">
        <f>IF('Covid-19 KUA Abrechnungen'!AD513&gt;0,'Covid-19 KUA Abrechnungen'!AD513/'Covid-19 KUA Abrechnungen'!P513,'Covid-19 KUA Abrechnungen'!AE513)</f>
        <v>0</v>
      </c>
      <c r="E504" s="248" t="e">
        <f>CONCATENATE(Gehälter!$A2:$AD16,"-",Gehälter!$A2:$AD16)</f>
        <v>#VALUE!</v>
      </c>
      <c r="F504" t="e">
        <f>+Gehälter!$A2:$AD16/Gehälter!$A2:$AD16</f>
        <v>#VALUE!</v>
      </c>
    </row>
    <row r="505" spans="1:6" x14ac:dyDescent="0.2">
      <c r="A505" s="248" t="str">
        <f>CONCATENATE('Covid-19 KUA Abrechnungen'!G514,"-",LEFT('Covid-19 KUA Abrechnungen'!AB514,6))</f>
        <v>-</v>
      </c>
      <c r="B505" s="248">
        <f>+'Covid-19 KUA Abrechnungen'!Z514</f>
        <v>0</v>
      </c>
      <c r="C505" s="248">
        <f>IF('Covid-19 KUA Abrechnungen'!AD514&gt;0,'Covid-19 KUA Abrechnungen'!AD514/'Covid-19 KUA Abrechnungen'!P514,'Covid-19 KUA Abrechnungen'!AE514)</f>
        <v>0</v>
      </c>
      <c r="E505" s="248" t="e">
        <f>CONCATENATE(Gehälter!$A2:$AD16,"-",Gehälter!$A2:$AD16)</f>
        <v>#VALUE!</v>
      </c>
      <c r="F505" t="e">
        <f>+Gehälter!$A2:$AD16/Gehälter!$A2:$AD16</f>
        <v>#VALUE!</v>
      </c>
    </row>
    <row r="506" spans="1:6" x14ac:dyDescent="0.2">
      <c r="A506" s="248" t="str">
        <f>CONCATENATE('Covid-19 KUA Abrechnungen'!G515,"-",LEFT('Covid-19 KUA Abrechnungen'!AB515,6))</f>
        <v>-</v>
      </c>
      <c r="B506" s="248">
        <f>+'Covid-19 KUA Abrechnungen'!Z515</f>
        <v>0</v>
      </c>
      <c r="C506" s="248">
        <f>IF('Covid-19 KUA Abrechnungen'!AD515&gt;0,'Covid-19 KUA Abrechnungen'!AD515/'Covid-19 KUA Abrechnungen'!P515,'Covid-19 KUA Abrechnungen'!AE515)</f>
        <v>0</v>
      </c>
      <c r="E506" s="248" t="e">
        <f>CONCATENATE(Gehälter!$A2:$AD16,"-",Gehälter!$A2:$AD16)</f>
        <v>#VALUE!</v>
      </c>
      <c r="F506" t="e">
        <f>+Gehälter!$A2:$AD16/Gehälter!$A2:$AD16</f>
        <v>#VALUE!</v>
      </c>
    </row>
    <row r="507" spans="1:6" x14ac:dyDescent="0.2">
      <c r="A507" s="248" t="str">
        <f>CONCATENATE('Covid-19 KUA Abrechnungen'!G516,"-",LEFT('Covid-19 KUA Abrechnungen'!AB516,6))</f>
        <v>-</v>
      </c>
      <c r="B507" s="248">
        <f>+'Covid-19 KUA Abrechnungen'!Z516</f>
        <v>0</v>
      </c>
      <c r="C507" s="248">
        <f>IF('Covid-19 KUA Abrechnungen'!AD516&gt;0,'Covid-19 KUA Abrechnungen'!AD516/'Covid-19 KUA Abrechnungen'!P516,'Covid-19 KUA Abrechnungen'!AE516)</f>
        <v>0</v>
      </c>
      <c r="E507" s="248" t="e">
        <f>CONCATENATE(Gehälter!$A2:$AD16,"-",Gehälter!$A2:$AD16)</f>
        <v>#VALUE!</v>
      </c>
      <c r="F507" t="e">
        <f>+Gehälter!$A2:$AD16/Gehälter!$A2:$AD16</f>
        <v>#VALUE!</v>
      </c>
    </row>
    <row r="508" spans="1:6" x14ac:dyDescent="0.2">
      <c r="A508" s="248" t="str">
        <f>CONCATENATE('Covid-19 KUA Abrechnungen'!G517,"-",LEFT('Covid-19 KUA Abrechnungen'!AB517,6))</f>
        <v>-</v>
      </c>
      <c r="B508" s="248">
        <f>+'Covid-19 KUA Abrechnungen'!Z517</f>
        <v>0</v>
      </c>
      <c r="C508" s="248">
        <f>IF('Covid-19 KUA Abrechnungen'!AD517&gt;0,'Covid-19 KUA Abrechnungen'!AD517/'Covid-19 KUA Abrechnungen'!P517,'Covid-19 KUA Abrechnungen'!AE517)</f>
        <v>0</v>
      </c>
      <c r="E508" s="248" t="e">
        <f>CONCATENATE(Gehälter!$A2:$AD16,"-",Gehälter!$A2:$AD16)</f>
        <v>#VALUE!</v>
      </c>
      <c r="F508" t="e">
        <f>+Gehälter!$A2:$AD16/Gehälter!$A2:$AD16</f>
        <v>#VALUE!</v>
      </c>
    </row>
    <row r="509" spans="1:6" x14ac:dyDescent="0.2">
      <c r="A509" s="248" t="str">
        <f>CONCATENATE('Covid-19 KUA Abrechnungen'!G518,"-",LEFT('Covid-19 KUA Abrechnungen'!AB518,6))</f>
        <v>-</v>
      </c>
      <c r="B509" s="248">
        <f>+'Covid-19 KUA Abrechnungen'!Z518</f>
        <v>0</v>
      </c>
      <c r="C509" s="248">
        <f>IF('Covid-19 KUA Abrechnungen'!AD518&gt;0,'Covid-19 KUA Abrechnungen'!AD518/'Covid-19 KUA Abrechnungen'!P518,'Covid-19 KUA Abrechnungen'!AE518)</f>
        <v>0</v>
      </c>
      <c r="E509" s="248" t="e">
        <f>CONCATENATE(Gehälter!$A2:$AD16,"-",Gehälter!$A2:$AD16)</f>
        <v>#VALUE!</v>
      </c>
      <c r="F509" t="e">
        <f>+Gehälter!$A2:$AD16/Gehälter!$A2:$AD16</f>
        <v>#VALUE!</v>
      </c>
    </row>
    <row r="510" spans="1:6" x14ac:dyDescent="0.2">
      <c r="A510" s="248" t="str">
        <f>CONCATENATE('Covid-19 KUA Abrechnungen'!G519,"-",LEFT('Covid-19 KUA Abrechnungen'!AB519,6))</f>
        <v>-</v>
      </c>
      <c r="B510" s="248">
        <f>+'Covid-19 KUA Abrechnungen'!Z519</f>
        <v>0</v>
      </c>
      <c r="C510" s="248">
        <f>IF('Covid-19 KUA Abrechnungen'!AD519&gt;0,'Covid-19 KUA Abrechnungen'!AD519/'Covid-19 KUA Abrechnungen'!P519,'Covid-19 KUA Abrechnungen'!AE519)</f>
        <v>0</v>
      </c>
      <c r="E510" s="248" t="e">
        <f>CONCATENATE(Gehälter!$A2:$AD16,"-",Gehälter!$A2:$AD16)</f>
        <v>#VALUE!</v>
      </c>
      <c r="F510" t="e">
        <f>+Gehälter!$A2:$AD16/Gehälter!$A2:$AD16</f>
        <v>#VALUE!</v>
      </c>
    </row>
    <row r="511" spans="1:6" x14ac:dyDescent="0.2">
      <c r="A511" s="248" t="str">
        <f>CONCATENATE('Covid-19 KUA Abrechnungen'!G520,"-",LEFT('Covid-19 KUA Abrechnungen'!AB520,6))</f>
        <v>-</v>
      </c>
      <c r="B511" s="248">
        <f>+'Covid-19 KUA Abrechnungen'!Z520</f>
        <v>0</v>
      </c>
      <c r="C511" s="248">
        <f>IF('Covid-19 KUA Abrechnungen'!AD520&gt;0,'Covid-19 KUA Abrechnungen'!AD520/'Covid-19 KUA Abrechnungen'!P520,'Covid-19 KUA Abrechnungen'!AE520)</f>
        <v>0</v>
      </c>
      <c r="E511" s="248" t="e">
        <f>CONCATENATE(Gehälter!$A2:$AD16,"-",Gehälter!$A2:$AD16)</f>
        <v>#VALUE!</v>
      </c>
      <c r="F511" t="e">
        <f>+Gehälter!$A2:$AD16/Gehälter!$A2:$AD16</f>
        <v>#VALUE!</v>
      </c>
    </row>
    <row r="512" spans="1:6" x14ac:dyDescent="0.2">
      <c r="A512" s="248" t="str">
        <f>CONCATENATE('Covid-19 KUA Abrechnungen'!G521,"-",LEFT('Covid-19 KUA Abrechnungen'!AB521,6))</f>
        <v>-</v>
      </c>
      <c r="B512" s="248">
        <f>+'Covid-19 KUA Abrechnungen'!Z521</f>
        <v>0</v>
      </c>
      <c r="C512" s="248">
        <f>IF('Covid-19 KUA Abrechnungen'!AD521&gt;0,'Covid-19 KUA Abrechnungen'!AD521/'Covid-19 KUA Abrechnungen'!P521,'Covid-19 KUA Abrechnungen'!AE521)</f>
        <v>0</v>
      </c>
      <c r="E512" s="248" t="e">
        <f>CONCATENATE(Gehälter!$A2:$AD16,"-",Gehälter!$A2:$AD16)</f>
        <v>#VALUE!</v>
      </c>
      <c r="F512" t="e">
        <f>+Gehälter!$A2:$AD16/Gehälter!$A2:$AD16</f>
        <v>#VALUE!</v>
      </c>
    </row>
    <row r="513" spans="1:6" x14ac:dyDescent="0.2">
      <c r="A513" s="248" t="str">
        <f>CONCATENATE('Covid-19 KUA Abrechnungen'!G522,"-",LEFT('Covid-19 KUA Abrechnungen'!AB522,6))</f>
        <v>-</v>
      </c>
      <c r="B513" s="248">
        <f>+'Covid-19 KUA Abrechnungen'!Z522</f>
        <v>0</v>
      </c>
      <c r="C513" s="248">
        <f>IF('Covid-19 KUA Abrechnungen'!AD522&gt;0,'Covid-19 KUA Abrechnungen'!AD522/'Covid-19 KUA Abrechnungen'!P522,'Covid-19 KUA Abrechnungen'!AE522)</f>
        <v>0</v>
      </c>
      <c r="E513" s="248" t="e">
        <f>CONCATENATE(Gehälter!$A2:$AD16,"-",Gehälter!$A2:$AD16)</f>
        <v>#VALUE!</v>
      </c>
      <c r="F513" t="e">
        <f>+Gehälter!$A2:$AD16/Gehälter!$A2:$AD16</f>
        <v>#VALUE!</v>
      </c>
    </row>
    <row r="514" spans="1:6" x14ac:dyDescent="0.2">
      <c r="A514" s="248" t="str">
        <f>CONCATENATE('Covid-19 KUA Abrechnungen'!G523,"-",LEFT('Covid-19 KUA Abrechnungen'!AB523,6))</f>
        <v>-</v>
      </c>
      <c r="B514" s="248">
        <f>+'Covid-19 KUA Abrechnungen'!Z523</f>
        <v>0</v>
      </c>
      <c r="C514" s="248">
        <f>IF('Covid-19 KUA Abrechnungen'!AD523&gt;0,'Covid-19 KUA Abrechnungen'!AD523/'Covid-19 KUA Abrechnungen'!P523,'Covid-19 KUA Abrechnungen'!AE523)</f>
        <v>0</v>
      </c>
      <c r="E514" s="248" t="e">
        <f>CONCATENATE(Gehälter!$A2:$AD16,"-",Gehälter!$A2:$AD16)</f>
        <v>#VALUE!</v>
      </c>
      <c r="F514" t="e">
        <f>+Gehälter!$A2:$AD16/Gehälter!$A2:$AD16</f>
        <v>#VALUE!</v>
      </c>
    </row>
    <row r="515" spans="1:6" x14ac:dyDescent="0.2">
      <c r="A515" s="248" t="str">
        <f>CONCATENATE('Covid-19 KUA Abrechnungen'!G524,"-",LEFT('Covid-19 KUA Abrechnungen'!AB524,6))</f>
        <v>-</v>
      </c>
      <c r="B515" s="248">
        <f>+'Covid-19 KUA Abrechnungen'!Z524</f>
        <v>0</v>
      </c>
      <c r="C515" s="248">
        <f>IF('Covid-19 KUA Abrechnungen'!AD524&gt;0,'Covid-19 KUA Abrechnungen'!AD524/'Covid-19 KUA Abrechnungen'!P524,'Covid-19 KUA Abrechnungen'!AE524)</f>
        <v>0</v>
      </c>
      <c r="E515" s="248" t="e">
        <f>CONCATENATE(Gehälter!$A2:$AD16,"-",Gehälter!$A2:$AD16)</f>
        <v>#VALUE!</v>
      </c>
      <c r="F515" t="e">
        <f>+Gehälter!$A2:$AD16/Gehälter!$A2:$AD16</f>
        <v>#VALUE!</v>
      </c>
    </row>
    <row r="516" spans="1:6" x14ac:dyDescent="0.2">
      <c r="A516" s="248" t="str">
        <f>CONCATENATE('Covid-19 KUA Abrechnungen'!G525,"-",LEFT('Covid-19 KUA Abrechnungen'!AB525,6))</f>
        <v>-</v>
      </c>
      <c r="B516" s="248">
        <f>+'Covid-19 KUA Abrechnungen'!Z525</f>
        <v>0</v>
      </c>
      <c r="C516" s="248">
        <f>IF('Covid-19 KUA Abrechnungen'!AD525&gt;0,'Covid-19 KUA Abrechnungen'!AD525/'Covid-19 KUA Abrechnungen'!P525,'Covid-19 KUA Abrechnungen'!AE525)</f>
        <v>0</v>
      </c>
      <c r="E516" s="248" t="e">
        <f>CONCATENATE(Gehälter!$A2:$AD16,"-",Gehälter!$A2:$AD16)</f>
        <v>#VALUE!</v>
      </c>
      <c r="F516" t="e">
        <f>+Gehälter!$A2:$AD16/Gehälter!$A2:$AD16</f>
        <v>#VALUE!</v>
      </c>
    </row>
    <row r="517" spans="1:6" x14ac:dyDescent="0.2">
      <c r="A517" s="248" t="str">
        <f>CONCATENATE('Covid-19 KUA Abrechnungen'!G526,"-",LEFT('Covid-19 KUA Abrechnungen'!AB526,6))</f>
        <v>-</v>
      </c>
      <c r="B517" s="248">
        <f>+'Covid-19 KUA Abrechnungen'!Z526</f>
        <v>0</v>
      </c>
      <c r="C517" s="248">
        <f>IF('Covid-19 KUA Abrechnungen'!AD526&gt;0,'Covid-19 KUA Abrechnungen'!AD526/'Covid-19 KUA Abrechnungen'!P526,'Covid-19 KUA Abrechnungen'!AE526)</f>
        <v>0</v>
      </c>
      <c r="E517" s="248" t="e">
        <f>CONCATENATE(Gehälter!$A2:$AD16,"-",Gehälter!$A2:$AD16)</f>
        <v>#VALUE!</v>
      </c>
      <c r="F517" t="e">
        <f>+Gehälter!$A2:$AD16/Gehälter!$A2:$AD16</f>
        <v>#VALUE!</v>
      </c>
    </row>
    <row r="518" spans="1:6" x14ac:dyDescent="0.2">
      <c r="A518" s="248" t="str">
        <f>CONCATENATE('Covid-19 KUA Abrechnungen'!G527,"-",LEFT('Covid-19 KUA Abrechnungen'!AB527,6))</f>
        <v>-</v>
      </c>
      <c r="B518" s="248">
        <f>+'Covid-19 KUA Abrechnungen'!Z527</f>
        <v>0</v>
      </c>
      <c r="C518" s="248">
        <f>IF('Covid-19 KUA Abrechnungen'!AD527&gt;0,'Covid-19 KUA Abrechnungen'!AD527/'Covid-19 KUA Abrechnungen'!P527,'Covid-19 KUA Abrechnungen'!AE527)</f>
        <v>0</v>
      </c>
      <c r="E518" s="248" t="e">
        <f>CONCATENATE(Gehälter!$A2:$AD16,"-",Gehälter!$A2:$AD16)</f>
        <v>#VALUE!</v>
      </c>
      <c r="F518" t="e">
        <f>+Gehälter!$A2:$AD16/Gehälter!$A2:$AD16</f>
        <v>#VALUE!</v>
      </c>
    </row>
    <row r="519" spans="1:6" x14ac:dyDescent="0.2">
      <c r="A519" s="248" t="str">
        <f>CONCATENATE('Covid-19 KUA Abrechnungen'!G528,"-",LEFT('Covid-19 KUA Abrechnungen'!AB528,6))</f>
        <v>-</v>
      </c>
      <c r="B519" s="248">
        <f>+'Covid-19 KUA Abrechnungen'!Z528</f>
        <v>0</v>
      </c>
      <c r="C519" s="248">
        <f>IF('Covid-19 KUA Abrechnungen'!AD528&gt;0,'Covid-19 KUA Abrechnungen'!AD528/'Covid-19 KUA Abrechnungen'!P528,'Covid-19 KUA Abrechnungen'!AE528)</f>
        <v>0</v>
      </c>
      <c r="E519" s="248" t="e">
        <f>CONCATENATE(Gehälter!$A2:$AD16,"-",Gehälter!$A2:$AD16)</f>
        <v>#VALUE!</v>
      </c>
      <c r="F519" t="e">
        <f>+Gehälter!$A2:$AD16/Gehälter!$A2:$AD16</f>
        <v>#VALUE!</v>
      </c>
    </row>
    <row r="520" spans="1:6" x14ac:dyDescent="0.2">
      <c r="A520" s="248" t="str">
        <f>CONCATENATE('Covid-19 KUA Abrechnungen'!G529,"-",LEFT('Covid-19 KUA Abrechnungen'!AB529,6))</f>
        <v>-</v>
      </c>
      <c r="B520" s="248">
        <f>+'Covid-19 KUA Abrechnungen'!Z529</f>
        <v>0</v>
      </c>
      <c r="C520" s="248">
        <f>IF('Covid-19 KUA Abrechnungen'!AD529&gt;0,'Covid-19 KUA Abrechnungen'!AD529/'Covid-19 KUA Abrechnungen'!P529,'Covid-19 KUA Abrechnungen'!AE529)</f>
        <v>0</v>
      </c>
      <c r="E520" s="248" t="e">
        <f>CONCATENATE(Gehälter!$A2:$AD16,"-",Gehälter!$A2:$AD16)</f>
        <v>#VALUE!</v>
      </c>
      <c r="F520" t="e">
        <f>+Gehälter!$A2:$AD16/Gehälter!$A2:$AD16</f>
        <v>#VALUE!</v>
      </c>
    </row>
    <row r="521" spans="1:6" x14ac:dyDescent="0.2">
      <c r="A521" s="248" t="str">
        <f>CONCATENATE('Covid-19 KUA Abrechnungen'!G530,"-",LEFT('Covid-19 KUA Abrechnungen'!AB530,6))</f>
        <v>-</v>
      </c>
      <c r="B521" s="248">
        <f>+'Covid-19 KUA Abrechnungen'!Z530</f>
        <v>0</v>
      </c>
      <c r="C521" s="248">
        <f>IF('Covid-19 KUA Abrechnungen'!AD530&gt;0,'Covid-19 KUA Abrechnungen'!AD530/'Covid-19 KUA Abrechnungen'!P530,'Covid-19 KUA Abrechnungen'!AE530)</f>
        <v>0</v>
      </c>
      <c r="E521" s="248" t="e">
        <f>CONCATENATE(Gehälter!$A2:$AD16,"-",Gehälter!$A2:$AD16)</f>
        <v>#VALUE!</v>
      </c>
      <c r="F521" t="e">
        <f>+Gehälter!$A2:$AD16/Gehälter!$A2:$AD16</f>
        <v>#VALUE!</v>
      </c>
    </row>
    <row r="522" spans="1:6" x14ac:dyDescent="0.2">
      <c r="A522" s="248" t="str">
        <f>CONCATENATE('Covid-19 KUA Abrechnungen'!G531,"-",LEFT('Covid-19 KUA Abrechnungen'!AB531,6))</f>
        <v>-</v>
      </c>
      <c r="B522" s="248">
        <f>+'Covid-19 KUA Abrechnungen'!Z531</f>
        <v>0</v>
      </c>
      <c r="C522" s="248">
        <f>IF('Covid-19 KUA Abrechnungen'!AD531&gt;0,'Covid-19 KUA Abrechnungen'!AD531/'Covid-19 KUA Abrechnungen'!P531,'Covid-19 KUA Abrechnungen'!AE531)</f>
        <v>0</v>
      </c>
      <c r="E522" s="248" t="e">
        <f>CONCATENATE(Gehälter!$A2:$AD16,"-",Gehälter!$A2:$AD16)</f>
        <v>#VALUE!</v>
      </c>
      <c r="F522" t="e">
        <f>+Gehälter!$A2:$AD16/Gehälter!$A2:$AD16</f>
        <v>#VALUE!</v>
      </c>
    </row>
    <row r="523" spans="1:6" x14ac:dyDescent="0.2">
      <c r="A523" s="248" t="str">
        <f>CONCATENATE('Covid-19 KUA Abrechnungen'!G532,"-",LEFT('Covid-19 KUA Abrechnungen'!AB532,6))</f>
        <v>-</v>
      </c>
      <c r="B523" s="248">
        <f>+'Covid-19 KUA Abrechnungen'!Z532</f>
        <v>0</v>
      </c>
      <c r="C523" s="248">
        <f>IF('Covid-19 KUA Abrechnungen'!AD532&gt;0,'Covid-19 KUA Abrechnungen'!AD532/'Covid-19 KUA Abrechnungen'!P532,'Covid-19 KUA Abrechnungen'!AE532)</f>
        <v>0</v>
      </c>
      <c r="E523" s="248" t="e">
        <f>CONCATENATE(Gehälter!$A2:$AD16,"-",Gehälter!$A2:$AD16)</f>
        <v>#VALUE!</v>
      </c>
      <c r="F523" t="e">
        <f>+Gehälter!$A2:$AD16/Gehälter!$A2:$AD16</f>
        <v>#VALUE!</v>
      </c>
    </row>
    <row r="524" spans="1:6" x14ac:dyDescent="0.2">
      <c r="A524" s="248" t="str">
        <f>CONCATENATE('Covid-19 KUA Abrechnungen'!G533,"-",LEFT('Covid-19 KUA Abrechnungen'!AB533,6))</f>
        <v>-</v>
      </c>
      <c r="B524" s="248">
        <f>+'Covid-19 KUA Abrechnungen'!Z533</f>
        <v>0</v>
      </c>
      <c r="C524" s="248">
        <f>IF('Covid-19 KUA Abrechnungen'!AD533&gt;0,'Covid-19 KUA Abrechnungen'!AD533/'Covid-19 KUA Abrechnungen'!P533,'Covid-19 KUA Abrechnungen'!AE533)</f>
        <v>0</v>
      </c>
      <c r="E524" s="248" t="e">
        <f>CONCATENATE(Gehälter!$A2:$AD16,"-",Gehälter!$A2:$AD16)</f>
        <v>#VALUE!</v>
      </c>
      <c r="F524" t="e">
        <f>+Gehälter!$A2:$AD16/Gehälter!$A2:$AD16</f>
        <v>#VALUE!</v>
      </c>
    </row>
    <row r="525" spans="1:6" x14ac:dyDescent="0.2">
      <c r="A525" s="248" t="str">
        <f>CONCATENATE('Covid-19 KUA Abrechnungen'!G534,"-",LEFT('Covid-19 KUA Abrechnungen'!AB534,6))</f>
        <v>-</v>
      </c>
      <c r="B525" s="248">
        <f>+'Covid-19 KUA Abrechnungen'!Z534</f>
        <v>0</v>
      </c>
      <c r="C525" s="248">
        <f>IF('Covid-19 KUA Abrechnungen'!AD534&gt;0,'Covid-19 KUA Abrechnungen'!AD534/'Covid-19 KUA Abrechnungen'!P534,'Covid-19 KUA Abrechnungen'!AE534)</f>
        <v>0</v>
      </c>
      <c r="E525" s="248" t="e">
        <f>CONCATENATE(Gehälter!$A2:$AD16,"-",Gehälter!$A2:$AD16)</f>
        <v>#VALUE!</v>
      </c>
      <c r="F525" t="e">
        <f>+Gehälter!$A2:$AD16/Gehälter!$A2:$AD16</f>
        <v>#VALUE!</v>
      </c>
    </row>
    <row r="526" spans="1:6" x14ac:dyDescent="0.2">
      <c r="A526" s="248" t="str">
        <f>CONCATENATE('Covid-19 KUA Abrechnungen'!G535,"-",LEFT('Covid-19 KUA Abrechnungen'!AB535,6))</f>
        <v>-</v>
      </c>
      <c r="B526" s="248">
        <f>+'Covid-19 KUA Abrechnungen'!Z535</f>
        <v>0</v>
      </c>
      <c r="C526" s="248">
        <f>IF('Covid-19 KUA Abrechnungen'!AD535&gt;0,'Covid-19 KUA Abrechnungen'!AD535/'Covid-19 KUA Abrechnungen'!P535,'Covid-19 KUA Abrechnungen'!AE535)</f>
        <v>0</v>
      </c>
      <c r="E526" s="248" t="e">
        <f>CONCATENATE(Gehälter!$A2:$AD16,"-",Gehälter!$A2:$AD16)</f>
        <v>#VALUE!</v>
      </c>
      <c r="F526" t="e">
        <f>+Gehälter!$A2:$AD16/Gehälter!$A2:$AD16</f>
        <v>#VALUE!</v>
      </c>
    </row>
    <row r="527" spans="1:6" x14ac:dyDescent="0.2">
      <c r="A527" s="248" t="str">
        <f>CONCATENATE('Covid-19 KUA Abrechnungen'!G536,"-",LEFT('Covid-19 KUA Abrechnungen'!AB536,6))</f>
        <v>-</v>
      </c>
      <c r="B527" s="248">
        <f>+'Covid-19 KUA Abrechnungen'!Z536</f>
        <v>0</v>
      </c>
      <c r="C527" s="248">
        <f>IF('Covid-19 KUA Abrechnungen'!AD536&gt;0,'Covid-19 KUA Abrechnungen'!AD536/'Covid-19 KUA Abrechnungen'!P536,'Covid-19 KUA Abrechnungen'!AE536)</f>
        <v>0</v>
      </c>
      <c r="E527" s="248" t="e">
        <f>CONCATENATE(Gehälter!$A2:$AD16,"-",Gehälter!$A2:$AD16)</f>
        <v>#VALUE!</v>
      </c>
      <c r="F527" t="e">
        <f>+Gehälter!$A2:$AD16/Gehälter!$A2:$AD16</f>
        <v>#VALUE!</v>
      </c>
    </row>
    <row r="528" spans="1:6" x14ac:dyDescent="0.2">
      <c r="A528" s="248" t="str">
        <f>CONCATENATE('Covid-19 KUA Abrechnungen'!G537,"-",LEFT('Covid-19 KUA Abrechnungen'!AB537,6))</f>
        <v>-</v>
      </c>
      <c r="B528" s="248">
        <f>+'Covid-19 KUA Abrechnungen'!Z537</f>
        <v>0</v>
      </c>
      <c r="C528" s="248">
        <f>IF('Covid-19 KUA Abrechnungen'!AD537&gt;0,'Covid-19 KUA Abrechnungen'!AD537/'Covid-19 KUA Abrechnungen'!P537,'Covid-19 KUA Abrechnungen'!AE537)</f>
        <v>0</v>
      </c>
      <c r="E528" s="248" t="e">
        <f>CONCATENATE(Gehälter!$A2:$AD16,"-",Gehälter!$A2:$AD16)</f>
        <v>#VALUE!</v>
      </c>
      <c r="F528" t="e">
        <f>+Gehälter!$A2:$AD16/Gehälter!$A2:$AD16</f>
        <v>#VALUE!</v>
      </c>
    </row>
    <row r="529" spans="1:6" x14ac:dyDescent="0.2">
      <c r="A529" s="248" t="str">
        <f>CONCATENATE('Covid-19 KUA Abrechnungen'!G538,"-",LEFT('Covid-19 KUA Abrechnungen'!AB538,6))</f>
        <v>-</v>
      </c>
      <c r="B529" s="248">
        <f>+'Covid-19 KUA Abrechnungen'!Z538</f>
        <v>0</v>
      </c>
      <c r="C529" s="248">
        <f>IF('Covid-19 KUA Abrechnungen'!AD538&gt;0,'Covid-19 KUA Abrechnungen'!AD538/'Covid-19 KUA Abrechnungen'!P538,'Covid-19 KUA Abrechnungen'!AE538)</f>
        <v>0</v>
      </c>
      <c r="E529" s="248" t="e">
        <f>CONCATENATE(Gehälter!$A2:$AD16,"-",Gehälter!$A2:$AD16)</f>
        <v>#VALUE!</v>
      </c>
      <c r="F529" t="e">
        <f>+Gehälter!$A2:$AD16/Gehälter!$A2:$AD16</f>
        <v>#VALUE!</v>
      </c>
    </row>
    <row r="530" spans="1:6" x14ac:dyDescent="0.2">
      <c r="A530" s="248" t="str">
        <f>CONCATENATE('Covid-19 KUA Abrechnungen'!G539,"-",LEFT('Covid-19 KUA Abrechnungen'!AB539,6))</f>
        <v>-</v>
      </c>
      <c r="B530" s="248">
        <f>+'Covid-19 KUA Abrechnungen'!Z539</f>
        <v>0</v>
      </c>
      <c r="C530" s="248">
        <f>IF('Covid-19 KUA Abrechnungen'!AD539&gt;0,'Covid-19 KUA Abrechnungen'!AD539/'Covid-19 KUA Abrechnungen'!P539,'Covid-19 KUA Abrechnungen'!AE539)</f>
        <v>0</v>
      </c>
      <c r="E530" s="248" t="e">
        <f>CONCATENATE(Gehälter!$A2:$AD16,"-",Gehälter!$A2:$AD16)</f>
        <v>#VALUE!</v>
      </c>
      <c r="F530" t="e">
        <f>+Gehälter!$A2:$AD16/Gehälter!$A2:$AD16</f>
        <v>#VALUE!</v>
      </c>
    </row>
    <row r="531" spans="1:6" x14ac:dyDescent="0.2">
      <c r="A531" s="248" t="str">
        <f>CONCATENATE('Covid-19 KUA Abrechnungen'!G540,"-",LEFT('Covid-19 KUA Abrechnungen'!AB540,6))</f>
        <v>-</v>
      </c>
      <c r="B531" s="248">
        <f>+'Covid-19 KUA Abrechnungen'!Z540</f>
        <v>0</v>
      </c>
      <c r="C531" s="248">
        <f>IF('Covid-19 KUA Abrechnungen'!AD540&gt;0,'Covid-19 KUA Abrechnungen'!AD540/'Covid-19 KUA Abrechnungen'!P540,'Covid-19 KUA Abrechnungen'!AE540)</f>
        <v>0</v>
      </c>
      <c r="E531" s="248" t="e">
        <f>CONCATENATE(Gehälter!$A2:$AD16,"-",Gehälter!$A2:$AD16)</f>
        <v>#VALUE!</v>
      </c>
      <c r="F531" t="e">
        <f>+Gehälter!$A2:$AD16/Gehälter!$A2:$AD16</f>
        <v>#VALUE!</v>
      </c>
    </row>
    <row r="532" spans="1:6" x14ac:dyDescent="0.2">
      <c r="A532" s="248" t="str">
        <f>CONCATENATE('Covid-19 KUA Abrechnungen'!G541,"-",LEFT('Covid-19 KUA Abrechnungen'!AB541,6))</f>
        <v>-</v>
      </c>
      <c r="B532" s="248">
        <f>+'Covid-19 KUA Abrechnungen'!Z541</f>
        <v>0</v>
      </c>
      <c r="C532" s="248">
        <f>IF('Covid-19 KUA Abrechnungen'!AD541&gt;0,'Covid-19 KUA Abrechnungen'!AD541/'Covid-19 KUA Abrechnungen'!P541,'Covid-19 KUA Abrechnungen'!AE541)</f>
        <v>0</v>
      </c>
      <c r="E532" s="248" t="e">
        <f>CONCATENATE(Gehälter!$A2:$AD16,"-",Gehälter!$A2:$AD16)</f>
        <v>#VALUE!</v>
      </c>
      <c r="F532" t="e">
        <f>+Gehälter!$A2:$AD16/Gehälter!$A2:$AD16</f>
        <v>#VALUE!</v>
      </c>
    </row>
    <row r="533" spans="1:6" x14ac:dyDescent="0.2">
      <c r="A533" s="248" t="str">
        <f>CONCATENATE('Covid-19 KUA Abrechnungen'!G542,"-",LEFT('Covid-19 KUA Abrechnungen'!AB542,6))</f>
        <v>-</v>
      </c>
      <c r="B533" s="248">
        <f>+'Covid-19 KUA Abrechnungen'!Z542</f>
        <v>0</v>
      </c>
      <c r="C533" s="248">
        <f>IF('Covid-19 KUA Abrechnungen'!AD542&gt;0,'Covid-19 KUA Abrechnungen'!AD542/'Covid-19 KUA Abrechnungen'!P542,'Covid-19 KUA Abrechnungen'!AE542)</f>
        <v>0</v>
      </c>
      <c r="E533" s="248" t="e">
        <f>CONCATENATE(Gehälter!$A2:$AD16,"-",Gehälter!$A2:$AD16)</f>
        <v>#VALUE!</v>
      </c>
      <c r="F533" t="e">
        <f>+Gehälter!$A2:$AD16/Gehälter!$A2:$AD16</f>
        <v>#VALUE!</v>
      </c>
    </row>
    <row r="534" spans="1:6" x14ac:dyDescent="0.2">
      <c r="A534" s="248" t="str">
        <f>CONCATENATE('Covid-19 KUA Abrechnungen'!G543,"-",LEFT('Covid-19 KUA Abrechnungen'!AB543,6))</f>
        <v>-</v>
      </c>
      <c r="B534" s="248">
        <f>+'Covid-19 KUA Abrechnungen'!Z543</f>
        <v>0</v>
      </c>
      <c r="C534" s="248">
        <f>IF('Covid-19 KUA Abrechnungen'!AD543&gt;0,'Covid-19 KUA Abrechnungen'!AD543/'Covid-19 KUA Abrechnungen'!P543,'Covid-19 KUA Abrechnungen'!AE543)</f>
        <v>0</v>
      </c>
      <c r="E534" s="248" t="e">
        <f>CONCATENATE(Gehälter!$A2:$AD16,"-",Gehälter!$A2:$AD16)</f>
        <v>#VALUE!</v>
      </c>
      <c r="F534" t="e">
        <f>+Gehälter!$A2:$AD16/Gehälter!$A2:$AD16</f>
        <v>#VALUE!</v>
      </c>
    </row>
    <row r="535" spans="1:6" x14ac:dyDescent="0.2">
      <c r="A535" s="248" t="str">
        <f>CONCATENATE('Covid-19 KUA Abrechnungen'!G544,"-",LEFT('Covid-19 KUA Abrechnungen'!AB544,6))</f>
        <v>-</v>
      </c>
      <c r="B535" s="248">
        <f>+'Covid-19 KUA Abrechnungen'!Z544</f>
        <v>0</v>
      </c>
      <c r="C535" s="248">
        <f>IF('Covid-19 KUA Abrechnungen'!AD544&gt;0,'Covid-19 KUA Abrechnungen'!AD544/'Covid-19 KUA Abrechnungen'!P544,'Covid-19 KUA Abrechnungen'!AE544)</f>
        <v>0</v>
      </c>
      <c r="E535" s="248" t="e">
        <f>CONCATENATE(Gehälter!$A2:$AD16,"-",Gehälter!$A2:$AD16)</f>
        <v>#VALUE!</v>
      </c>
      <c r="F535" t="e">
        <f>+Gehälter!$A2:$AD16/Gehälter!$A2:$AD16</f>
        <v>#VALUE!</v>
      </c>
    </row>
    <row r="536" spans="1:6" x14ac:dyDescent="0.2">
      <c r="A536" s="248" t="str">
        <f>CONCATENATE('Covid-19 KUA Abrechnungen'!G545,"-",LEFT('Covid-19 KUA Abrechnungen'!AB545,6))</f>
        <v>-</v>
      </c>
      <c r="B536" s="248">
        <f>+'Covid-19 KUA Abrechnungen'!Z545</f>
        <v>0</v>
      </c>
      <c r="C536" s="248">
        <f>IF('Covid-19 KUA Abrechnungen'!AD545&gt;0,'Covid-19 KUA Abrechnungen'!AD545/'Covid-19 KUA Abrechnungen'!P545,'Covid-19 KUA Abrechnungen'!AE545)</f>
        <v>0</v>
      </c>
      <c r="E536" s="248" t="e">
        <f>CONCATENATE(Gehälter!$A2:$AD16,"-",Gehälter!$A2:$AD16)</f>
        <v>#VALUE!</v>
      </c>
      <c r="F536" t="e">
        <f>+Gehälter!$A2:$AD16/Gehälter!$A2:$AD16</f>
        <v>#VALUE!</v>
      </c>
    </row>
    <row r="537" spans="1:6" x14ac:dyDescent="0.2">
      <c r="A537" s="248" t="str">
        <f>CONCATENATE('Covid-19 KUA Abrechnungen'!G546,"-",LEFT('Covid-19 KUA Abrechnungen'!AB546,6))</f>
        <v>-</v>
      </c>
      <c r="B537" s="248">
        <f>+'Covid-19 KUA Abrechnungen'!Z546</f>
        <v>0</v>
      </c>
      <c r="C537" s="248">
        <f>IF('Covid-19 KUA Abrechnungen'!AD546&gt;0,'Covid-19 KUA Abrechnungen'!AD546/'Covid-19 KUA Abrechnungen'!P546,'Covid-19 KUA Abrechnungen'!AE546)</f>
        <v>0</v>
      </c>
      <c r="E537" s="248" t="e">
        <f>CONCATENATE(Gehälter!$A2:$AD16,"-",Gehälter!$A2:$AD16)</f>
        <v>#VALUE!</v>
      </c>
      <c r="F537" t="e">
        <f>+Gehälter!$A2:$AD16/Gehälter!$A2:$AD16</f>
        <v>#VALUE!</v>
      </c>
    </row>
    <row r="538" spans="1:6" x14ac:dyDescent="0.2">
      <c r="A538" s="248" t="str">
        <f>CONCATENATE('Covid-19 KUA Abrechnungen'!G547,"-",LEFT('Covid-19 KUA Abrechnungen'!AB547,6))</f>
        <v>-</v>
      </c>
      <c r="B538" s="248">
        <f>+'Covid-19 KUA Abrechnungen'!Z547</f>
        <v>0</v>
      </c>
      <c r="C538" s="248">
        <f>IF('Covid-19 KUA Abrechnungen'!AD547&gt;0,'Covid-19 KUA Abrechnungen'!AD547/'Covid-19 KUA Abrechnungen'!P547,'Covid-19 KUA Abrechnungen'!AE547)</f>
        <v>0</v>
      </c>
      <c r="E538" s="248" t="e">
        <f>CONCATENATE(Gehälter!$A2:$AD16,"-",Gehälter!$A2:$AD16)</f>
        <v>#VALUE!</v>
      </c>
      <c r="F538" t="e">
        <f>+Gehälter!$A2:$AD16/Gehälter!$A2:$AD16</f>
        <v>#VALUE!</v>
      </c>
    </row>
    <row r="539" spans="1:6" x14ac:dyDescent="0.2">
      <c r="A539" s="248" t="str">
        <f>CONCATENATE('Covid-19 KUA Abrechnungen'!G548,"-",LEFT('Covid-19 KUA Abrechnungen'!AB548,6))</f>
        <v>-</v>
      </c>
      <c r="B539" s="248">
        <f>+'Covid-19 KUA Abrechnungen'!Z548</f>
        <v>0</v>
      </c>
      <c r="C539" s="248">
        <f>IF('Covid-19 KUA Abrechnungen'!AD548&gt;0,'Covid-19 KUA Abrechnungen'!AD548/'Covid-19 KUA Abrechnungen'!P548,'Covid-19 KUA Abrechnungen'!AE548)</f>
        <v>0</v>
      </c>
      <c r="E539" s="248" t="e">
        <f>CONCATENATE(Gehälter!$A2:$AD16,"-",Gehälter!$A2:$AD16)</f>
        <v>#VALUE!</v>
      </c>
      <c r="F539" t="e">
        <f>+Gehälter!$A2:$AD16/Gehälter!$A2:$AD16</f>
        <v>#VALUE!</v>
      </c>
    </row>
    <row r="540" spans="1:6" x14ac:dyDescent="0.2">
      <c r="A540" s="248" t="str">
        <f>CONCATENATE('Covid-19 KUA Abrechnungen'!G549,"-",LEFT('Covid-19 KUA Abrechnungen'!AB549,6))</f>
        <v>-</v>
      </c>
      <c r="B540" s="248">
        <f>+'Covid-19 KUA Abrechnungen'!Z549</f>
        <v>0</v>
      </c>
      <c r="C540" s="248">
        <f>IF('Covid-19 KUA Abrechnungen'!AD549&gt;0,'Covid-19 KUA Abrechnungen'!AD549/'Covid-19 KUA Abrechnungen'!P549,'Covid-19 KUA Abrechnungen'!AE549)</f>
        <v>0</v>
      </c>
      <c r="E540" s="248" t="e">
        <f>CONCATENATE(Gehälter!$A2:$AD16,"-",Gehälter!$A2:$AD16)</f>
        <v>#VALUE!</v>
      </c>
      <c r="F540" t="e">
        <f>+Gehälter!$A2:$AD16/Gehälter!$A2:$AD16</f>
        <v>#VALUE!</v>
      </c>
    </row>
    <row r="541" spans="1:6" x14ac:dyDescent="0.2">
      <c r="A541" s="248" t="str">
        <f>CONCATENATE('Covid-19 KUA Abrechnungen'!G550,"-",LEFT('Covid-19 KUA Abrechnungen'!AB550,6))</f>
        <v>-</v>
      </c>
      <c r="B541" s="248">
        <f>+'Covid-19 KUA Abrechnungen'!Z550</f>
        <v>0</v>
      </c>
      <c r="C541" s="248">
        <f>IF('Covid-19 KUA Abrechnungen'!AD550&gt;0,'Covid-19 KUA Abrechnungen'!AD550/'Covid-19 KUA Abrechnungen'!P550,'Covid-19 KUA Abrechnungen'!AE550)</f>
        <v>0</v>
      </c>
      <c r="E541" s="248" t="e">
        <f>CONCATENATE(Gehälter!$A2:$AD16,"-",Gehälter!$A2:$AD16)</f>
        <v>#VALUE!</v>
      </c>
      <c r="F541" t="e">
        <f>+Gehälter!$A2:$AD16/Gehälter!$A2:$AD16</f>
        <v>#VALUE!</v>
      </c>
    </row>
    <row r="542" spans="1:6" x14ac:dyDescent="0.2">
      <c r="A542" s="248" t="str">
        <f>CONCATENATE('Covid-19 KUA Abrechnungen'!G551,"-",LEFT('Covid-19 KUA Abrechnungen'!AB551,6))</f>
        <v>-</v>
      </c>
      <c r="B542" s="248">
        <f>+'Covid-19 KUA Abrechnungen'!Z551</f>
        <v>0</v>
      </c>
      <c r="C542" s="248">
        <f>IF('Covid-19 KUA Abrechnungen'!AD551&gt;0,'Covid-19 KUA Abrechnungen'!AD551/'Covid-19 KUA Abrechnungen'!P551,'Covid-19 KUA Abrechnungen'!AE551)</f>
        <v>0</v>
      </c>
      <c r="E542" s="248" t="e">
        <f>CONCATENATE(Gehälter!$A2:$AD16,"-",Gehälter!$A2:$AD16)</f>
        <v>#VALUE!</v>
      </c>
      <c r="F542" t="e">
        <f>+Gehälter!$A2:$AD16/Gehälter!$A2:$AD16</f>
        <v>#VALUE!</v>
      </c>
    </row>
    <row r="543" spans="1:6" x14ac:dyDescent="0.2">
      <c r="A543" s="248" t="str">
        <f>CONCATENATE('Covid-19 KUA Abrechnungen'!G552,"-",LEFT('Covid-19 KUA Abrechnungen'!AB552,6))</f>
        <v>-</v>
      </c>
      <c r="B543" s="248">
        <f>+'Covid-19 KUA Abrechnungen'!Z552</f>
        <v>0</v>
      </c>
      <c r="C543" s="248">
        <f>IF('Covid-19 KUA Abrechnungen'!AD552&gt;0,'Covid-19 KUA Abrechnungen'!AD552/'Covid-19 KUA Abrechnungen'!P552,'Covid-19 KUA Abrechnungen'!AE552)</f>
        <v>0</v>
      </c>
      <c r="E543" s="248" t="e">
        <f>CONCATENATE(Gehälter!$A2:$AD16,"-",Gehälter!$A2:$AD16)</f>
        <v>#VALUE!</v>
      </c>
      <c r="F543" t="e">
        <f>+Gehälter!$A2:$AD16/Gehälter!$A2:$AD16</f>
        <v>#VALUE!</v>
      </c>
    </row>
    <row r="544" spans="1:6" x14ac:dyDescent="0.2">
      <c r="A544" s="248" t="str">
        <f>CONCATENATE('Covid-19 KUA Abrechnungen'!G553,"-",LEFT('Covid-19 KUA Abrechnungen'!AB553,6))</f>
        <v>-</v>
      </c>
      <c r="B544" s="248">
        <f>+'Covid-19 KUA Abrechnungen'!Z553</f>
        <v>0</v>
      </c>
      <c r="C544" s="248">
        <f>IF('Covid-19 KUA Abrechnungen'!AD553&gt;0,'Covid-19 KUA Abrechnungen'!AD553/'Covid-19 KUA Abrechnungen'!P553,'Covid-19 KUA Abrechnungen'!AE553)</f>
        <v>0</v>
      </c>
      <c r="E544" s="248" t="e">
        <f>CONCATENATE(Gehälter!$A2:$AD16,"-",Gehälter!$A2:$AD16)</f>
        <v>#VALUE!</v>
      </c>
      <c r="F544" t="e">
        <f>+Gehälter!$A2:$AD16/Gehälter!$A2:$AD16</f>
        <v>#VALUE!</v>
      </c>
    </row>
    <row r="545" spans="1:6" x14ac:dyDescent="0.2">
      <c r="A545" s="248" t="str">
        <f>CONCATENATE('Covid-19 KUA Abrechnungen'!G554,"-",LEFT('Covid-19 KUA Abrechnungen'!AB554,6))</f>
        <v>-</v>
      </c>
      <c r="B545" s="248">
        <f>+'Covid-19 KUA Abrechnungen'!Z554</f>
        <v>0</v>
      </c>
      <c r="C545" s="248">
        <f>IF('Covid-19 KUA Abrechnungen'!AD554&gt;0,'Covid-19 KUA Abrechnungen'!AD554/'Covid-19 KUA Abrechnungen'!P554,'Covid-19 KUA Abrechnungen'!AE554)</f>
        <v>0</v>
      </c>
      <c r="E545" s="248" t="e">
        <f>CONCATENATE(Gehälter!$A2:$AD16,"-",Gehälter!$A2:$AD16)</f>
        <v>#VALUE!</v>
      </c>
      <c r="F545" t="e">
        <f>+Gehälter!$A2:$AD16/Gehälter!$A2:$AD16</f>
        <v>#VALUE!</v>
      </c>
    </row>
    <row r="546" spans="1:6" x14ac:dyDescent="0.2">
      <c r="A546" s="248" t="str">
        <f>CONCATENATE('Covid-19 KUA Abrechnungen'!G555,"-",LEFT('Covid-19 KUA Abrechnungen'!AB555,6))</f>
        <v>-</v>
      </c>
      <c r="B546" s="248">
        <f>+'Covid-19 KUA Abrechnungen'!Z555</f>
        <v>0</v>
      </c>
      <c r="C546" s="248">
        <f>IF('Covid-19 KUA Abrechnungen'!AD555&gt;0,'Covid-19 KUA Abrechnungen'!AD555/'Covid-19 KUA Abrechnungen'!P555,'Covid-19 KUA Abrechnungen'!AE555)</f>
        <v>0</v>
      </c>
      <c r="E546" s="248" t="e">
        <f>CONCATENATE(Gehälter!$A2:$AD16,"-",Gehälter!$A2:$AD16)</f>
        <v>#VALUE!</v>
      </c>
      <c r="F546" t="e">
        <f>+Gehälter!$A2:$AD16/Gehälter!$A2:$AD16</f>
        <v>#VALUE!</v>
      </c>
    </row>
    <row r="547" spans="1:6" x14ac:dyDescent="0.2">
      <c r="A547" s="248" t="str">
        <f>CONCATENATE('Covid-19 KUA Abrechnungen'!G556,"-",LEFT('Covid-19 KUA Abrechnungen'!AB556,6))</f>
        <v>-</v>
      </c>
      <c r="B547" s="248">
        <f>+'Covid-19 KUA Abrechnungen'!Z556</f>
        <v>0</v>
      </c>
      <c r="C547" s="248">
        <f>IF('Covid-19 KUA Abrechnungen'!AD556&gt;0,'Covid-19 KUA Abrechnungen'!AD556/'Covid-19 KUA Abrechnungen'!P556,'Covid-19 KUA Abrechnungen'!AE556)</f>
        <v>0</v>
      </c>
      <c r="E547" s="248" t="e">
        <f>CONCATENATE(Gehälter!$A2:$AD16,"-",Gehälter!$A2:$AD16)</f>
        <v>#VALUE!</v>
      </c>
      <c r="F547" t="e">
        <f>+Gehälter!$A2:$AD16/Gehälter!$A2:$AD16</f>
        <v>#VALUE!</v>
      </c>
    </row>
    <row r="548" spans="1:6" x14ac:dyDescent="0.2">
      <c r="A548" s="248" t="str">
        <f>CONCATENATE('Covid-19 KUA Abrechnungen'!G557,"-",LEFT('Covid-19 KUA Abrechnungen'!AB557,6))</f>
        <v>-</v>
      </c>
      <c r="B548" s="248">
        <f>+'Covid-19 KUA Abrechnungen'!Z557</f>
        <v>0</v>
      </c>
      <c r="C548" s="248">
        <f>IF('Covid-19 KUA Abrechnungen'!AD557&gt;0,'Covid-19 KUA Abrechnungen'!AD557/'Covid-19 KUA Abrechnungen'!P557,'Covid-19 KUA Abrechnungen'!AE557)</f>
        <v>0</v>
      </c>
      <c r="E548" s="248" t="e">
        <f>CONCATENATE(Gehälter!$A2:$AD16,"-",Gehälter!$A2:$AD16)</f>
        <v>#VALUE!</v>
      </c>
      <c r="F548" t="e">
        <f>+Gehälter!$A2:$AD16/Gehälter!$A2:$AD16</f>
        <v>#VALUE!</v>
      </c>
    </row>
    <row r="549" spans="1:6" x14ac:dyDescent="0.2">
      <c r="A549" s="248" t="str">
        <f>CONCATENATE('Covid-19 KUA Abrechnungen'!G558,"-",LEFT('Covid-19 KUA Abrechnungen'!AB558,6))</f>
        <v>-</v>
      </c>
      <c r="B549" s="248">
        <f>+'Covid-19 KUA Abrechnungen'!Z558</f>
        <v>0</v>
      </c>
      <c r="C549" s="248">
        <f>IF('Covid-19 KUA Abrechnungen'!AD558&gt;0,'Covid-19 KUA Abrechnungen'!AD558/'Covid-19 KUA Abrechnungen'!P558,'Covid-19 KUA Abrechnungen'!AE558)</f>
        <v>0</v>
      </c>
      <c r="E549" s="248" t="e">
        <f>CONCATENATE(Gehälter!$A2:$AD16,"-",Gehälter!$A2:$AD16)</f>
        <v>#VALUE!</v>
      </c>
      <c r="F549" t="e">
        <f>+Gehälter!$A2:$AD16/Gehälter!$A2:$AD16</f>
        <v>#VALUE!</v>
      </c>
    </row>
    <row r="550" spans="1:6" x14ac:dyDescent="0.2">
      <c r="A550" s="248" t="str">
        <f>CONCATENATE('Covid-19 KUA Abrechnungen'!G559,"-",LEFT('Covid-19 KUA Abrechnungen'!AB559,6))</f>
        <v>-</v>
      </c>
      <c r="B550" s="248">
        <f>+'Covid-19 KUA Abrechnungen'!Z559</f>
        <v>0</v>
      </c>
      <c r="C550" s="248">
        <f>IF('Covid-19 KUA Abrechnungen'!AD559&gt;0,'Covid-19 KUA Abrechnungen'!AD559/'Covid-19 KUA Abrechnungen'!P559,'Covid-19 KUA Abrechnungen'!AE559)</f>
        <v>0</v>
      </c>
      <c r="E550" s="248" t="e">
        <f>CONCATENATE(Gehälter!$A2:$AD16,"-",Gehälter!$A2:$AD16)</f>
        <v>#VALUE!</v>
      </c>
      <c r="F550" t="e">
        <f>+Gehälter!$A2:$AD16/Gehälter!$A2:$AD16</f>
        <v>#VALUE!</v>
      </c>
    </row>
    <row r="551" spans="1:6" x14ac:dyDescent="0.2">
      <c r="A551" s="248" t="str">
        <f>CONCATENATE('Covid-19 KUA Abrechnungen'!G560,"-",LEFT('Covid-19 KUA Abrechnungen'!AB560,6))</f>
        <v>-</v>
      </c>
      <c r="B551" s="248">
        <f>+'Covid-19 KUA Abrechnungen'!Z560</f>
        <v>0</v>
      </c>
      <c r="C551" s="248">
        <f>IF('Covid-19 KUA Abrechnungen'!AD560&gt;0,'Covid-19 KUA Abrechnungen'!AD560/'Covid-19 KUA Abrechnungen'!P560,'Covid-19 KUA Abrechnungen'!AE560)</f>
        <v>0</v>
      </c>
      <c r="E551" s="248" t="e">
        <f>CONCATENATE(Gehälter!$A2:$AD16,"-",Gehälter!$A2:$AD16)</f>
        <v>#VALUE!</v>
      </c>
      <c r="F551" t="e">
        <f>+Gehälter!$A2:$AD16/Gehälter!$A2:$AD16</f>
        <v>#VALUE!</v>
      </c>
    </row>
    <row r="552" spans="1:6" x14ac:dyDescent="0.2">
      <c r="A552" s="248" t="str">
        <f>CONCATENATE('Covid-19 KUA Abrechnungen'!G561,"-",LEFT('Covid-19 KUA Abrechnungen'!AB561,6))</f>
        <v>-</v>
      </c>
      <c r="B552" s="248">
        <f>+'Covid-19 KUA Abrechnungen'!Z561</f>
        <v>0</v>
      </c>
      <c r="C552" s="248">
        <f>IF('Covid-19 KUA Abrechnungen'!AD561&gt;0,'Covid-19 KUA Abrechnungen'!AD561/'Covid-19 KUA Abrechnungen'!P561,'Covid-19 KUA Abrechnungen'!AE561)</f>
        <v>0</v>
      </c>
      <c r="E552" s="248" t="e">
        <f>CONCATENATE(Gehälter!$A2:$AD16,"-",Gehälter!$A2:$AD16)</f>
        <v>#VALUE!</v>
      </c>
      <c r="F552" t="e">
        <f>+Gehälter!$A2:$AD16/Gehälter!$A2:$AD16</f>
        <v>#VALUE!</v>
      </c>
    </row>
    <row r="553" spans="1:6" x14ac:dyDescent="0.2">
      <c r="A553" s="248" t="str">
        <f>CONCATENATE('Covid-19 KUA Abrechnungen'!G562,"-",LEFT('Covid-19 KUA Abrechnungen'!AB562,6))</f>
        <v>-</v>
      </c>
      <c r="B553" s="248">
        <f>+'Covid-19 KUA Abrechnungen'!Z562</f>
        <v>0</v>
      </c>
      <c r="C553" s="248">
        <f>IF('Covid-19 KUA Abrechnungen'!AD562&gt;0,'Covid-19 KUA Abrechnungen'!AD562/'Covid-19 KUA Abrechnungen'!P562,'Covid-19 KUA Abrechnungen'!AE562)</f>
        <v>0</v>
      </c>
      <c r="E553" s="248" t="e">
        <f>CONCATENATE(Gehälter!$A2:$AD16,"-",Gehälter!$A2:$AD16)</f>
        <v>#VALUE!</v>
      </c>
      <c r="F553" t="e">
        <f>+Gehälter!$A2:$AD16/Gehälter!$A2:$AD16</f>
        <v>#VALUE!</v>
      </c>
    </row>
    <row r="554" spans="1:6" x14ac:dyDescent="0.2">
      <c r="A554" s="248" t="str">
        <f>CONCATENATE('Covid-19 KUA Abrechnungen'!G563,"-",LEFT('Covid-19 KUA Abrechnungen'!AB563,6))</f>
        <v>-</v>
      </c>
      <c r="B554" s="248">
        <f>+'Covid-19 KUA Abrechnungen'!Z563</f>
        <v>0</v>
      </c>
      <c r="C554" s="248">
        <f>IF('Covid-19 KUA Abrechnungen'!AD563&gt;0,'Covid-19 KUA Abrechnungen'!AD563/'Covid-19 KUA Abrechnungen'!P563,'Covid-19 KUA Abrechnungen'!AE563)</f>
        <v>0</v>
      </c>
      <c r="E554" s="248" t="e">
        <f>CONCATENATE(Gehälter!$A2:$AD16,"-",Gehälter!$A2:$AD16)</f>
        <v>#VALUE!</v>
      </c>
      <c r="F554" t="e">
        <f>+Gehälter!$A2:$AD16/Gehälter!$A2:$AD16</f>
        <v>#VALUE!</v>
      </c>
    </row>
    <row r="555" spans="1:6" x14ac:dyDescent="0.2">
      <c r="A555" s="248" t="str">
        <f>CONCATENATE('Covid-19 KUA Abrechnungen'!G564,"-",LEFT('Covid-19 KUA Abrechnungen'!AB564,6))</f>
        <v>-</v>
      </c>
      <c r="B555" s="248">
        <f>+'Covid-19 KUA Abrechnungen'!Z564</f>
        <v>0</v>
      </c>
      <c r="C555" s="248">
        <f>IF('Covid-19 KUA Abrechnungen'!AD564&gt;0,'Covid-19 KUA Abrechnungen'!AD564/'Covid-19 KUA Abrechnungen'!P564,'Covid-19 KUA Abrechnungen'!AE564)</f>
        <v>0</v>
      </c>
      <c r="E555" s="248" t="e">
        <f>CONCATENATE(Gehälter!$A2:$AD16,"-",Gehälter!$A2:$AD16)</f>
        <v>#VALUE!</v>
      </c>
      <c r="F555" t="e">
        <f>+Gehälter!$A2:$AD16/Gehälter!$A2:$AD16</f>
        <v>#VALUE!</v>
      </c>
    </row>
    <row r="556" spans="1:6" x14ac:dyDescent="0.2">
      <c r="A556" s="248" t="str">
        <f>CONCATENATE('Covid-19 KUA Abrechnungen'!G565,"-",LEFT('Covid-19 KUA Abrechnungen'!AB565,6))</f>
        <v>-</v>
      </c>
      <c r="B556" s="248">
        <f>+'Covid-19 KUA Abrechnungen'!Z565</f>
        <v>0</v>
      </c>
      <c r="C556" s="248">
        <f>IF('Covid-19 KUA Abrechnungen'!AD565&gt;0,'Covid-19 KUA Abrechnungen'!AD565/'Covid-19 KUA Abrechnungen'!P565,'Covid-19 KUA Abrechnungen'!AE565)</f>
        <v>0</v>
      </c>
      <c r="E556" s="248" t="e">
        <f>CONCATENATE(Gehälter!$A2:$AD16,"-",Gehälter!$A2:$AD16)</f>
        <v>#VALUE!</v>
      </c>
      <c r="F556" t="e">
        <f>+Gehälter!$A2:$AD16/Gehälter!$A2:$AD16</f>
        <v>#VALUE!</v>
      </c>
    </row>
    <row r="557" spans="1:6" x14ac:dyDescent="0.2">
      <c r="A557" s="248" t="str">
        <f>CONCATENATE('Covid-19 KUA Abrechnungen'!G566,"-",LEFT('Covid-19 KUA Abrechnungen'!AB566,6))</f>
        <v>-</v>
      </c>
      <c r="B557" s="248">
        <f>+'Covid-19 KUA Abrechnungen'!Z566</f>
        <v>0</v>
      </c>
      <c r="C557" s="248">
        <f>IF('Covid-19 KUA Abrechnungen'!AD566&gt;0,'Covid-19 KUA Abrechnungen'!AD566/'Covid-19 KUA Abrechnungen'!P566,'Covid-19 KUA Abrechnungen'!AE566)</f>
        <v>0</v>
      </c>
      <c r="E557" s="248" t="e">
        <f>CONCATENATE(Gehälter!$A2:$AD16,"-",Gehälter!$A2:$AD16)</f>
        <v>#VALUE!</v>
      </c>
      <c r="F557" t="e">
        <f>+Gehälter!$A2:$AD16/Gehälter!$A2:$AD16</f>
        <v>#VALUE!</v>
      </c>
    </row>
    <row r="558" spans="1:6" x14ac:dyDescent="0.2">
      <c r="A558" s="248" t="str">
        <f>CONCATENATE('Covid-19 KUA Abrechnungen'!G567,"-",LEFT('Covid-19 KUA Abrechnungen'!AB567,6))</f>
        <v>-</v>
      </c>
      <c r="B558" s="248">
        <f>+'Covid-19 KUA Abrechnungen'!Z567</f>
        <v>0</v>
      </c>
      <c r="C558" s="248">
        <f>IF('Covid-19 KUA Abrechnungen'!AD567&gt;0,'Covid-19 KUA Abrechnungen'!AD567/'Covid-19 KUA Abrechnungen'!P567,'Covid-19 KUA Abrechnungen'!AE567)</f>
        <v>0</v>
      </c>
      <c r="E558" s="248" t="e">
        <f>CONCATENATE(Gehälter!$A2:$AD16,"-",Gehälter!$A2:$AD16)</f>
        <v>#VALUE!</v>
      </c>
      <c r="F558" t="e">
        <f>+Gehälter!$A2:$AD16/Gehälter!$A2:$AD16</f>
        <v>#VALUE!</v>
      </c>
    </row>
    <row r="559" spans="1:6" x14ac:dyDescent="0.2">
      <c r="A559" s="248" t="str">
        <f>CONCATENATE('Covid-19 KUA Abrechnungen'!G568,"-",LEFT('Covid-19 KUA Abrechnungen'!AB568,6))</f>
        <v>-</v>
      </c>
      <c r="B559" s="248">
        <f>+'Covid-19 KUA Abrechnungen'!Z568</f>
        <v>0</v>
      </c>
      <c r="C559" s="248">
        <f>IF('Covid-19 KUA Abrechnungen'!AD568&gt;0,'Covid-19 KUA Abrechnungen'!AD568/'Covid-19 KUA Abrechnungen'!P568,'Covid-19 KUA Abrechnungen'!AE568)</f>
        <v>0</v>
      </c>
      <c r="E559" s="248" t="e">
        <f>CONCATENATE(Gehälter!$A2:$AD16,"-",Gehälter!$A2:$AD16)</f>
        <v>#VALUE!</v>
      </c>
      <c r="F559" t="e">
        <f>+Gehälter!$A2:$AD16/Gehälter!$A2:$AD16</f>
        <v>#VALUE!</v>
      </c>
    </row>
    <row r="560" spans="1:6" x14ac:dyDescent="0.2">
      <c r="A560" s="248" t="str">
        <f>CONCATENATE('Covid-19 KUA Abrechnungen'!G569,"-",LEFT('Covid-19 KUA Abrechnungen'!AB569,6))</f>
        <v>-</v>
      </c>
      <c r="B560" s="248">
        <f>+'Covid-19 KUA Abrechnungen'!Z569</f>
        <v>0</v>
      </c>
      <c r="C560" s="248">
        <f>IF('Covid-19 KUA Abrechnungen'!AD569&gt;0,'Covid-19 KUA Abrechnungen'!AD569/'Covid-19 KUA Abrechnungen'!P569,'Covid-19 KUA Abrechnungen'!AE569)</f>
        <v>0</v>
      </c>
      <c r="E560" s="248" t="e">
        <f>CONCATENATE(Gehälter!$A2:$AD16,"-",Gehälter!$A2:$AD16)</f>
        <v>#VALUE!</v>
      </c>
      <c r="F560" t="e">
        <f>+Gehälter!$A2:$AD16/Gehälter!$A2:$AD16</f>
        <v>#VALUE!</v>
      </c>
    </row>
    <row r="561" spans="1:6" x14ac:dyDescent="0.2">
      <c r="A561" s="248" t="str">
        <f>CONCATENATE('Covid-19 KUA Abrechnungen'!G570,"-",LEFT('Covid-19 KUA Abrechnungen'!AB570,6))</f>
        <v>-</v>
      </c>
      <c r="B561" s="248">
        <f>+'Covid-19 KUA Abrechnungen'!Z570</f>
        <v>0</v>
      </c>
      <c r="C561" s="248">
        <f>IF('Covid-19 KUA Abrechnungen'!AD570&gt;0,'Covid-19 KUA Abrechnungen'!AD570/'Covid-19 KUA Abrechnungen'!P570,'Covid-19 KUA Abrechnungen'!AE570)</f>
        <v>0</v>
      </c>
      <c r="E561" s="248" t="e">
        <f>CONCATENATE(Gehälter!$A2:$AD16,"-",Gehälter!$A2:$AD16)</f>
        <v>#VALUE!</v>
      </c>
      <c r="F561" t="e">
        <f>+Gehälter!$A2:$AD16/Gehälter!$A2:$AD16</f>
        <v>#VALUE!</v>
      </c>
    </row>
    <row r="562" spans="1:6" x14ac:dyDescent="0.2">
      <c r="A562" s="248" t="str">
        <f>CONCATENATE('Covid-19 KUA Abrechnungen'!G571,"-",LEFT('Covid-19 KUA Abrechnungen'!AB571,6))</f>
        <v>-</v>
      </c>
      <c r="B562" s="248">
        <f>+'Covid-19 KUA Abrechnungen'!Z571</f>
        <v>0</v>
      </c>
      <c r="C562" s="248">
        <f>IF('Covid-19 KUA Abrechnungen'!AD571&gt;0,'Covid-19 KUA Abrechnungen'!AD571/'Covid-19 KUA Abrechnungen'!P571,'Covid-19 KUA Abrechnungen'!AE571)</f>
        <v>0</v>
      </c>
      <c r="E562" s="248" t="e">
        <f>CONCATENATE(Gehälter!$A2:$AD16,"-",Gehälter!$A2:$AD16)</f>
        <v>#VALUE!</v>
      </c>
      <c r="F562" t="e">
        <f>+Gehälter!$A2:$AD16/Gehälter!$A2:$AD16</f>
        <v>#VALUE!</v>
      </c>
    </row>
    <row r="563" spans="1:6" x14ac:dyDescent="0.2">
      <c r="A563" s="248" t="str">
        <f>CONCATENATE('Covid-19 KUA Abrechnungen'!G572,"-",LEFT('Covid-19 KUA Abrechnungen'!AB572,6))</f>
        <v>-</v>
      </c>
      <c r="B563" s="248">
        <f>+'Covid-19 KUA Abrechnungen'!Z572</f>
        <v>0</v>
      </c>
      <c r="C563" s="248">
        <f>IF('Covid-19 KUA Abrechnungen'!AD572&gt;0,'Covid-19 KUA Abrechnungen'!AD572/'Covid-19 KUA Abrechnungen'!P572,'Covid-19 KUA Abrechnungen'!AE572)</f>
        <v>0</v>
      </c>
      <c r="E563" s="248" t="e">
        <f>CONCATENATE(Gehälter!$A2:$AD16,"-",Gehälter!$A2:$AD16)</f>
        <v>#VALUE!</v>
      </c>
      <c r="F563" t="e">
        <f>+Gehälter!$A2:$AD16/Gehälter!$A2:$AD16</f>
        <v>#VALUE!</v>
      </c>
    </row>
    <row r="564" spans="1:6" x14ac:dyDescent="0.2">
      <c r="A564" s="248" t="str">
        <f>CONCATENATE('Covid-19 KUA Abrechnungen'!G573,"-",LEFT('Covid-19 KUA Abrechnungen'!AB573,6))</f>
        <v>-</v>
      </c>
      <c r="B564" s="248">
        <f>+'Covid-19 KUA Abrechnungen'!Z573</f>
        <v>0</v>
      </c>
      <c r="C564" s="248">
        <f>IF('Covid-19 KUA Abrechnungen'!AD573&gt;0,'Covid-19 KUA Abrechnungen'!AD573/'Covid-19 KUA Abrechnungen'!P573,'Covid-19 KUA Abrechnungen'!AE573)</f>
        <v>0</v>
      </c>
      <c r="E564" s="248" t="e">
        <f>CONCATENATE(Gehälter!$A2:$AD16,"-",Gehälter!$A2:$AD16)</f>
        <v>#VALUE!</v>
      </c>
      <c r="F564" t="e">
        <f>+Gehälter!$A2:$AD16/Gehälter!$A2:$AD16</f>
        <v>#VALUE!</v>
      </c>
    </row>
    <row r="565" spans="1:6" x14ac:dyDescent="0.2">
      <c r="A565" s="248" t="str">
        <f>CONCATENATE('Covid-19 KUA Abrechnungen'!G574,"-",LEFT('Covid-19 KUA Abrechnungen'!AB574,6))</f>
        <v>-</v>
      </c>
      <c r="B565" s="248">
        <f>+'Covid-19 KUA Abrechnungen'!Z574</f>
        <v>0</v>
      </c>
      <c r="C565" s="248">
        <f>IF('Covid-19 KUA Abrechnungen'!AD574&gt;0,'Covid-19 KUA Abrechnungen'!AD574/'Covid-19 KUA Abrechnungen'!P574,'Covid-19 KUA Abrechnungen'!AE574)</f>
        <v>0</v>
      </c>
      <c r="E565" s="248" t="e">
        <f>CONCATENATE(Gehälter!$A2:$AD16,"-",Gehälter!$A2:$AD16)</f>
        <v>#VALUE!</v>
      </c>
      <c r="F565" t="e">
        <f>+Gehälter!$A2:$AD16/Gehälter!$A2:$AD16</f>
        <v>#VALUE!</v>
      </c>
    </row>
    <row r="566" spans="1:6" x14ac:dyDescent="0.2">
      <c r="A566" s="248" t="str">
        <f>CONCATENATE('Covid-19 KUA Abrechnungen'!G575,"-",LEFT('Covid-19 KUA Abrechnungen'!AB575,6))</f>
        <v>-</v>
      </c>
      <c r="B566" s="248">
        <f>+'Covid-19 KUA Abrechnungen'!Z575</f>
        <v>0</v>
      </c>
      <c r="C566" s="248">
        <f>IF('Covid-19 KUA Abrechnungen'!AD575&gt;0,'Covid-19 KUA Abrechnungen'!AD575/'Covid-19 KUA Abrechnungen'!P575,'Covid-19 KUA Abrechnungen'!AE575)</f>
        <v>0</v>
      </c>
      <c r="E566" s="248" t="e">
        <f>CONCATENATE(Gehälter!$A2:$AD16,"-",Gehälter!$A2:$AD16)</f>
        <v>#VALUE!</v>
      </c>
      <c r="F566" t="e">
        <f>+Gehälter!$A2:$AD16/Gehälter!$A2:$AD16</f>
        <v>#VALUE!</v>
      </c>
    </row>
    <row r="567" spans="1:6" x14ac:dyDescent="0.2">
      <c r="A567" s="248" t="str">
        <f>CONCATENATE('Covid-19 KUA Abrechnungen'!G576,"-",LEFT('Covid-19 KUA Abrechnungen'!AB576,6))</f>
        <v>-</v>
      </c>
      <c r="B567" s="248">
        <f>+'Covid-19 KUA Abrechnungen'!Z576</f>
        <v>0</v>
      </c>
      <c r="C567" s="248">
        <f>IF('Covid-19 KUA Abrechnungen'!AD576&gt;0,'Covid-19 KUA Abrechnungen'!AD576/'Covid-19 KUA Abrechnungen'!P576,'Covid-19 KUA Abrechnungen'!AE576)</f>
        <v>0</v>
      </c>
      <c r="E567" s="248" t="e">
        <f>CONCATENATE(Gehälter!$A2:$AD16,"-",Gehälter!$A2:$AD16)</f>
        <v>#VALUE!</v>
      </c>
      <c r="F567" t="e">
        <f>+Gehälter!$A2:$AD16/Gehälter!$A2:$AD16</f>
        <v>#VALUE!</v>
      </c>
    </row>
    <row r="568" spans="1:6" x14ac:dyDescent="0.2">
      <c r="A568" s="248" t="str">
        <f>CONCATENATE('Covid-19 KUA Abrechnungen'!G577,"-",LEFT('Covid-19 KUA Abrechnungen'!AB577,6))</f>
        <v>-</v>
      </c>
      <c r="B568" s="248">
        <f>+'Covid-19 KUA Abrechnungen'!Z577</f>
        <v>0</v>
      </c>
      <c r="C568" s="248">
        <f>IF('Covid-19 KUA Abrechnungen'!AD577&gt;0,'Covid-19 KUA Abrechnungen'!AD577/'Covid-19 KUA Abrechnungen'!P577,'Covid-19 KUA Abrechnungen'!AE577)</f>
        <v>0</v>
      </c>
      <c r="E568" s="248" t="e">
        <f>CONCATENATE(Gehälter!$A2:$AD16,"-",Gehälter!$A2:$AD16)</f>
        <v>#VALUE!</v>
      </c>
      <c r="F568" t="e">
        <f>+Gehälter!$A2:$AD16/Gehälter!$A2:$AD16</f>
        <v>#VALUE!</v>
      </c>
    </row>
    <row r="569" spans="1:6" x14ac:dyDescent="0.2">
      <c r="A569" s="248" t="str">
        <f>CONCATENATE('Covid-19 KUA Abrechnungen'!G578,"-",LEFT('Covid-19 KUA Abrechnungen'!AB578,6))</f>
        <v>-</v>
      </c>
      <c r="B569" s="248">
        <f>+'Covid-19 KUA Abrechnungen'!Z578</f>
        <v>0</v>
      </c>
      <c r="C569" s="248">
        <f>IF('Covid-19 KUA Abrechnungen'!AD578&gt;0,'Covid-19 KUA Abrechnungen'!AD578/'Covid-19 KUA Abrechnungen'!P578,'Covid-19 KUA Abrechnungen'!AE578)</f>
        <v>0</v>
      </c>
      <c r="E569" s="248" t="e">
        <f>CONCATENATE(Gehälter!$A2:$AD16,"-",Gehälter!$A2:$AD16)</f>
        <v>#VALUE!</v>
      </c>
      <c r="F569" t="e">
        <f>+Gehälter!$A2:$AD16/Gehälter!$A2:$AD16</f>
        <v>#VALUE!</v>
      </c>
    </row>
    <row r="570" spans="1:6" x14ac:dyDescent="0.2">
      <c r="A570" s="248" t="str">
        <f>CONCATENATE('Covid-19 KUA Abrechnungen'!G579,"-",LEFT('Covid-19 KUA Abrechnungen'!AB579,6))</f>
        <v>-</v>
      </c>
      <c r="B570" s="248">
        <f>+'Covid-19 KUA Abrechnungen'!Z579</f>
        <v>0</v>
      </c>
      <c r="C570" s="248">
        <f>IF('Covid-19 KUA Abrechnungen'!AD579&gt;0,'Covid-19 KUA Abrechnungen'!AD579/'Covid-19 KUA Abrechnungen'!P579,'Covid-19 KUA Abrechnungen'!AE579)</f>
        <v>0</v>
      </c>
      <c r="E570" s="248" t="e">
        <f>CONCATENATE(Gehälter!$A2:$AD16,"-",Gehälter!$A2:$AD16)</f>
        <v>#VALUE!</v>
      </c>
      <c r="F570" t="e">
        <f>+Gehälter!$A2:$AD16/Gehälter!$A2:$AD16</f>
        <v>#VALUE!</v>
      </c>
    </row>
    <row r="571" spans="1:6" x14ac:dyDescent="0.2">
      <c r="A571" s="248" t="str">
        <f>CONCATENATE('Covid-19 KUA Abrechnungen'!G580,"-",LEFT('Covid-19 KUA Abrechnungen'!AB580,6))</f>
        <v>-</v>
      </c>
      <c r="B571" s="248">
        <f>+'Covid-19 KUA Abrechnungen'!Z580</f>
        <v>0</v>
      </c>
      <c r="C571" s="248">
        <f>IF('Covid-19 KUA Abrechnungen'!AD580&gt;0,'Covid-19 KUA Abrechnungen'!AD580/'Covid-19 KUA Abrechnungen'!P580,'Covid-19 KUA Abrechnungen'!AE580)</f>
        <v>0</v>
      </c>
      <c r="E571" s="248" t="e">
        <f>CONCATENATE(Gehälter!$A2:$AD16,"-",Gehälter!$A2:$AD16)</f>
        <v>#VALUE!</v>
      </c>
      <c r="F571" t="e">
        <f>+Gehälter!$A2:$AD16/Gehälter!$A2:$AD16</f>
        <v>#VALUE!</v>
      </c>
    </row>
    <row r="572" spans="1:6" x14ac:dyDescent="0.2">
      <c r="A572" s="248" t="str">
        <f>CONCATENATE('Covid-19 KUA Abrechnungen'!G581,"-",LEFT('Covid-19 KUA Abrechnungen'!AB581,6))</f>
        <v>-</v>
      </c>
      <c r="B572" s="248">
        <f>+'Covid-19 KUA Abrechnungen'!Z581</f>
        <v>0</v>
      </c>
      <c r="C572" s="248">
        <f>IF('Covid-19 KUA Abrechnungen'!AD581&gt;0,'Covid-19 KUA Abrechnungen'!AD581/'Covid-19 KUA Abrechnungen'!P581,'Covid-19 KUA Abrechnungen'!AE581)</f>
        <v>0</v>
      </c>
      <c r="E572" s="248" t="e">
        <f>CONCATENATE(Gehälter!$A2:$AD16,"-",Gehälter!$A2:$AD16)</f>
        <v>#VALUE!</v>
      </c>
      <c r="F572" t="e">
        <f>+Gehälter!$A2:$AD16/Gehälter!$A2:$AD16</f>
        <v>#VALUE!</v>
      </c>
    </row>
    <row r="573" spans="1:6" x14ac:dyDescent="0.2">
      <c r="A573" s="248" t="str">
        <f>CONCATENATE('Covid-19 KUA Abrechnungen'!G582,"-",LEFT('Covid-19 KUA Abrechnungen'!AB582,6))</f>
        <v>-</v>
      </c>
      <c r="B573" s="248">
        <f>+'Covid-19 KUA Abrechnungen'!Z582</f>
        <v>0</v>
      </c>
      <c r="C573" s="248">
        <f>IF('Covid-19 KUA Abrechnungen'!AD582&gt;0,'Covid-19 KUA Abrechnungen'!AD582/'Covid-19 KUA Abrechnungen'!P582,'Covid-19 KUA Abrechnungen'!AE582)</f>
        <v>0</v>
      </c>
      <c r="E573" s="248" t="e">
        <f>CONCATENATE(Gehälter!$A2:$AD16,"-",Gehälter!$A2:$AD16)</f>
        <v>#VALUE!</v>
      </c>
      <c r="F573" t="e">
        <f>+Gehälter!$A2:$AD16/Gehälter!$A2:$AD16</f>
        <v>#VALUE!</v>
      </c>
    </row>
    <row r="574" spans="1:6" x14ac:dyDescent="0.2">
      <c r="A574" s="248" t="str">
        <f>CONCATENATE('Covid-19 KUA Abrechnungen'!G583,"-",LEFT('Covid-19 KUA Abrechnungen'!AB583,6))</f>
        <v>-</v>
      </c>
      <c r="B574" s="248">
        <f>+'Covid-19 KUA Abrechnungen'!Z583</f>
        <v>0</v>
      </c>
      <c r="C574" s="248">
        <f>IF('Covid-19 KUA Abrechnungen'!AD583&gt;0,'Covid-19 KUA Abrechnungen'!AD583/'Covid-19 KUA Abrechnungen'!P583,'Covid-19 KUA Abrechnungen'!AE583)</f>
        <v>0</v>
      </c>
      <c r="E574" s="248" t="e">
        <f>CONCATENATE(Gehälter!$A2:$AD16,"-",Gehälter!$A2:$AD16)</f>
        <v>#VALUE!</v>
      </c>
      <c r="F574" t="e">
        <f>+Gehälter!$A2:$AD16/Gehälter!$A2:$AD16</f>
        <v>#VALUE!</v>
      </c>
    </row>
    <row r="575" spans="1:6" x14ac:dyDescent="0.2">
      <c r="A575" s="248" t="str">
        <f>CONCATENATE('Covid-19 KUA Abrechnungen'!G584,"-",LEFT('Covid-19 KUA Abrechnungen'!AB584,6))</f>
        <v>-</v>
      </c>
      <c r="B575" s="248">
        <f>+'Covid-19 KUA Abrechnungen'!Z584</f>
        <v>0</v>
      </c>
      <c r="C575" s="248">
        <f>IF('Covid-19 KUA Abrechnungen'!AD584&gt;0,'Covid-19 KUA Abrechnungen'!AD584/'Covid-19 KUA Abrechnungen'!P584,'Covid-19 KUA Abrechnungen'!AE584)</f>
        <v>0</v>
      </c>
      <c r="E575" s="248" t="e">
        <f>CONCATENATE(Gehälter!$A2:$AD16,"-",Gehälter!$A2:$AD16)</f>
        <v>#VALUE!</v>
      </c>
      <c r="F575" t="e">
        <f>+Gehälter!$A2:$AD16/Gehälter!$A2:$AD16</f>
        <v>#VALUE!</v>
      </c>
    </row>
    <row r="576" spans="1:6" x14ac:dyDescent="0.2">
      <c r="A576" s="248" t="str">
        <f>CONCATENATE('Covid-19 KUA Abrechnungen'!G585,"-",LEFT('Covid-19 KUA Abrechnungen'!AB585,6))</f>
        <v>-</v>
      </c>
      <c r="B576" s="248">
        <f>+'Covid-19 KUA Abrechnungen'!Z585</f>
        <v>0</v>
      </c>
      <c r="C576" s="248">
        <f>IF('Covid-19 KUA Abrechnungen'!AD585&gt;0,'Covid-19 KUA Abrechnungen'!AD585/'Covid-19 KUA Abrechnungen'!P585,'Covid-19 KUA Abrechnungen'!AE585)</f>
        <v>0</v>
      </c>
      <c r="E576" s="248" t="e">
        <f>CONCATENATE(Gehälter!$A2:$AD16,"-",Gehälter!$A2:$AD16)</f>
        <v>#VALUE!</v>
      </c>
      <c r="F576" t="e">
        <f>+Gehälter!$A2:$AD16/Gehälter!$A2:$AD16</f>
        <v>#VALUE!</v>
      </c>
    </row>
    <row r="577" spans="1:6" x14ac:dyDescent="0.2">
      <c r="A577" s="248" t="str">
        <f>CONCATENATE('Covid-19 KUA Abrechnungen'!G586,"-",LEFT('Covid-19 KUA Abrechnungen'!AB586,6))</f>
        <v>-</v>
      </c>
      <c r="B577" s="248">
        <f>+'Covid-19 KUA Abrechnungen'!Z586</f>
        <v>0</v>
      </c>
      <c r="C577" s="248">
        <f>IF('Covid-19 KUA Abrechnungen'!AD586&gt;0,'Covid-19 KUA Abrechnungen'!AD586/'Covid-19 KUA Abrechnungen'!P586,'Covid-19 KUA Abrechnungen'!AE586)</f>
        <v>0</v>
      </c>
      <c r="E577" s="248" t="e">
        <f>CONCATENATE(Gehälter!$A2:$AD16,"-",Gehälter!$A2:$AD16)</f>
        <v>#VALUE!</v>
      </c>
      <c r="F577" t="e">
        <f>+Gehälter!$A2:$AD16/Gehälter!$A2:$AD16</f>
        <v>#VALUE!</v>
      </c>
    </row>
    <row r="578" spans="1:6" x14ac:dyDescent="0.2">
      <c r="A578" s="248" t="str">
        <f>CONCATENATE('Covid-19 KUA Abrechnungen'!G587,"-",LEFT('Covid-19 KUA Abrechnungen'!AB587,6))</f>
        <v>-</v>
      </c>
      <c r="B578" s="248">
        <f>+'Covid-19 KUA Abrechnungen'!Z587</f>
        <v>0</v>
      </c>
      <c r="C578" s="248">
        <f>IF('Covid-19 KUA Abrechnungen'!AD587&gt;0,'Covid-19 KUA Abrechnungen'!AD587/'Covid-19 KUA Abrechnungen'!P587,'Covid-19 KUA Abrechnungen'!AE587)</f>
        <v>0</v>
      </c>
      <c r="E578" s="248" t="e">
        <f>CONCATENATE(Gehälter!$A2:$AD16,"-",Gehälter!$A2:$AD16)</f>
        <v>#VALUE!</v>
      </c>
      <c r="F578" t="e">
        <f>+Gehälter!$A2:$AD16/Gehälter!$A2:$AD16</f>
        <v>#VALUE!</v>
      </c>
    </row>
    <row r="579" spans="1:6" x14ac:dyDescent="0.2">
      <c r="A579" s="248" t="str">
        <f>CONCATENATE('Covid-19 KUA Abrechnungen'!G588,"-",LEFT('Covid-19 KUA Abrechnungen'!AB588,6))</f>
        <v>-</v>
      </c>
      <c r="B579" s="248">
        <f>+'Covid-19 KUA Abrechnungen'!Z588</f>
        <v>0</v>
      </c>
      <c r="C579" s="248">
        <f>IF('Covid-19 KUA Abrechnungen'!AD588&gt;0,'Covid-19 KUA Abrechnungen'!AD588/'Covid-19 KUA Abrechnungen'!P588,'Covid-19 KUA Abrechnungen'!AE588)</f>
        <v>0</v>
      </c>
      <c r="E579" s="248" t="e">
        <f>CONCATENATE(Gehälter!$A2:$AD16,"-",Gehälter!$A2:$AD16)</f>
        <v>#VALUE!</v>
      </c>
      <c r="F579" t="e">
        <f>+Gehälter!$A2:$AD16/Gehälter!$A2:$AD16</f>
        <v>#VALUE!</v>
      </c>
    </row>
    <row r="580" spans="1:6" x14ac:dyDescent="0.2">
      <c r="A580" s="248" t="str">
        <f>CONCATENATE('Covid-19 KUA Abrechnungen'!G589,"-",LEFT('Covid-19 KUA Abrechnungen'!AB589,6))</f>
        <v>-</v>
      </c>
      <c r="B580" s="248">
        <f>+'Covid-19 KUA Abrechnungen'!Z589</f>
        <v>0</v>
      </c>
      <c r="C580" s="248">
        <f>IF('Covid-19 KUA Abrechnungen'!AD589&gt;0,'Covid-19 KUA Abrechnungen'!AD589/'Covid-19 KUA Abrechnungen'!P589,'Covid-19 KUA Abrechnungen'!AE589)</f>
        <v>0</v>
      </c>
      <c r="E580" s="248" t="e">
        <f>CONCATENATE(Gehälter!$A2:$AD16,"-",Gehälter!$A2:$AD16)</f>
        <v>#VALUE!</v>
      </c>
      <c r="F580" t="e">
        <f>+Gehälter!$A2:$AD16/Gehälter!$A2:$AD16</f>
        <v>#VALUE!</v>
      </c>
    </row>
    <row r="581" spans="1:6" x14ac:dyDescent="0.2">
      <c r="A581" s="248" t="str">
        <f>CONCATENATE('Covid-19 KUA Abrechnungen'!G590,"-",LEFT('Covid-19 KUA Abrechnungen'!AB590,6))</f>
        <v>-</v>
      </c>
      <c r="B581" s="248">
        <f>+'Covid-19 KUA Abrechnungen'!Z590</f>
        <v>0</v>
      </c>
      <c r="C581" s="248">
        <f>IF('Covid-19 KUA Abrechnungen'!AD590&gt;0,'Covid-19 KUA Abrechnungen'!AD590/'Covid-19 KUA Abrechnungen'!P590,'Covid-19 KUA Abrechnungen'!AE590)</f>
        <v>0</v>
      </c>
      <c r="E581" s="248" t="e">
        <f>CONCATENATE(Gehälter!$A2:$AD16,"-",Gehälter!$A2:$AD16)</f>
        <v>#VALUE!</v>
      </c>
      <c r="F581" t="e">
        <f>+Gehälter!$A2:$AD16/Gehälter!$A2:$AD16</f>
        <v>#VALUE!</v>
      </c>
    </row>
    <row r="582" spans="1:6" x14ac:dyDescent="0.2">
      <c r="A582" s="248" t="str">
        <f>CONCATENATE('Covid-19 KUA Abrechnungen'!G591,"-",LEFT('Covid-19 KUA Abrechnungen'!AB591,6))</f>
        <v>-</v>
      </c>
      <c r="B582" s="248">
        <f>+'Covid-19 KUA Abrechnungen'!Z591</f>
        <v>0</v>
      </c>
      <c r="C582" s="248">
        <f>IF('Covid-19 KUA Abrechnungen'!AD591&gt;0,'Covid-19 KUA Abrechnungen'!AD591/'Covid-19 KUA Abrechnungen'!P591,'Covid-19 KUA Abrechnungen'!AE591)</f>
        <v>0</v>
      </c>
      <c r="E582" s="248" t="e">
        <f>CONCATENATE(Gehälter!$A2:$AD16,"-",Gehälter!$A2:$AD16)</f>
        <v>#VALUE!</v>
      </c>
      <c r="F582" t="e">
        <f>+Gehälter!$A2:$AD16/Gehälter!$A2:$AD16</f>
        <v>#VALUE!</v>
      </c>
    </row>
    <row r="583" spans="1:6" x14ac:dyDescent="0.2">
      <c r="A583" s="248" t="str">
        <f>CONCATENATE('Covid-19 KUA Abrechnungen'!G592,"-",LEFT('Covid-19 KUA Abrechnungen'!AB592,6))</f>
        <v>-</v>
      </c>
      <c r="B583" s="248">
        <f>+'Covid-19 KUA Abrechnungen'!Z592</f>
        <v>0</v>
      </c>
      <c r="C583" s="248">
        <f>IF('Covid-19 KUA Abrechnungen'!AD592&gt;0,'Covid-19 KUA Abrechnungen'!AD592/'Covid-19 KUA Abrechnungen'!P592,'Covid-19 KUA Abrechnungen'!AE592)</f>
        <v>0</v>
      </c>
      <c r="E583" s="248" t="e">
        <f>CONCATENATE(Gehälter!$A2:$AD16,"-",Gehälter!$A2:$AD16)</f>
        <v>#VALUE!</v>
      </c>
      <c r="F583" t="e">
        <f>+Gehälter!$A2:$AD16/Gehälter!$A2:$AD16</f>
        <v>#VALUE!</v>
      </c>
    </row>
    <row r="584" spans="1:6" x14ac:dyDescent="0.2">
      <c r="A584" s="248" t="str">
        <f>CONCATENATE('Covid-19 KUA Abrechnungen'!G593,"-",LEFT('Covid-19 KUA Abrechnungen'!AB593,6))</f>
        <v>-</v>
      </c>
      <c r="B584" s="248">
        <f>+'Covid-19 KUA Abrechnungen'!Z593</f>
        <v>0</v>
      </c>
      <c r="C584" s="248">
        <f>IF('Covid-19 KUA Abrechnungen'!AD593&gt;0,'Covid-19 KUA Abrechnungen'!AD593/'Covid-19 KUA Abrechnungen'!P593,'Covid-19 KUA Abrechnungen'!AE593)</f>
        <v>0</v>
      </c>
      <c r="E584" s="248" t="e">
        <f>CONCATENATE(Gehälter!$A2:$AD16,"-",Gehälter!$A2:$AD16)</f>
        <v>#VALUE!</v>
      </c>
      <c r="F584" t="e">
        <f>+Gehälter!$A2:$AD16/Gehälter!$A2:$AD16</f>
        <v>#VALUE!</v>
      </c>
    </row>
    <row r="585" spans="1:6" x14ac:dyDescent="0.2">
      <c r="A585" s="248" t="str">
        <f>CONCATENATE('Covid-19 KUA Abrechnungen'!G594,"-",LEFT('Covid-19 KUA Abrechnungen'!AB594,6))</f>
        <v>-</v>
      </c>
      <c r="B585" s="248">
        <f>+'Covid-19 KUA Abrechnungen'!Z594</f>
        <v>0</v>
      </c>
      <c r="C585" s="248">
        <f>IF('Covid-19 KUA Abrechnungen'!AD594&gt;0,'Covid-19 KUA Abrechnungen'!AD594/'Covid-19 KUA Abrechnungen'!P594,'Covid-19 KUA Abrechnungen'!AE594)</f>
        <v>0</v>
      </c>
      <c r="E585" s="248" t="e">
        <f>CONCATENATE(Gehälter!$A2:$AD16,"-",Gehälter!$A2:$AD16)</f>
        <v>#VALUE!</v>
      </c>
      <c r="F585" t="e">
        <f>+Gehälter!$A2:$AD16/Gehälter!$A2:$AD16</f>
        <v>#VALUE!</v>
      </c>
    </row>
    <row r="586" spans="1:6" x14ac:dyDescent="0.2">
      <c r="A586" s="248" t="str">
        <f>CONCATENATE('Covid-19 KUA Abrechnungen'!G595,"-",LEFT('Covid-19 KUA Abrechnungen'!AB595,6))</f>
        <v>-</v>
      </c>
      <c r="B586" s="248">
        <f>+'Covid-19 KUA Abrechnungen'!Z595</f>
        <v>0</v>
      </c>
      <c r="C586" s="248">
        <f>IF('Covid-19 KUA Abrechnungen'!AD595&gt;0,'Covid-19 KUA Abrechnungen'!AD595/'Covid-19 KUA Abrechnungen'!P595,'Covid-19 KUA Abrechnungen'!AE595)</f>
        <v>0</v>
      </c>
      <c r="E586" s="248" t="e">
        <f>CONCATENATE(Gehälter!$A2:$AD16,"-",Gehälter!$A2:$AD16)</f>
        <v>#VALUE!</v>
      </c>
      <c r="F586" t="e">
        <f>+Gehälter!$A2:$AD16/Gehälter!$A2:$AD16</f>
        <v>#VALUE!</v>
      </c>
    </row>
    <row r="587" spans="1:6" x14ac:dyDescent="0.2">
      <c r="A587" s="248" t="str">
        <f>CONCATENATE('Covid-19 KUA Abrechnungen'!G596,"-",LEFT('Covid-19 KUA Abrechnungen'!AB596,6))</f>
        <v>-</v>
      </c>
      <c r="B587" s="248">
        <f>+'Covid-19 KUA Abrechnungen'!Z596</f>
        <v>0</v>
      </c>
      <c r="C587" s="248">
        <f>IF('Covid-19 KUA Abrechnungen'!AD596&gt;0,'Covid-19 KUA Abrechnungen'!AD596/'Covid-19 KUA Abrechnungen'!P596,'Covid-19 KUA Abrechnungen'!AE596)</f>
        <v>0</v>
      </c>
      <c r="E587" s="248" t="e">
        <f>CONCATENATE(Gehälter!$A2:$AD16,"-",Gehälter!$A2:$AD16)</f>
        <v>#VALUE!</v>
      </c>
      <c r="F587" t="e">
        <f>+Gehälter!$A2:$AD16/Gehälter!$A2:$AD16</f>
        <v>#VALUE!</v>
      </c>
    </row>
    <row r="588" spans="1:6" x14ac:dyDescent="0.2">
      <c r="A588" s="248" t="str">
        <f>CONCATENATE('Covid-19 KUA Abrechnungen'!G597,"-",LEFT('Covid-19 KUA Abrechnungen'!AB597,6))</f>
        <v>-</v>
      </c>
      <c r="B588" s="248">
        <f>+'Covid-19 KUA Abrechnungen'!Z597</f>
        <v>0</v>
      </c>
      <c r="C588" s="248">
        <f>IF('Covid-19 KUA Abrechnungen'!AD597&gt;0,'Covid-19 KUA Abrechnungen'!AD597/'Covid-19 KUA Abrechnungen'!P597,'Covid-19 KUA Abrechnungen'!AE597)</f>
        <v>0</v>
      </c>
      <c r="E588" s="248" t="e">
        <f>CONCATENATE(Gehälter!$A2:$AD16,"-",Gehälter!$A2:$AD16)</f>
        <v>#VALUE!</v>
      </c>
      <c r="F588" t="e">
        <f>+Gehälter!$A2:$AD16/Gehälter!$A2:$AD16</f>
        <v>#VALUE!</v>
      </c>
    </row>
    <row r="589" spans="1:6" x14ac:dyDescent="0.2">
      <c r="A589" s="248" t="str">
        <f>CONCATENATE('Covid-19 KUA Abrechnungen'!G598,"-",LEFT('Covid-19 KUA Abrechnungen'!AB598,6))</f>
        <v>-</v>
      </c>
      <c r="B589" s="248">
        <f>+'Covid-19 KUA Abrechnungen'!Z598</f>
        <v>0</v>
      </c>
      <c r="C589" s="248">
        <f>IF('Covid-19 KUA Abrechnungen'!AD598&gt;0,'Covid-19 KUA Abrechnungen'!AD598/'Covid-19 KUA Abrechnungen'!P598,'Covid-19 KUA Abrechnungen'!AE598)</f>
        <v>0</v>
      </c>
      <c r="E589" s="248" t="e">
        <f>CONCATENATE(Gehälter!$A2:$AD16,"-",Gehälter!$A2:$AD16)</f>
        <v>#VALUE!</v>
      </c>
      <c r="F589" t="e">
        <f>+Gehälter!$A2:$AD16/Gehälter!$A2:$AD16</f>
        <v>#VALUE!</v>
      </c>
    </row>
    <row r="590" spans="1:6" x14ac:dyDescent="0.2">
      <c r="A590" s="248" t="str">
        <f>CONCATENATE('Covid-19 KUA Abrechnungen'!G599,"-",LEFT('Covid-19 KUA Abrechnungen'!AB599,6))</f>
        <v>-</v>
      </c>
      <c r="B590" s="248">
        <f>+'Covid-19 KUA Abrechnungen'!Z599</f>
        <v>0</v>
      </c>
      <c r="C590" s="248">
        <f>IF('Covid-19 KUA Abrechnungen'!AD599&gt;0,'Covid-19 KUA Abrechnungen'!AD599/'Covid-19 KUA Abrechnungen'!P599,'Covid-19 KUA Abrechnungen'!AE599)</f>
        <v>0</v>
      </c>
      <c r="E590" s="248" t="e">
        <f>CONCATENATE(Gehälter!$A2:$AD16,"-",Gehälter!$A2:$AD16)</f>
        <v>#VALUE!</v>
      </c>
      <c r="F590" t="e">
        <f>+Gehälter!$A2:$AD16/Gehälter!$A2:$AD16</f>
        <v>#VALUE!</v>
      </c>
    </row>
    <row r="591" spans="1:6" x14ac:dyDescent="0.2">
      <c r="A591" s="248" t="str">
        <f>CONCATENATE('Covid-19 KUA Abrechnungen'!G600,"-",LEFT('Covid-19 KUA Abrechnungen'!AB600,6))</f>
        <v>-</v>
      </c>
      <c r="B591" s="248">
        <f>+'Covid-19 KUA Abrechnungen'!Z600</f>
        <v>0</v>
      </c>
      <c r="C591" s="248">
        <f>IF('Covid-19 KUA Abrechnungen'!AD600&gt;0,'Covid-19 KUA Abrechnungen'!AD600/'Covid-19 KUA Abrechnungen'!P600,'Covid-19 KUA Abrechnungen'!AE600)</f>
        <v>0</v>
      </c>
      <c r="E591" s="248" t="e">
        <f>CONCATENATE(Gehälter!$A2:$AD16,"-",Gehälter!$A2:$AD16)</f>
        <v>#VALUE!</v>
      </c>
      <c r="F591" t="e">
        <f>+Gehälter!$A2:$AD16/Gehälter!$A2:$AD16</f>
        <v>#VALUE!</v>
      </c>
    </row>
    <row r="592" spans="1:6" x14ac:dyDescent="0.2">
      <c r="A592" s="248" t="str">
        <f>CONCATENATE('Covid-19 KUA Abrechnungen'!G601,"-",LEFT('Covid-19 KUA Abrechnungen'!AB601,6))</f>
        <v>-</v>
      </c>
      <c r="B592" s="248">
        <f>+'Covid-19 KUA Abrechnungen'!Z601</f>
        <v>0</v>
      </c>
      <c r="C592" s="248">
        <f>IF('Covid-19 KUA Abrechnungen'!AD601&gt;0,'Covid-19 KUA Abrechnungen'!AD601/'Covid-19 KUA Abrechnungen'!P601,'Covid-19 KUA Abrechnungen'!AE601)</f>
        <v>0</v>
      </c>
      <c r="E592" s="248" t="e">
        <f>CONCATENATE(Gehälter!$A2:$AD16,"-",Gehälter!$A2:$AD16)</f>
        <v>#VALUE!</v>
      </c>
      <c r="F592" t="e">
        <f>+Gehälter!$A2:$AD16/Gehälter!$A2:$AD16</f>
        <v>#VALUE!</v>
      </c>
    </row>
    <row r="593" spans="1:6" x14ac:dyDescent="0.2">
      <c r="A593" s="248" t="str">
        <f>CONCATENATE('Covid-19 KUA Abrechnungen'!G602,"-",LEFT('Covid-19 KUA Abrechnungen'!AB602,6))</f>
        <v>-</v>
      </c>
      <c r="B593" s="248">
        <f>+'Covid-19 KUA Abrechnungen'!Z602</f>
        <v>0</v>
      </c>
      <c r="C593" s="248">
        <f>IF('Covid-19 KUA Abrechnungen'!AD602&gt;0,'Covid-19 KUA Abrechnungen'!AD602/'Covid-19 KUA Abrechnungen'!P602,'Covid-19 KUA Abrechnungen'!AE602)</f>
        <v>0</v>
      </c>
      <c r="E593" s="248" t="e">
        <f>CONCATENATE(Gehälter!$A2:$AD16,"-",Gehälter!$A2:$AD16)</f>
        <v>#VALUE!</v>
      </c>
      <c r="F593" t="e">
        <f>+Gehälter!$A2:$AD16/Gehälter!$A2:$AD16</f>
        <v>#VALUE!</v>
      </c>
    </row>
    <row r="594" spans="1:6" x14ac:dyDescent="0.2">
      <c r="A594" s="248" t="str">
        <f>CONCATENATE('Covid-19 KUA Abrechnungen'!G603,"-",LEFT('Covid-19 KUA Abrechnungen'!AB603,6))</f>
        <v>-</v>
      </c>
      <c r="B594" s="248">
        <f>+'Covid-19 KUA Abrechnungen'!Z603</f>
        <v>0</v>
      </c>
      <c r="C594" s="248">
        <f>IF('Covid-19 KUA Abrechnungen'!AD603&gt;0,'Covid-19 KUA Abrechnungen'!AD603/'Covid-19 KUA Abrechnungen'!P603,'Covid-19 KUA Abrechnungen'!AE603)</f>
        <v>0</v>
      </c>
      <c r="E594" s="248" t="e">
        <f>CONCATENATE(Gehälter!$A2:$AD16,"-",Gehälter!$A2:$AD16)</f>
        <v>#VALUE!</v>
      </c>
      <c r="F594" t="e">
        <f>+Gehälter!$A2:$AD16/Gehälter!$A2:$AD16</f>
        <v>#VALUE!</v>
      </c>
    </row>
    <row r="595" spans="1:6" x14ac:dyDescent="0.2">
      <c r="A595" s="248" t="str">
        <f>CONCATENATE('Covid-19 KUA Abrechnungen'!G604,"-",LEFT('Covid-19 KUA Abrechnungen'!AB604,6))</f>
        <v>-</v>
      </c>
      <c r="B595" s="248">
        <f>+'Covid-19 KUA Abrechnungen'!Z604</f>
        <v>0</v>
      </c>
      <c r="C595" s="248">
        <f>IF('Covid-19 KUA Abrechnungen'!AD604&gt;0,'Covid-19 KUA Abrechnungen'!AD604/'Covid-19 KUA Abrechnungen'!P604,'Covid-19 KUA Abrechnungen'!AE604)</f>
        <v>0</v>
      </c>
      <c r="E595" s="248" t="e">
        <f>CONCATENATE(Gehälter!$A2:$AD16,"-",Gehälter!$A2:$AD16)</f>
        <v>#VALUE!</v>
      </c>
      <c r="F595" t="e">
        <f>+Gehälter!$A2:$AD16/Gehälter!$A2:$AD16</f>
        <v>#VALUE!</v>
      </c>
    </row>
    <row r="596" spans="1:6" x14ac:dyDescent="0.2">
      <c r="A596" s="248" t="str">
        <f>CONCATENATE('Covid-19 KUA Abrechnungen'!G605,"-",LEFT('Covid-19 KUA Abrechnungen'!AB605,6))</f>
        <v>-</v>
      </c>
      <c r="B596" s="248">
        <f>+'Covid-19 KUA Abrechnungen'!Z605</f>
        <v>0</v>
      </c>
      <c r="C596" s="248">
        <f>IF('Covid-19 KUA Abrechnungen'!AD605&gt;0,'Covid-19 KUA Abrechnungen'!AD605/'Covid-19 KUA Abrechnungen'!P605,'Covid-19 KUA Abrechnungen'!AE605)</f>
        <v>0</v>
      </c>
      <c r="E596" s="248" t="e">
        <f>CONCATENATE(Gehälter!$A2:$AD16,"-",Gehälter!$A2:$AD16)</f>
        <v>#VALUE!</v>
      </c>
      <c r="F596" t="e">
        <f>+Gehälter!$A2:$AD16/Gehälter!$A2:$AD16</f>
        <v>#VALUE!</v>
      </c>
    </row>
    <row r="597" spans="1:6" x14ac:dyDescent="0.2">
      <c r="A597" s="248" t="str">
        <f>CONCATENATE('Covid-19 KUA Abrechnungen'!G606,"-",LEFT('Covid-19 KUA Abrechnungen'!AB606,6))</f>
        <v>-</v>
      </c>
      <c r="B597" s="248">
        <f>+'Covid-19 KUA Abrechnungen'!Z606</f>
        <v>0</v>
      </c>
      <c r="C597" s="248">
        <f>IF('Covid-19 KUA Abrechnungen'!AD606&gt;0,'Covid-19 KUA Abrechnungen'!AD606/'Covid-19 KUA Abrechnungen'!P606,'Covid-19 KUA Abrechnungen'!AE606)</f>
        <v>0</v>
      </c>
      <c r="E597" s="248" t="e">
        <f>CONCATENATE(Gehälter!$A2:$AD16,"-",Gehälter!$A2:$AD16)</f>
        <v>#VALUE!</v>
      </c>
      <c r="F597" t="e">
        <f>+Gehälter!$A2:$AD16/Gehälter!$A2:$AD16</f>
        <v>#VALUE!</v>
      </c>
    </row>
    <row r="598" spans="1:6" x14ac:dyDescent="0.2">
      <c r="A598" s="248" t="str">
        <f>CONCATENATE('Covid-19 KUA Abrechnungen'!G607,"-",LEFT('Covid-19 KUA Abrechnungen'!AB607,6))</f>
        <v>-</v>
      </c>
      <c r="B598" s="248">
        <f>+'Covid-19 KUA Abrechnungen'!Z607</f>
        <v>0</v>
      </c>
      <c r="C598" s="248">
        <f>IF('Covid-19 KUA Abrechnungen'!AD607&gt;0,'Covid-19 KUA Abrechnungen'!AD607/'Covid-19 KUA Abrechnungen'!P607,'Covid-19 KUA Abrechnungen'!AE607)</f>
        <v>0</v>
      </c>
      <c r="E598" s="248" t="e">
        <f>CONCATENATE(Gehälter!$A2:$AD16,"-",Gehälter!$A2:$AD16)</f>
        <v>#VALUE!</v>
      </c>
      <c r="F598" t="e">
        <f>+Gehälter!$A2:$AD16/Gehälter!$A2:$AD16</f>
        <v>#VALUE!</v>
      </c>
    </row>
    <row r="599" spans="1:6" x14ac:dyDescent="0.2">
      <c r="A599" s="248" t="str">
        <f>CONCATENATE('Covid-19 KUA Abrechnungen'!G608,"-",LEFT('Covid-19 KUA Abrechnungen'!AB608,6))</f>
        <v>-</v>
      </c>
      <c r="B599" s="248">
        <f>+'Covid-19 KUA Abrechnungen'!Z608</f>
        <v>0</v>
      </c>
      <c r="C599" s="248">
        <f>IF('Covid-19 KUA Abrechnungen'!AD608&gt;0,'Covid-19 KUA Abrechnungen'!AD608/'Covid-19 KUA Abrechnungen'!P608,'Covid-19 KUA Abrechnungen'!AE608)</f>
        <v>0</v>
      </c>
      <c r="E599" s="248" t="e">
        <f>CONCATENATE(Gehälter!$A2:$AD16,"-",Gehälter!$A2:$AD16)</f>
        <v>#VALUE!</v>
      </c>
      <c r="F599" t="e">
        <f>+Gehälter!$A2:$AD16/Gehälter!$A2:$AD16</f>
        <v>#VALUE!</v>
      </c>
    </row>
    <row r="600" spans="1:6" x14ac:dyDescent="0.2">
      <c r="A600" s="248" t="str">
        <f>CONCATENATE('Covid-19 KUA Abrechnungen'!G609,"-",LEFT('Covid-19 KUA Abrechnungen'!AB609,6))</f>
        <v>-</v>
      </c>
      <c r="B600" s="248">
        <f>+'Covid-19 KUA Abrechnungen'!Z609</f>
        <v>0</v>
      </c>
      <c r="C600" s="248">
        <f>IF('Covid-19 KUA Abrechnungen'!AD609&gt;0,'Covid-19 KUA Abrechnungen'!AD609/'Covid-19 KUA Abrechnungen'!P609,'Covid-19 KUA Abrechnungen'!AE609)</f>
        <v>0</v>
      </c>
      <c r="E600" s="248" t="e">
        <f>CONCATENATE(Gehälter!$A2:$AD16,"-",Gehälter!$A2:$AD16)</f>
        <v>#VALUE!</v>
      </c>
      <c r="F600" t="e">
        <f>+Gehälter!$A2:$AD16/Gehälter!$A2:$AD16</f>
        <v>#VALUE!</v>
      </c>
    </row>
    <row r="601" spans="1:6" x14ac:dyDescent="0.2">
      <c r="A601" s="248" t="str">
        <f>CONCATENATE('Covid-19 KUA Abrechnungen'!G610,"-",LEFT('Covid-19 KUA Abrechnungen'!AB610,6))</f>
        <v>-</v>
      </c>
      <c r="B601" s="248">
        <f>+'Covid-19 KUA Abrechnungen'!Z610</f>
        <v>0</v>
      </c>
      <c r="C601" s="248">
        <f>IF('Covid-19 KUA Abrechnungen'!AD610&gt;0,'Covid-19 KUA Abrechnungen'!AD610/'Covid-19 KUA Abrechnungen'!P610,'Covid-19 KUA Abrechnungen'!AE610)</f>
        <v>0</v>
      </c>
      <c r="E601" s="248" t="e">
        <f>CONCATENATE(Gehälter!$A2:$AD16,"-",Gehälter!$A2:$AD16)</f>
        <v>#VALUE!</v>
      </c>
      <c r="F601" t="e">
        <f>+Gehälter!$A2:$AD16/Gehälter!$A2:$AD16</f>
        <v>#VALUE!</v>
      </c>
    </row>
    <row r="602" spans="1:6" x14ac:dyDescent="0.2">
      <c r="A602" s="248" t="str">
        <f>CONCATENATE('Covid-19 KUA Abrechnungen'!G611,"-",LEFT('Covid-19 KUA Abrechnungen'!AB611,6))</f>
        <v>-</v>
      </c>
      <c r="B602" s="248">
        <f>+'Covid-19 KUA Abrechnungen'!Z611</f>
        <v>0</v>
      </c>
      <c r="C602" s="248">
        <f>IF('Covid-19 KUA Abrechnungen'!AD611&gt;0,'Covid-19 KUA Abrechnungen'!AD611/'Covid-19 KUA Abrechnungen'!P611,'Covid-19 KUA Abrechnungen'!AE611)</f>
        <v>0</v>
      </c>
      <c r="E602" s="248" t="e">
        <f>CONCATENATE(Gehälter!$A2:$AD16,"-",Gehälter!$A2:$AD16)</f>
        <v>#VALUE!</v>
      </c>
      <c r="F602" t="e">
        <f>+Gehälter!$A2:$AD16/Gehälter!$A2:$AD16</f>
        <v>#VALUE!</v>
      </c>
    </row>
    <row r="603" spans="1:6" x14ac:dyDescent="0.2">
      <c r="A603" s="248" t="str">
        <f>CONCATENATE('Covid-19 KUA Abrechnungen'!G612,"-",LEFT('Covid-19 KUA Abrechnungen'!AB612,6))</f>
        <v>-</v>
      </c>
      <c r="B603" s="248">
        <f>+'Covid-19 KUA Abrechnungen'!Z612</f>
        <v>0</v>
      </c>
      <c r="C603" s="248">
        <f>IF('Covid-19 KUA Abrechnungen'!AD612&gt;0,'Covid-19 KUA Abrechnungen'!AD612/'Covid-19 KUA Abrechnungen'!P612,'Covid-19 KUA Abrechnungen'!AE612)</f>
        <v>0</v>
      </c>
      <c r="E603" s="248" t="e">
        <f>CONCATENATE(Gehälter!$A2:$AD16,"-",Gehälter!$A2:$AD16)</f>
        <v>#VALUE!</v>
      </c>
      <c r="F603" t="e">
        <f>+Gehälter!$A2:$AD16/Gehälter!$A2:$AD16</f>
        <v>#VALUE!</v>
      </c>
    </row>
    <row r="604" spans="1:6" x14ac:dyDescent="0.2">
      <c r="A604" s="248" t="str">
        <f>CONCATENATE('Covid-19 KUA Abrechnungen'!G613,"-",LEFT('Covid-19 KUA Abrechnungen'!AB613,6))</f>
        <v>-</v>
      </c>
      <c r="B604" s="248">
        <f>+'Covid-19 KUA Abrechnungen'!Z613</f>
        <v>0</v>
      </c>
      <c r="C604" s="248">
        <f>IF('Covid-19 KUA Abrechnungen'!AD613&gt;0,'Covid-19 KUA Abrechnungen'!AD613/'Covid-19 KUA Abrechnungen'!P613,'Covid-19 KUA Abrechnungen'!AE613)</f>
        <v>0</v>
      </c>
      <c r="E604" s="248" t="e">
        <f>CONCATENATE(Gehälter!$A2:$AD16,"-",Gehälter!$A2:$AD16)</f>
        <v>#VALUE!</v>
      </c>
      <c r="F604" t="e">
        <f>+Gehälter!$A2:$AD16/Gehälter!$A2:$AD16</f>
        <v>#VALUE!</v>
      </c>
    </row>
    <row r="605" spans="1:6" x14ac:dyDescent="0.2">
      <c r="A605" s="248" t="str">
        <f>CONCATENATE('Covid-19 KUA Abrechnungen'!G614,"-",LEFT('Covid-19 KUA Abrechnungen'!AB614,6))</f>
        <v>-</v>
      </c>
      <c r="B605" s="248">
        <f>+'Covid-19 KUA Abrechnungen'!Z614</f>
        <v>0</v>
      </c>
      <c r="C605" s="248">
        <f>IF('Covid-19 KUA Abrechnungen'!AD614&gt;0,'Covid-19 KUA Abrechnungen'!AD614/'Covid-19 KUA Abrechnungen'!P614,'Covid-19 KUA Abrechnungen'!AE614)</f>
        <v>0</v>
      </c>
      <c r="E605" s="248" t="e">
        <f>CONCATENATE(Gehälter!$A2:$AD16,"-",Gehälter!$A2:$AD16)</f>
        <v>#VALUE!</v>
      </c>
      <c r="F605" t="e">
        <f>+Gehälter!$A2:$AD16/Gehälter!$A2:$AD16</f>
        <v>#VALUE!</v>
      </c>
    </row>
    <row r="606" spans="1:6" x14ac:dyDescent="0.2">
      <c r="A606" s="248" t="str">
        <f>CONCATENATE('Covid-19 KUA Abrechnungen'!G615,"-",LEFT('Covid-19 KUA Abrechnungen'!AB615,6))</f>
        <v>-</v>
      </c>
      <c r="B606" s="248">
        <f>+'Covid-19 KUA Abrechnungen'!Z615</f>
        <v>0</v>
      </c>
      <c r="C606" s="248">
        <f>IF('Covid-19 KUA Abrechnungen'!AD615&gt;0,'Covid-19 KUA Abrechnungen'!AD615/'Covid-19 KUA Abrechnungen'!P615,'Covid-19 KUA Abrechnungen'!AE615)</f>
        <v>0</v>
      </c>
      <c r="E606" s="248" t="e">
        <f>CONCATENATE(Gehälter!$A2:$AD16,"-",Gehälter!$A2:$AD16)</f>
        <v>#VALUE!</v>
      </c>
      <c r="F606" t="e">
        <f>+Gehälter!$A2:$AD16/Gehälter!$A2:$AD16</f>
        <v>#VALUE!</v>
      </c>
    </row>
    <row r="607" spans="1:6" x14ac:dyDescent="0.2">
      <c r="A607" s="248" t="str">
        <f>CONCATENATE('Covid-19 KUA Abrechnungen'!G616,"-",LEFT('Covid-19 KUA Abrechnungen'!AB616,6))</f>
        <v>-</v>
      </c>
      <c r="B607" s="248">
        <f>+'Covid-19 KUA Abrechnungen'!Z616</f>
        <v>0</v>
      </c>
      <c r="C607" s="248">
        <f>IF('Covid-19 KUA Abrechnungen'!AD616&gt;0,'Covid-19 KUA Abrechnungen'!AD616/'Covid-19 KUA Abrechnungen'!P616,'Covid-19 KUA Abrechnungen'!AE616)</f>
        <v>0</v>
      </c>
      <c r="E607" s="248" t="e">
        <f>CONCATENATE(Gehälter!$A2:$AD16,"-",Gehälter!$A2:$AD16)</f>
        <v>#VALUE!</v>
      </c>
      <c r="F607" t="e">
        <f>+Gehälter!$A2:$AD16/Gehälter!$A2:$AD16</f>
        <v>#VALUE!</v>
      </c>
    </row>
    <row r="608" spans="1:6" x14ac:dyDescent="0.2">
      <c r="A608" s="248" t="str">
        <f>CONCATENATE('Covid-19 KUA Abrechnungen'!G617,"-",LEFT('Covid-19 KUA Abrechnungen'!AB617,6))</f>
        <v>-</v>
      </c>
      <c r="B608" s="248">
        <f>+'Covid-19 KUA Abrechnungen'!Z617</f>
        <v>0</v>
      </c>
      <c r="C608" s="248">
        <f>IF('Covid-19 KUA Abrechnungen'!AD617&gt;0,'Covid-19 KUA Abrechnungen'!AD617/'Covid-19 KUA Abrechnungen'!P617,'Covid-19 KUA Abrechnungen'!AE617)</f>
        <v>0</v>
      </c>
      <c r="E608" s="248" t="e">
        <f>CONCATENATE(Gehälter!$A2:$AD16,"-",Gehälter!$A2:$AD16)</f>
        <v>#VALUE!</v>
      </c>
      <c r="F608" t="e">
        <f>+Gehälter!$A2:$AD16/Gehälter!$A2:$AD16</f>
        <v>#VALUE!</v>
      </c>
    </row>
    <row r="609" spans="1:6" x14ac:dyDescent="0.2">
      <c r="A609" s="248" t="str">
        <f>CONCATENATE('Covid-19 KUA Abrechnungen'!G618,"-",LEFT('Covid-19 KUA Abrechnungen'!AB618,6))</f>
        <v>-</v>
      </c>
      <c r="B609" s="248">
        <f>+'Covid-19 KUA Abrechnungen'!Z618</f>
        <v>0</v>
      </c>
      <c r="C609" s="248">
        <f>IF('Covid-19 KUA Abrechnungen'!AD618&gt;0,'Covid-19 KUA Abrechnungen'!AD618/'Covid-19 KUA Abrechnungen'!P618,'Covid-19 KUA Abrechnungen'!AE618)</f>
        <v>0</v>
      </c>
      <c r="E609" s="248" t="e">
        <f>CONCATENATE(Gehälter!$A2:$AD16,"-",Gehälter!$A2:$AD16)</f>
        <v>#VALUE!</v>
      </c>
      <c r="F609" t="e">
        <f>+Gehälter!$A2:$AD16/Gehälter!$A2:$AD16</f>
        <v>#VALUE!</v>
      </c>
    </row>
    <row r="610" spans="1:6" x14ac:dyDescent="0.2">
      <c r="A610" s="248" t="str">
        <f>CONCATENATE('Covid-19 KUA Abrechnungen'!G619,"-",LEFT('Covid-19 KUA Abrechnungen'!AB619,6))</f>
        <v>-</v>
      </c>
      <c r="B610" s="248">
        <f>+'Covid-19 KUA Abrechnungen'!Z619</f>
        <v>0</v>
      </c>
      <c r="C610" s="248">
        <f>IF('Covid-19 KUA Abrechnungen'!AD619&gt;0,'Covid-19 KUA Abrechnungen'!AD619/'Covid-19 KUA Abrechnungen'!P619,'Covid-19 KUA Abrechnungen'!AE619)</f>
        <v>0</v>
      </c>
      <c r="E610" s="248" t="e">
        <f>CONCATENATE(Gehälter!$A2:$AD16,"-",Gehälter!$A2:$AD16)</f>
        <v>#VALUE!</v>
      </c>
      <c r="F610" t="e">
        <f>+Gehälter!$A2:$AD16/Gehälter!$A2:$AD16</f>
        <v>#VALUE!</v>
      </c>
    </row>
    <row r="611" spans="1:6" x14ac:dyDescent="0.2">
      <c r="A611" s="248" t="str">
        <f>CONCATENATE('Covid-19 KUA Abrechnungen'!G620,"-",LEFT('Covid-19 KUA Abrechnungen'!AB620,6))</f>
        <v>-</v>
      </c>
      <c r="B611" s="248">
        <f>+'Covid-19 KUA Abrechnungen'!Z620</f>
        <v>0</v>
      </c>
      <c r="C611" s="248">
        <f>IF('Covid-19 KUA Abrechnungen'!AD620&gt;0,'Covid-19 KUA Abrechnungen'!AD620/'Covid-19 KUA Abrechnungen'!P620,'Covid-19 KUA Abrechnungen'!AE620)</f>
        <v>0</v>
      </c>
      <c r="E611" s="248" t="e">
        <f>CONCATENATE(Gehälter!$A2:$AD16,"-",Gehälter!$A2:$AD16)</f>
        <v>#VALUE!</v>
      </c>
      <c r="F611" t="e">
        <f>+Gehälter!$A2:$AD16/Gehälter!$A2:$AD16</f>
        <v>#VALUE!</v>
      </c>
    </row>
    <row r="612" spans="1:6" x14ac:dyDescent="0.2">
      <c r="A612" s="248" t="str">
        <f>CONCATENATE('Covid-19 KUA Abrechnungen'!G621,"-",LEFT('Covid-19 KUA Abrechnungen'!AB621,6))</f>
        <v>-</v>
      </c>
      <c r="B612" s="248">
        <f>+'Covid-19 KUA Abrechnungen'!Z621</f>
        <v>0</v>
      </c>
      <c r="C612" s="248">
        <f>IF('Covid-19 KUA Abrechnungen'!AD621&gt;0,'Covid-19 KUA Abrechnungen'!AD621/'Covid-19 KUA Abrechnungen'!P621,'Covid-19 KUA Abrechnungen'!AE621)</f>
        <v>0</v>
      </c>
      <c r="E612" s="248" t="e">
        <f>CONCATENATE(Gehälter!$A2:$AD16,"-",Gehälter!$A2:$AD16)</f>
        <v>#VALUE!</v>
      </c>
      <c r="F612" t="e">
        <f>+Gehälter!$A2:$AD16/Gehälter!$A2:$AD16</f>
        <v>#VALUE!</v>
      </c>
    </row>
    <row r="613" spans="1:6" x14ac:dyDescent="0.2">
      <c r="A613" s="248" t="str">
        <f>CONCATENATE('Covid-19 KUA Abrechnungen'!G622,"-",LEFT('Covid-19 KUA Abrechnungen'!AB622,6))</f>
        <v>-</v>
      </c>
      <c r="B613" s="248">
        <f>+'Covid-19 KUA Abrechnungen'!Z622</f>
        <v>0</v>
      </c>
      <c r="C613" s="248">
        <f>IF('Covid-19 KUA Abrechnungen'!AD622&gt;0,'Covid-19 KUA Abrechnungen'!AD622/'Covid-19 KUA Abrechnungen'!P622,'Covid-19 KUA Abrechnungen'!AE622)</f>
        <v>0</v>
      </c>
      <c r="E613" s="248" t="e">
        <f>CONCATENATE(Gehälter!$A2:$AD16,"-",Gehälter!$A2:$AD16)</f>
        <v>#VALUE!</v>
      </c>
      <c r="F613" t="e">
        <f>+Gehälter!$A2:$AD16/Gehälter!$A2:$AD16</f>
        <v>#VALUE!</v>
      </c>
    </row>
    <row r="614" spans="1:6" x14ac:dyDescent="0.2">
      <c r="A614" s="248" t="str">
        <f>CONCATENATE('Covid-19 KUA Abrechnungen'!G623,"-",LEFT('Covid-19 KUA Abrechnungen'!AB623,6))</f>
        <v>-</v>
      </c>
      <c r="B614" s="248">
        <f>+'Covid-19 KUA Abrechnungen'!Z623</f>
        <v>0</v>
      </c>
      <c r="C614" s="248">
        <f>IF('Covid-19 KUA Abrechnungen'!AD623&gt;0,'Covid-19 KUA Abrechnungen'!AD623/'Covid-19 KUA Abrechnungen'!P623,'Covid-19 KUA Abrechnungen'!AE623)</f>
        <v>0</v>
      </c>
      <c r="E614" s="248" t="e">
        <f>CONCATENATE(Gehälter!$A2:$AD16,"-",Gehälter!$A2:$AD16)</f>
        <v>#VALUE!</v>
      </c>
      <c r="F614" t="e">
        <f>+Gehälter!$A2:$AD16/Gehälter!$A2:$AD16</f>
        <v>#VALUE!</v>
      </c>
    </row>
    <row r="615" spans="1:6" x14ac:dyDescent="0.2">
      <c r="A615" s="248" t="str">
        <f>CONCATENATE('Covid-19 KUA Abrechnungen'!G624,"-",LEFT('Covid-19 KUA Abrechnungen'!AB624,6))</f>
        <v>-</v>
      </c>
      <c r="B615" s="248">
        <f>+'Covid-19 KUA Abrechnungen'!Z624</f>
        <v>0</v>
      </c>
      <c r="C615" s="248">
        <f>IF('Covid-19 KUA Abrechnungen'!AD624&gt;0,'Covid-19 KUA Abrechnungen'!AD624/'Covid-19 KUA Abrechnungen'!P624,'Covid-19 KUA Abrechnungen'!AE624)</f>
        <v>0</v>
      </c>
      <c r="E615" s="248" t="e">
        <f>CONCATENATE(Gehälter!$A2:$AD16,"-",Gehälter!$A2:$AD16)</f>
        <v>#VALUE!</v>
      </c>
      <c r="F615" t="e">
        <f>+Gehälter!$A2:$AD16/Gehälter!$A2:$AD16</f>
        <v>#VALUE!</v>
      </c>
    </row>
    <row r="616" spans="1:6" x14ac:dyDescent="0.2">
      <c r="A616" s="248" t="str">
        <f>CONCATENATE('Covid-19 KUA Abrechnungen'!G625,"-",LEFT('Covid-19 KUA Abrechnungen'!AB625,6))</f>
        <v>-</v>
      </c>
      <c r="B616" s="248">
        <f>+'Covid-19 KUA Abrechnungen'!Z625</f>
        <v>0</v>
      </c>
      <c r="C616" s="248">
        <f>IF('Covid-19 KUA Abrechnungen'!AD625&gt;0,'Covid-19 KUA Abrechnungen'!AD625/'Covid-19 KUA Abrechnungen'!P625,'Covid-19 KUA Abrechnungen'!AE625)</f>
        <v>0</v>
      </c>
      <c r="E616" s="248" t="e">
        <f>CONCATENATE(Gehälter!$A2:$AD16,"-",Gehälter!$A2:$AD16)</f>
        <v>#VALUE!</v>
      </c>
      <c r="F616" t="e">
        <f>+Gehälter!$A2:$AD16/Gehälter!$A2:$AD16</f>
        <v>#VALUE!</v>
      </c>
    </row>
    <row r="617" spans="1:6" x14ac:dyDescent="0.2">
      <c r="A617" s="248" t="str">
        <f>CONCATENATE('Covid-19 KUA Abrechnungen'!G626,"-",LEFT('Covid-19 KUA Abrechnungen'!AB626,6))</f>
        <v>-</v>
      </c>
      <c r="B617" s="248">
        <f>+'Covid-19 KUA Abrechnungen'!Z626</f>
        <v>0</v>
      </c>
      <c r="C617" s="248">
        <f>IF('Covid-19 KUA Abrechnungen'!AD626&gt;0,'Covid-19 KUA Abrechnungen'!AD626/'Covid-19 KUA Abrechnungen'!P626,'Covid-19 KUA Abrechnungen'!AE626)</f>
        <v>0</v>
      </c>
      <c r="E617" s="248" t="e">
        <f>CONCATENATE(Gehälter!$A2:$AD16,"-",Gehälter!$A2:$AD16)</f>
        <v>#VALUE!</v>
      </c>
      <c r="F617" t="e">
        <f>+Gehälter!$A2:$AD16/Gehälter!$A2:$AD16</f>
        <v>#VALUE!</v>
      </c>
    </row>
    <row r="618" spans="1:6" x14ac:dyDescent="0.2">
      <c r="A618" s="248" t="str">
        <f>CONCATENATE('Covid-19 KUA Abrechnungen'!G627,"-",LEFT('Covid-19 KUA Abrechnungen'!AB627,6))</f>
        <v>-</v>
      </c>
      <c r="B618" s="248">
        <f>+'Covid-19 KUA Abrechnungen'!Z627</f>
        <v>0</v>
      </c>
      <c r="C618" s="248">
        <f>IF('Covid-19 KUA Abrechnungen'!AD627&gt;0,'Covid-19 KUA Abrechnungen'!AD627/'Covid-19 KUA Abrechnungen'!P627,'Covid-19 KUA Abrechnungen'!AE627)</f>
        <v>0</v>
      </c>
      <c r="E618" s="248" t="e">
        <f>CONCATENATE(Gehälter!$A2:$AD16,"-",Gehälter!$A2:$AD16)</f>
        <v>#VALUE!</v>
      </c>
      <c r="F618" t="e">
        <f>+Gehälter!$A2:$AD16/Gehälter!$A2:$AD16</f>
        <v>#VALUE!</v>
      </c>
    </row>
    <row r="619" spans="1:6" x14ac:dyDescent="0.2">
      <c r="A619" s="248" t="str">
        <f>CONCATENATE('Covid-19 KUA Abrechnungen'!G628,"-",LEFT('Covid-19 KUA Abrechnungen'!AB628,6))</f>
        <v>-</v>
      </c>
      <c r="B619" s="248">
        <f>+'Covid-19 KUA Abrechnungen'!Z628</f>
        <v>0</v>
      </c>
      <c r="C619" s="248">
        <f>IF('Covid-19 KUA Abrechnungen'!AD628&gt;0,'Covid-19 KUA Abrechnungen'!AD628/'Covid-19 KUA Abrechnungen'!P628,'Covid-19 KUA Abrechnungen'!AE628)</f>
        <v>0</v>
      </c>
      <c r="E619" s="248" t="e">
        <f>CONCATENATE(Gehälter!$A2:$AD16,"-",Gehälter!$A2:$AD16)</f>
        <v>#VALUE!</v>
      </c>
      <c r="F619" t="e">
        <f>+Gehälter!$A2:$AD16/Gehälter!$A2:$AD16</f>
        <v>#VALUE!</v>
      </c>
    </row>
    <row r="620" spans="1:6" x14ac:dyDescent="0.2">
      <c r="A620" s="248" t="str">
        <f>CONCATENATE('Covid-19 KUA Abrechnungen'!G629,"-",LEFT('Covid-19 KUA Abrechnungen'!AB629,6))</f>
        <v>-</v>
      </c>
      <c r="B620" s="248">
        <f>+'Covid-19 KUA Abrechnungen'!Z629</f>
        <v>0</v>
      </c>
      <c r="C620" s="248">
        <f>IF('Covid-19 KUA Abrechnungen'!AD629&gt;0,'Covid-19 KUA Abrechnungen'!AD629/'Covid-19 KUA Abrechnungen'!P629,'Covid-19 KUA Abrechnungen'!AE629)</f>
        <v>0</v>
      </c>
      <c r="E620" s="248" t="e">
        <f>CONCATENATE(Gehälter!$A2:$AD16,"-",Gehälter!$A2:$AD16)</f>
        <v>#VALUE!</v>
      </c>
      <c r="F620" t="e">
        <f>+Gehälter!$A2:$AD16/Gehälter!$A2:$AD16</f>
        <v>#VALUE!</v>
      </c>
    </row>
    <row r="621" spans="1:6" x14ac:dyDescent="0.2">
      <c r="A621" s="248" t="str">
        <f>CONCATENATE('Covid-19 KUA Abrechnungen'!G630,"-",LEFT('Covid-19 KUA Abrechnungen'!AB630,6))</f>
        <v>-</v>
      </c>
      <c r="B621" s="248">
        <f>+'Covid-19 KUA Abrechnungen'!Z630</f>
        <v>0</v>
      </c>
      <c r="C621" s="248">
        <f>IF('Covid-19 KUA Abrechnungen'!AD630&gt;0,'Covid-19 KUA Abrechnungen'!AD630/'Covid-19 KUA Abrechnungen'!P630,'Covid-19 KUA Abrechnungen'!AE630)</f>
        <v>0</v>
      </c>
      <c r="E621" s="248" t="e">
        <f>CONCATENATE(Gehälter!$A2:$AD16,"-",Gehälter!$A2:$AD16)</f>
        <v>#VALUE!</v>
      </c>
      <c r="F621" t="e">
        <f>+Gehälter!$A2:$AD16/Gehälter!$A2:$AD16</f>
        <v>#VALUE!</v>
      </c>
    </row>
    <row r="622" spans="1:6" x14ac:dyDescent="0.2">
      <c r="A622" s="248" t="str">
        <f>CONCATENATE('Covid-19 KUA Abrechnungen'!G631,"-",LEFT('Covid-19 KUA Abrechnungen'!AB631,6))</f>
        <v>-</v>
      </c>
      <c r="B622" s="248">
        <f>+'Covid-19 KUA Abrechnungen'!Z631</f>
        <v>0</v>
      </c>
      <c r="C622" s="248">
        <f>IF('Covid-19 KUA Abrechnungen'!AD631&gt;0,'Covid-19 KUA Abrechnungen'!AD631/'Covid-19 KUA Abrechnungen'!P631,'Covid-19 KUA Abrechnungen'!AE631)</f>
        <v>0</v>
      </c>
      <c r="E622" s="248" t="e">
        <f>CONCATENATE(Gehälter!$A2:$AD16,"-",Gehälter!$A2:$AD16)</f>
        <v>#VALUE!</v>
      </c>
      <c r="F622" t="e">
        <f>+Gehälter!$A2:$AD16/Gehälter!$A2:$AD16</f>
        <v>#VALUE!</v>
      </c>
    </row>
    <row r="623" spans="1:6" x14ac:dyDescent="0.2">
      <c r="A623" s="248" t="str">
        <f>CONCATENATE('Covid-19 KUA Abrechnungen'!G632,"-",LEFT('Covid-19 KUA Abrechnungen'!AB632,6))</f>
        <v>-</v>
      </c>
      <c r="B623" s="248">
        <f>+'Covid-19 KUA Abrechnungen'!Z632</f>
        <v>0</v>
      </c>
      <c r="C623" s="248">
        <f>IF('Covid-19 KUA Abrechnungen'!AD632&gt;0,'Covid-19 KUA Abrechnungen'!AD632/'Covid-19 KUA Abrechnungen'!P632,'Covid-19 KUA Abrechnungen'!AE632)</f>
        <v>0</v>
      </c>
      <c r="E623" s="248" t="e">
        <f>CONCATENATE(Gehälter!$A2:$AD16,"-",Gehälter!$A2:$AD16)</f>
        <v>#VALUE!</v>
      </c>
      <c r="F623" t="e">
        <f>+Gehälter!$A2:$AD16/Gehälter!$A2:$AD16</f>
        <v>#VALUE!</v>
      </c>
    </row>
    <row r="624" spans="1:6" x14ac:dyDescent="0.2">
      <c r="A624" s="248" t="str">
        <f>CONCATENATE('Covid-19 KUA Abrechnungen'!G633,"-",LEFT('Covid-19 KUA Abrechnungen'!AB633,6))</f>
        <v>-</v>
      </c>
      <c r="B624" s="248">
        <f>+'Covid-19 KUA Abrechnungen'!Z633</f>
        <v>0</v>
      </c>
      <c r="C624" s="248">
        <f>IF('Covid-19 KUA Abrechnungen'!AD633&gt;0,'Covid-19 KUA Abrechnungen'!AD633/'Covid-19 KUA Abrechnungen'!P633,'Covid-19 KUA Abrechnungen'!AE633)</f>
        <v>0</v>
      </c>
      <c r="E624" s="248" t="e">
        <f>CONCATENATE(Gehälter!$A2:$AD16,"-",Gehälter!$A2:$AD16)</f>
        <v>#VALUE!</v>
      </c>
      <c r="F624" t="e">
        <f>+Gehälter!$A2:$AD16/Gehälter!$A2:$AD16</f>
        <v>#VALUE!</v>
      </c>
    </row>
    <row r="625" spans="1:6" x14ac:dyDescent="0.2">
      <c r="A625" s="248" t="str">
        <f>CONCATENATE('Covid-19 KUA Abrechnungen'!G634,"-",LEFT('Covid-19 KUA Abrechnungen'!AB634,6))</f>
        <v>-</v>
      </c>
      <c r="B625" s="248">
        <f>+'Covid-19 KUA Abrechnungen'!Z634</f>
        <v>0</v>
      </c>
      <c r="C625" s="248">
        <f>IF('Covid-19 KUA Abrechnungen'!AD634&gt;0,'Covid-19 KUA Abrechnungen'!AD634/'Covid-19 KUA Abrechnungen'!P634,'Covid-19 KUA Abrechnungen'!AE634)</f>
        <v>0</v>
      </c>
      <c r="E625" s="248" t="e">
        <f>CONCATENATE(Gehälter!$A2:$AD16,"-",Gehälter!$A2:$AD16)</f>
        <v>#VALUE!</v>
      </c>
      <c r="F625" t="e">
        <f>+Gehälter!$A2:$AD16/Gehälter!$A2:$AD16</f>
        <v>#VALUE!</v>
      </c>
    </row>
    <row r="626" spans="1:6" x14ac:dyDescent="0.2">
      <c r="A626" s="248" t="str">
        <f>CONCATENATE('Covid-19 KUA Abrechnungen'!G635,"-",LEFT('Covid-19 KUA Abrechnungen'!AB635,6))</f>
        <v>-</v>
      </c>
      <c r="B626" s="248">
        <f>+'Covid-19 KUA Abrechnungen'!Z635</f>
        <v>0</v>
      </c>
      <c r="C626" s="248">
        <f>IF('Covid-19 KUA Abrechnungen'!AD635&gt;0,'Covid-19 KUA Abrechnungen'!AD635/'Covid-19 KUA Abrechnungen'!P635,'Covid-19 KUA Abrechnungen'!AE635)</f>
        <v>0</v>
      </c>
      <c r="E626" s="248" t="e">
        <f>CONCATENATE(Gehälter!$A2:$AD16,"-",Gehälter!$A2:$AD16)</f>
        <v>#VALUE!</v>
      </c>
      <c r="F626" t="e">
        <f>+Gehälter!$A2:$AD16/Gehälter!$A2:$AD16</f>
        <v>#VALUE!</v>
      </c>
    </row>
    <row r="627" spans="1:6" x14ac:dyDescent="0.2">
      <c r="A627" s="248" t="str">
        <f>CONCATENATE('Covid-19 KUA Abrechnungen'!G636,"-",LEFT('Covid-19 KUA Abrechnungen'!AB636,6))</f>
        <v>-</v>
      </c>
      <c r="B627" s="248">
        <f>+'Covid-19 KUA Abrechnungen'!Z636</f>
        <v>0</v>
      </c>
      <c r="C627" s="248">
        <f>IF('Covid-19 KUA Abrechnungen'!AD636&gt;0,'Covid-19 KUA Abrechnungen'!AD636/'Covid-19 KUA Abrechnungen'!P636,'Covid-19 KUA Abrechnungen'!AE636)</f>
        <v>0</v>
      </c>
      <c r="E627" s="248" t="e">
        <f>CONCATENATE(Gehälter!$A2:$AD16,"-",Gehälter!$A2:$AD16)</f>
        <v>#VALUE!</v>
      </c>
      <c r="F627" t="e">
        <f>+Gehälter!$A2:$AD16/Gehälter!$A2:$AD16</f>
        <v>#VALUE!</v>
      </c>
    </row>
    <row r="628" spans="1:6" x14ac:dyDescent="0.2">
      <c r="A628" s="248" t="str">
        <f>CONCATENATE('Covid-19 KUA Abrechnungen'!G637,"-",LEFT('Covid-19 KUA Abrechnungen'!AB637,6))</f>
        <v>-</v>
      </c>
      <c r="B628" s="248">
        <f>+'Covid-19 KUA Abrechnungen'!Z637</f>
        <v>0</v>
      </c>
      <c r="C628" s="248">
        <f>IF('Covid-19 KUA Abrechnungen'!AD637&gt;0,'Covid-19 KUA Abrechnungen'!AD637/'Covid-19 KUA Abrechnungen'!P637,'Covid-19 KUA Abrechnungen'!AE637)</f>
        <v>0</v>
      </c>
      <c r="E628" s="248" t="e">
        <f>CONCATENATE(Gehälter!$A2:$AD16,"-",Gehälter!$A2:$AD16)</f>
        <v>#VALUE!</v>
      </c>
      <c r="F628" t="e">
        <f>+Gehälter!$A2:$AD16/Gehälter!$A2:$AD16</f>
        <v>#VALUE!</v>
      </c>
    </row>
    <row r="629" spans="1:6" x14ac:dyDescent="0.2">
      <c r="A629" s="248" t="str">
        <f>CONCATENATE('Covid-19 KUA Abrechnungen'!G638,"-",LEFT('Covid-19 KUA Abrechnungen'!AB638,6))</f>
        <v>-</v>
      </c>
      <c r="B629" s="248">
        <f>+'Covid-19 KUA Abrechnungen'!Z638</f>
        <v>0</v>
      </c>
      <c r="C629" s="248">
        <f>IF('Covid-19 KUA Abrechnungen'!AD638&gt;0,'Covid-19 KUA Abrechnungen'!AD638/'Covid-19 KUA Abrechnungen'!P638,'Covid-19 KUA Abrechnungen'!AE638)</f>
        <v>0</v>
      </c>
      <c r="E629" s="248" t="e">
        <f>CONCATENATE(Gehälter!$A2:$AD16,"-",Gehälter!$A2:$AD16)</f>
        <v>#VALUE!</v>
      </c>
      <c r="F629" t="e">
        <f>+Gehälter!$A2:$AD16/Gehälter!$A2:$AD16</f>
        <v>#VALUE!</v>
      </c>
    </row>
    <row r="630" spans="1:6" x14ac:dyDescent="0.2">
      <c r="A630" s="248" t="str">
        <f>CONCATENATE('Covid-19 KUA Abrechnungen'!G639,"-",LEFT('Covid-19 KUA Abrechnungen'!AB639,6))</f>
        <v>-</v>
      </c>
      <c r="B630" s="248">
        <f>+'Covid-19 KUA Abrechnungen'!Z639</f>
        <v>0</v>
      </c>
      <c r="C630" s="248">
        <f>IF('Covid-19 KUA Abrechnungen'!AD639&gt;0,'Covid-19 KUA Abrechnungen'!AD639/'Covid-19 KUA Abrechnungen'!P639,'Covid-19 KUA Abrechnungen'!AE639)</f>
        <v>0</v>
      </c>
      <c r="E630" s="248" t="e">
        <f>CONCATENATE(Gehälter!$A2:$AD16,"-",Gehälter!$A2:$AD16)</f>
        <v>#VALUE!</v>
      </c>
      <c r="F630" t="e">
        <f>+Gehälter!$A2:$AD16/Gehälter!$A2:$AD16</f>
        <v>#VALUE!</v>
      </c>
    </row>
    <row r="631" spans="1:6" x14ac:dyDescent="0.2">
      <c r="A631" s="248" t="str">
        <f>CONCATENATE('Covid-19 KUA Abrechnungen'!G640,"-",LEFT('Covid-19 KUA Abrechnungen'!AB640,6))</f>
        <v>-</v>
      </c>
      <c r="B631" s="248">
        <f>+'Covid-19 KUA Abrechnungen'!Z640</f>
        <v>0</v>
      </c>
      <c r="C631" s="248">
        <f>IF('Covid-19 KUA Abrechnungen'!AD640&gt;0,'Covid-19 KUA Abrechnungen'!AD640/'Covid-19 KUA Abrechnungen'!P640,'Covid-19 KUA Abrechnungen'!AE640)</f>
        <v>0</v>
      </c>
      <c r="E631" s="248" t="e">
        <f>CONCATENATE(Gehälter!$A2:$AD16,"-",Gehälter!$A2:$AD16)</f>
        <v>#VALUE!</v>
      </c>
      <c r="F631" t="e">
        <f>+Gehälter!$A2:$AD16/Gehälter!$A2:$AD16</f>
        <v>#VALUE!</v>
      </c>
    </row>
    <row r="632" spans="1:6" x14ac:dyDescent="0.2">
      <c r="A632" s="248" t="str">
        <f>CONCATENATE('Covid-19 KUA Abrechnungen'!G641,"-",LEFT('Covid-19 KUA Abrechnungen'!AB641,6))</f>
        <v>-</v>
      </c>
      <c r="B632" s="248">
        <f>+'Covid-19 KUA Abrechnungen'!Z641</f>
        <v>0</v>
      </c>
      <c r="C632" s="248">
        <f>IF('Covid-19 KUA Abrechnungen'!AD641&gt;0,'Covid-19 KUA Abrechnungen'!AD641/'Covid-19 KUA Abrechnungen'!P641,'Covid-19 KUA Abrechnungen'!AE641)</f>
        <v>0</v>
      </c>
      <c r="E632" s="248" t="e">
        <f>CONCATENATE(Gehälter!$A2:$AD16,"-",Gehälter!$A2:$AD16)</f>
        <v>#VALUE!</v>
      </c>
      <c r="F632" t="e">
        <f>+Gehälter!$A2:$AD16/Gehälter!$A2:$AD16</f>
        <v>#VALUE!</v>
      </c>
    </row>
    <row r="633" spans="1:6" x14ac:dyDescent="0.2">
      <c r="A633" s="248" t="str">
        <f>CONCATENATE('Covid-19 KUA Abrechnungen'!G642,"-",LEFT('Covid-19 KUA Abrechnungen'!AB642,6))</f>
        <v>-</v>
      </c>
      <c r="B633" s="248">
        <f>+'Covid-19 KUA Abrechnungen'!Z642</f>
        <v>0</v>
      </c>
      <c r="C633" s="248">
        <f>IF('Covid-19 KUA Abrechnungen'!AD642&gt;0,'Covid-19 KUA Abrechnungen'!AD642/'Covid-19 KUA Abrechnungen'!P642,'Covid-19 KUA Abrechnungen'!AE642)</f>
        <v>0</v>
      </c>
      <c r="E633" s="248" t="e">
        <f>CONCATENATE(Gehälter!$A2:$AD16,"-",Gehälter!$A2:$AD16)</f>
        <v>#VALUE!</v>
      </c>
      <c r="F633" t="e">
        <f>+Gehälter!$A2:$AD16/Gehälter!$A2:$AD16</f>
        <v>#VALUE!</v>
      </c>
    </row>
    <row r="634" spans="1:6" x14ac:dyDescent="0.2">
      <c r="A634" s="248" t="str">
        <f>CONCATENATE('Covid-19 KUA Abrechnungen'!G643,"-",LEFT('Covid-19 KUA Abrechnungen'!AB643,6))</f>
        <v>-</v>
      </c>
      <c r="B634" s="248">
        <f>+'Covid-19 KUA Abrechnungen'!Z643</f>
        <v>0</v>
      </c>
      <c r="C634" s="248">
        <f>IF('Covid-19 KUA Abrechnungen'!AD643&gt;0,'Covid-19 KUA Abrechnungen'!AD643/'Covid-19 KUA Abrechnungen'!P643,'Covid-19 KUA Abrechnungen'!AE643)</f>
        <v>0</v>
      </c>
      <c r="E634" s="248" t="e">
        <f>CONCATENATE(Gehälter!$A2:$AD16,"-",Gehälter!$A2:$AD16)</f>
        <v>#VALUE!</v>
      </c>
      <c r="F634" t="e">
        <f>+Gehälter!$A2:$AD16/Gehälter!$A2:$AD16</f>
        <v>#VALUE!</v>
      </c>
    </row>
    <row r="635" spans="1:6" x14ac:dyDescent="0.2">
      <c r="A635" s="248" t="str">
        <f>CONCATENATE('Covid-19 KUA Abrechnungen'!G644,"-",LEFT('Covid-19 KUA Abrechnungen'!AB644,6))</f>
        <v>-</v>
      </c>
      <c r="B635" s="248">
        <f>+'Covid-19 KUA Abrechnungen'!Z644</f>
        <v>0</v>
      </c>
      <c r="C635" s="248">
        <f>IF('Covid-19 KUA Abrechnungen'!AD644&gt;0,'Covid-19 KUA Abrechnungen'!AD644/'Covid-19 KUA Abrechnungen'!P644,'Covid-19 KUA Abrechnungen'!AE644)</f>
        <v>0</v>
      </c>
      <c r="E635" s="248" t="e">
        <f>CONCATENATE(Gehälter!$A2:$AD16,"-",Gehälter!$A2:$AD16)</f>
        <v>#VALUE!</v>
      </c>
      <c r="F635" t="e">
        <f>+Gehälter!$A2:$AD16/Gehälter!$A2:$AD16</f>
        <v>#VALUE!</v>
      </c>
    </row>
    <row r="636" spans="1:6" x14ac:dyDescent="0.2">
      <c r="A636" s="248" t="str">
        <f>CONCATENATE('Covid-19 KUA Abrechnungen'!G645,"-",LEFT('Covid-19 KUA Abrechnungen'!AB645,6))</f>
        <v>-</v>
      </c>
      <c r="B636" s="248">
        <f>+'Covid-19 KUA Abrechnungen'!Z645</f>
        <v>0</v>
      </c>
      <c r="C636" s="248">
        <f>IF('Covid-19 KUA Abrechnungen'!AD645&gt;0,'Covid-19 KUA Abrechnungen'!AD645/'Covid-19 KUA Abrechnungen'!P645,'Covid-19 KUA Abrechnungen'!AE645)</f>
        <v>0</v>
      </c>
      <c r="E636" s="248" t="e">
        <f>CONCATENATE(Gehälter!$A2:$AD16,"-",Gehälter!$A2:$AD16)</f>
        <v>#VALUE!</v>
      </c>
      <c r="F636" t="e">
        <f>+Gehälter!$A2:$AD16/Gehälter!$A2:$AD16</f>
        <v>#VALUE!</v>
      </c>
    </row>
    <row r="637" spans="1:6" x14ac:dyDescent="0.2">
      <c r="A637" s="248" t="str">
        <f>CONCATENATE('Covid-19 KUA Abrechnungen'!G646,"-",LEFT('Covid-19 KUA Abrechnungen'!AB646,6))</f>
        <v>-</v>
      </c>
      <c r="B637" s="248">
        <f>+'Covid-19 KUA Abrechnungen'!Z646</f>
        <v>0</v>
      </c>
      <c r="C637" s="248">
        <f>IF('Covid-19 KUA Abrechnungen'!AD646&gt;0,'Covid-19 KUA Abrechnungen'!AD646/'Covid-19 KUA Abrechnungen'!P646,'Covid-19 KUA Abrechnungen'!AE646)</f>
        <v>0</v>
      </c>
      <c r="E637" s="248" t="e">
        <f>CONCATENATE(Gehälter!$A2:$AD16,"-",Gehälter!$A2:$AD16)</f>
        <v>#VALUE!</v>
      </c>
      <c r="F637" t="e">
        <f>+Gehälter!$A2:$AD16/Gehälter!$A2:$AD16</f>
        <v>#VALUE!</v>
      </c>
    </row>
    <row r="638" spans="1:6" x14ac:dyDescent="0.2">
      <c r="A638" s="248" t="str">
        <f>CONCATENATE('Covid-19 KUA Abrechnungen'!G647,"-",LEFT('Covid-19 KUA Abrechnungen'!AB647,6))</f>
        <v>-</v>
      </c>
      <c r="B638" s="248">
        <f>+'Covid-19 KUA Abrechnungen'!Z647</f>
        <v>0</v>
      </c>
      <c r="C638" s="248">
        <f>IF('Covid-19 KUA Abrechnungen'!AD647&gt;0,'Covid-19 KUA Abrechnungen'!AD647/'Covid-19 KUA Abrechnungen'!P647,'Covid-19 KUA Abrechnungen'!AE647)</f>
        <v>0</v>
      </c>
      <c r="E638" s="248" t="e">
        <f>CONCATENATE(Gehälter!$A2:$AD16,"-",Gehälter!$A2:$AD16)</f>
        <v>#VALUE!</v>
      </c>
      <c r="F638" t="e">
        <f>+Gehälter!$A2:$AD16/Gehälter!$A2:$AD16</f>
        <v>#VALUE!</v>
      </c>
    </row>
    <row r="639" spans="1:6" x14ac:dyDescent="0.2">
      <c r="A639" s="248" t="str">
        <f>CONCATENATE('Covid-19 KUA Abrechnungen'!G648,"-",LEFT('Covid-19 KUA Abrechnungen'!AB648,6))</f>
        <v>-</v>
      </c>
      <c r="B639" s="248">
        <f>+'Covid-19 KUA Abrechnungen'!Z648</f>
        <v>0</v>
      </c>
      <c r="C639" s="248">
        <f>IF('Covid-19 KUA Abrechnungen'!AD648&gt;0,'Covid-19 KUA Abrechnungen'!AD648/'Covid-19 KUA Abrechnungen'!P648,'Covid-19 KUA Abrechnungen'!AE648)</f>
        <v>0</v>
      </c>
      <c r="E639" s="248" t="e">
        <f>CONCATENATE(Gehälter!$A2:$AD16,"-",Gehälter!$A2:$AD16)</f>
        <v>#VALUE!</v>
      </c>
      <c r="F639" t="e">
        <f>+Gehälter!$A2:$AD16/Gehälter!$A2:$AD16</f>
        <v>#VALUE!</v>
      </c>
    </row>
    <row r="640" spans="1:6" x14ac:dyDescent="0.2">
      <c r="A640" s="248" t="str">
        <f>CONCATENATE('Covid-19 KUA Abrechnungen'!G649,"-",LEFT('Covid-19 KUA Abrechnungen'!AB649,6))</f>
        <v>-</v>
      </c>
      <c r="B640" s="248">
        <f>+'Covid-19 KUA Abrechnungen'!Z649</f>
        <v>0</v>
      </c>
      <c r="C640" s="248">
        <f>IF('Covid-19 KUA Abrechnungen'!AD649&gt;0,'Covid-19 KUA Abrechnungen'!AD649/'Covid-19 KUA Abrechnungen'!P649,'Covid-19 KUA Abrechnungen'!AE649)</f>
        <v>0</v>
      </c>
      <c r="E640" s="248" t="e">
        <f>CONCATENATE(Gehälter!$A2:$AD16,"-",Gehälter!$A2:$AD16)</f>
        <v>#VALUE!</v>
      </c>
      <c r="F640" t="e">
        <f>+Gehälter!$A2:$AD16/Gehälter!$A2:$AD16</f>
        <v>#VALUE!</v>
      </c>
    </row>
    <row r="641" spans="1:6" x14ac:dyDescent="0.2">
      <c r="A641" s="248" t="str">
        <f>CONCATENATE('Covid-19 KUA Abrechnungen'!G650,"-",LEFT('Covid-19 KUA Abrechnungen'!AB650,6))</f>
        <v>-</v>
      </c>
      <c r="B641" s="248">
        <f>+'Covid-19 KUA Abrechnungen'!Z650</f>
        <v>0</v>
      </c>
      <c r="C641" s="248">
        <f>IF('Covid-19 KUA Abrechnungen'!AD650&gt;0,'Covid-19 KUA Abrechnungen'!AD650/'Covid-19 KUA Abrechnungen'!P650,'Covid-19 KUA Abrechnungen'!AE650)</f>
        <v>0</v>
      </c>
      <c r="E641" s="248" t="e">
        <f>CONCATENATE(Gehälter!$A2:$AD16,"-",Gehälter!$A2:$AD16)</f>
        <v>#VALUE!</v>
      </c>
      <c r="F641" t="e">
        <f>+Gehälter!$A2:$AD16/Gehälter!$A2:$AD16</f>
        <v>#VALUE!</v>
      </c>
    </row>
    <row r="642" spans="1:6" x14ac:dyDescent="0.2">
      <c r="A642" s="248" t="str">
        <f>CONCATENATE('Covid-19 KUA Abrechnungen'!G651,"-",LEFT('Covid-19 KUA Abrechnungen'!AB651,6))</f>
        <v>-</v>
      </c>
      <c r="B642" s="248">
        <f>+'Covid-19 KUA Abrechnungen'!Z651</f>
        <v>0</v>
      </c>
      <c r="C642" s="248">
        <f>IF('Covid-19 KUA Abrechnungen'!AD651&gt;0,'Covid-19 KUA Abrechnungen'!AD651/'Covid-19 KUA Abrechnungen'!P651,'Covid-19 KUA Abrechnungen'!AE651)</f>
        <v>0</v>
      </c>
      <c r="E642" s="248" t="e">
        <f>CONCATENATE(Gehälter!$A2:$AD16,"-",Gehälter!$A2:$AD16)</f>
        <v>#VALUE!</v>
      </c>
      <c r="F642" t="e">
        <f>+Gehälter!$A2:$AD16/Gehälter!$A2:$AD16</f>
        <v>#VALUE!</v>
      </c>
    </row>
    <row r="643" spans="1:6" x14ac:dyDescent="0.2">
      <c r="A643" s="248" t="str">
        <f>CONCATENATE('Covid-19 KUA Abrechnungen'!G652,"-",LEFT('Covid-19 KUA Abrechnungen'!AB652,6))</f>
        <v>-</v>
      </c>
      <c r="B643" s="248">
        <f>+'Covid-19 KUA Abrechnungen'!Z652</f>
        <v>0</v>
      </c>
      <c r="C643" s="248">
        <f>IF('Covid-19 KUA Abrechnungen'!AD652&gt;0,'Covid-19 KUA Abrechnungen'!AD652/'Covid-19 KUA Abrechnungen'!P652,'Covid-19 KUA Abrechnungen'!AE652)</f>
        <v>0</v>
      </c>
      <c r="E643" s="248" t="e">
        <f>CONCATENATE(Gehälter!$A2:$AD16,"-",Gehälter!$A2:$AD16)</f>
        <v>#VALUE!</v>
      </c>
      <c r="F643" t="e">
        <f>+Gehälter!$A2:$AD16/Gehälter!$A2:$AD16</f>
        <v>#VALUE!</v>
      </c>
    </row>
    <row r="644" spans="1:6" x14ac:dyDescent="0.2">
      <c r="A644" s="248" t="str">
        <f>CONCATENATE('Covid-19 KUA Abrechnungen'!G653,"-",LEFT('Covid-19 KUA Abrechnungen'!AB653,6))</f>
        <v>-</v>
      </c>
      <c r="B644" s="248">
        <f>+'Covid-19 KUA Abrechnungen'!Z653</f>
        <v>0</v>
      </c>
      <c r="C644" s="248">
        <f>IF('Covid-19 KUA Abrechnungen'!AD653&gt;0,'Covid-19 KUA Abrechnungen'!AD653/'Covid-19 KUA Abrechnungen'!P653,'Covid-19 KUA Abrechnungen'!AE653)</f>
        <v>0</v>
      </c>
      <c r="E644" s="248" t="e">
        <f>CONCATENATE(Gehälter!$A2:$AD16,"-",Gehälter!$A2:$AD16)</f>
        <v>#VALUE!</v>
      </c>
      <c r="F644" t="e">
        <f>+Gehälter!$A2:$AD16/Gehälter!$A2:$AD16</f>
        <v>#VALUE!</v>
      </c>
    </row>
    <row r="645" spans="1:6" x14ac:dyDescent="0.2">
      <c r="A645" s="248" t="str">
        <f>CONCATENATE('Covid-19 KUA Abrechnungen'!G654,"-",LEFT('Covid-19 KUA Abrechnungen'!AB654,6))</f>
        <v>-</v>
      </c>
      <c r="B645" s="248">
        <f>+'Covid-19 KUA Abrechnungen'!Z654</f>
        <v>0</v>
      </c>
      <c r="C645" s="248">
        <f>IF('Covid-19 KUA Abrechnungen'!AD654&gt;0,'Covid-19 KUA Abrechnungen'!AD654/'Covid-19 KUA Abrechnungen'!P654,'Covid-19 KUA Abrechnungen'!AE654)</f>
        <v>0</v>
      </c>
      <c r="E645" s="248" t="e">
        <f>CONCATENATE(Gehälter!$A2:$AD16,"-",Gehälter!$A2:$AD16)</f>
        <v>#VALUE!</v>
      </c>
      <c r="F645" t="e">
        <f>+Gehälter!$A2:$AD16/Gehälter!$A2:$AD16</f>
        <v>#VALUE!</v>
      </c>
    </row>
    <row r="646" spans="1:6" x14ac:dyDescent="0.2">
      <c r="A646" s="248" t="str">
        <f>CONCATENATE('Covid-19 KUA Abrechnungen'!G655,"-",LEFT('Covid-19 KUA Abrechnungen'!AB655,6))</f>
        <v>-</v>
      </c>
      <c r="B646" s="248">
        <f>+'Covid-19 KUA Abrechnungen'!Z655</f>
        <v>0</v>
      </c>
      <c r="C646" s="248">
        <f>IF('Covid-19 KUA Abrechnungen'!AD655&gt;0,'Covid-19 KUA Abrechnungen'!AD655/'Covid-19 KUA Abrechnungen'!P655,'Covid-19 KUA Abrechnungen'!AE655)</f>
        <v>0</v>
      </c>
      <c r="E646" s="248" t="e">
        <f>CONCATENATE(Gehälter!$A2:$AD16,"-",Gehälter!$A2:$AD16)</f>
        <v>#VALUE!</v>
      </c>
      <c r="F646" t="e">
        <f>+Gehälter!$A2:$AD16/Gehälter!$A2:$AD16</f>
        <v>#VALUE!</v>
      </c>
    </row>
    <row r="647" spans="1:6" x14ac:dyDescent="0.2">
      <c r="A647" s="248" t="str">
        <f>CONCATENATE('Covid-19 KUA Abrechnungen'!G656,"-",LEFT('Covid-19 KUA Abrechnungen'!AB656,6))</f>
        <v>-</v>
      </c>
      <c r="B647" s="248">
        <f>+'Covid-19 KUA Abrechnungen'!Z656</f>
        <v>0</v>
      </c>
      <c r="C647" s="248">
        <f>IF('Covid-19 KUA Abrechnungen'!AD656&gt;0,'Covid-19 KUA Abrechnungen'!AD656/'Covid-19 KUA Abrechnungen'!P656,'Covid-19 KUA Abrechnungen'!AE656)</f>
        <v>0</v>
      </c>
      <c r="E647" s="248" t="e">
        <f>CONCATENATE(Gehälter!$A2:$AD16,"-",Gehälter!$A2:$AD16)</f>
        <v>#VALUE!</v>
      </c>
      <c r="F647" t="e">
        <f>+Gehälter!$A2:$AD16/Gehälter!$A2:$AD16</f>
        <v>#VALUE!</v>
      </c>
    </row>
    <row r="648" spans="1:6" x14ac:dyDescent="0.2">
      <c r="A648" s="248" t="str">
        <f>CONCATENATE('Covid-19 KUA Abrechnungen'!G657,"-",LEFT('Covid-19 KUA Abrechnungen'!AB657,6))</f>
        <v>-</v>
      </c>
      <c r="B648" s="248">
        <f>+'Covid-19 KUA Abrechnungen'!Z657</f>
        <v>0</v>
      </c>
      <c r="C648" s="248">
        <f>IF('Covid-19 KUA Abrechnungen'!AD657&gt;0,'Covid-19 KUA Abrechnungen'!AD657/'Covid-19 KUA Abrechnungen'!P657,'Covid-19 KUA Abrechnungen'!AE657)</f>
        <v>0</v>
      </c>
      <c r="E648" s="248" t="e">
        <f>CONCATENATE(Gehälter!$A2:$AD16,"-",Gehälter!$A2:$AD16)</f>
        <v>#VALUE!</v>
      </c>
      <c r="F648" t="e">
        <f>+Gehälter!$A2:$AD16/Gehälter!$A2:$AD16</f>
        <v>#VALUE!</v>
      </c>
    </row>
    <row r="649" spans="1:6" x14ac:dyDescent="0.2">
      <c r="A649" s="248" t="str">
        <f>CONCATENATE('Covid-19 KUA Abrechnungen'!G658,"-",LEFT('Covid-19 KUA Abrechnungen'!AB658,6))</f>
        <v>-</v>
      </c>
      <c r="B649" s="248">
        <f>+'Covid-19 KUA Abrechnungen'!Z658</f>
        <v>0</v>
      </c>
      <c r="C649" s="248">
        <f>IF('Covid-19 KUA Abrechnungen'!AD658&gt;0,'Covid-19 KUA Abrechnungen'!AD658/'Covid-19 KUA Abrechnungen'!P658,'Covid-19 KUA Abrechnungen'!AE658)</f>
        <v>0</v>
      </c>
      <c r="E649" s="248" t="e">
        <f>CONCATENATE(Gehälter!$A2:$AD16,"-",Gehälter!$A2:$AD16)</f>
        <v>#VALUE!</v>
      </c>
      <c r="F649" t="e">
        <f>+Gehälter!$A2:$AD16/Gehälter!$A2:$AD16</f>
        <v>#VALUE!</v>
      </c>
    </row>
    <row r="650" spans="1:6" x14ac:dyDescent="0.2">
      <c r="A650" s="248" t="str">
        <f>CONCATENATE('Covid-19 KUA Abrechnungen'!G659,"-",LEFT('Covid-19 KUA Abrechnungen'!AB659,6))</f>
        <v>-</v>
      </c>
      <c r="B650" s="248">
        <f>+'Covid-19 KUA Abrechnungen'!Z659</f>
        <v>0</v>
      </c>
      <c r="C650" s="248">
        <f>IF('Covid-19 KUA Abrechnungen'!AD659&gt;0,'Covid-19 KUA Abrechnungen'!AD659/'Covid-19 KUA Abrechnungen'!P659,'Covid-19 KUA Abrechnungen'!AE659)</f>
        <v>0</v>
      </c>
      <c r="E650" s="248" t="e">
        <f>CONCATENATE(Gehälter!$A2:$AD16,"-",Gehälter!$A2:$AD16)</f>
        <v>#VALUE!</v>
      </c>
      <c r="F650" t="e">
        <f>+Gehälter!$A2:$AD16/Gehälter!$A2:$AD16</f>
        <v>#VALUE!</v>
      </c>
    </row>
    <row r="651" spans="1:6" x14ac:dyDescent="0.2">
      <c r="A651" s="248" t="str">
        <f>CONCATENATE('Covid-19 KUA Abrechnungen'!G660,"-",LEFT('Covid-19 KUA Abrechnungen'!AB660,6))</f>
        <v>-</v>
      </c>
      <c r="B651" s="248">
        <f>+'Covid-19 KUA Abrechnungen'!Z660</f>
        <v>0</v>
      </c>
      <c r="C651" s="248">
        <f>IF('Covid-19 KUA Abrechnungen'!AD660&gt;0,'Covid-19 KUA Abrechnungen'!AD660/'Covid-19 KUA Abrechnungen'!P660,'Covid-19 KUA Abrechnungen'!AE660)</f>
        <v>0</v>
      </c>
      <c r="E651" s="248" t="e">
        <f>CONCATENATE(Gehälter!$A2:$AD16,"-",Gehälter!$A2:$AD16)</f>
        <v>#VALUE!</v>
      </c>
      <c r="F651" t="e">
        <f>+Gehälter!$A2:$AD16/Gehälter!$A2:$AD16</f>
        <v>#VALUE!</v>
      </c>
    </row>
    <row r="652" spans="1:6" x14ac:dyDescent="0.2">
      <c r="A652" s="248" t="str">
        <f>CONCATENATE('Covid-19 KUA Abrechnungen'!G661,"-",LEFT('Covid-19 KUA Abrechnungen'!AB661,6))</f>
        <v>-</v>
      </c>
      <c r="B652" s="248">
        <f>+'Covid-19 KUA Abrechnungen'!Z661</f>
        <v>0</v>
      </c>
      <c r="C652" s="248">
        <f>IF('Covid-19 KUA Abrechnungen'!AD661&gt;0,'Covid-19 KUA Abrechnungen'!AD661/'Covid-19 KUA Abrechnungen'!P661,'Covid-19 KUA Abrechnungen'!AE661)</f>
        <v>0</v>
      </c>
      <c r="E652" s="248" t="e">
        <f>CONCATENATE(Gehälter!$A2:$AD16,"-",Gehälter!$A2:$AD16)</f>
        <v>#VALUE!</v>
      </c>
      <c r="F652" t="e">
        <f>+Gehälter!$A2:$AD16/Gehälter!$A2:$AD16</f>
        <v>#VALUE!</v>
      </c>
    </row>
    <row r="653" spans="1:6" x14ac:dyDescent="0.2">
      <c r="A653" s="248" t="str">
        <f>CONCATENATE('Covid-19 KUA Abrechnungen'!G662,"-",LEFT('Covid-19 KUA Abrechnungen'!AB662,6))</f>
        <v>-</v>
      </c>
      <c r="B653" s="248">
        <f>+'Covid-19 KUA Abrechnungen'!Z662</f>
        <v>0</v>
      </c>
      <c r="C653" s="248">
        <f>IF('Covid-19 KUA Abrechnungen'!AD662&gt;0,'Covid-19 KUA Abrechnungen'!AD662/'Covid-19 KUA Abrechnungen'!P662,'Covid-19 KUA Abrechnungen'!AE662)</f>
        <v>0</v>
      </c>
      <c r="E653" s="248" t="e">
        <f>CONCATENATE(Gehälter!$A2:$AD16,"-",Gehälter!$A2:$AD16)</f>
        <v>#VALUE!</v>
      </c>
      <c r="F653" t="e">
        <f>+Gehälter!$A2:$AD16/Gehälter!$A2:$AD16</f>
        <v>#VALUE!</v>
      </c>
    </row>
    <row r="654" spans="1:6" x14ac:dyDescent="0.2">
      <c r="A654" s="248" t="str">
        <f>CONCATENATE('Covid-19 KUA Abrechnungen'!G663,"-",LEFT('Covid-19 KUA Abrechnungen'!AB663,6))</f>
        <v>-</v>
      </c>
      <c r="B654" s="248">
        <f>+'Covid-19 KUA Abrechnungen'!Z663</f>
        <v>0</v>
      </c>
      <c r="C654" s="248">
        <f>IF('Covid-19 KUA Abrechnungen'!AD663&gt;0,'Covid-19 KUA Abrechnungen'!AD663/'Covid-19 KUA Abrechnungen'!P663,'Covid-19 KUA Abrechnungen'!AE663)</f>
        <v>0</v>
      </c>
      <c r="E654" s="248" t="e">
        <f>CONCATENATE(Gehälter!$A2:$AD16,"-",Gehälter!$A2:$AD16)</f>
        <v>#VALUE!</v>
      </c>
      <c r="F654" t="e">
        <f>+Gehälter!$A2:$AD16/Gehälter!$A2:$AD16</f>
        <v>#VALUE!</v>
      </c>
    </row>
    <row r="655" spans="1:6" x14ac:dyDescent="0.2">
      <c r="A655" s="248" t="str">
        <f>CONCATENATE('Covid-19 KUA Abrechnungen'!G664,"-",LEFT('Covid-19 KUA Abrechnungen'!AB664,6))</f>
        <v>-</v>
      </c>
      <c r="B655" s="248">
        <f>+'Covid-19 KUA Abrechnungen'!Z664</f>
        <v>0</v>
      </c>
      <c r="C655" s="248">
        <f>IF('Covid-19 KUA Abrechnungen'!AD664&gt;0,'Covid-19 KUA Abrechnungen'!AD664/'Covid-19 KUA Abrechnungen'!P664,'Covid-19 KUA Abrechnungen'!AE664)</f>
        <v>0</v>
      </c>
      <c r="E655" s="248" t="e">
        <f>CONCATENATE(Gehälter!$A2:$AD16,"-",Gehälter!$A2:$AD16)</f>
        <v>#VALUE!</v>
      </c>
      <c r="F655" t="e">
        <f>+Gehälter!$A2:$AD16/Gehälter!$A2:$AD16</f>
        <v>#VALUE!</v>
      </c>
    </row>
    <row r="656" spans="1:6" x14ac:dyDescent="0.2">
      <c r="A656" s="248" t="str">
        <f>CONCATENATE('Covid-19 KUA Abrechnungen'!G665,"-",LEFT('Covid-19 KUA Abrechnungen'!AB665,6))</f>
        <v>-</v>
      </c>
      <c r="B656" s="248">
        <f>+'Covid-19 KUA Abrechnungen'!Z665</f>
        <v>0</v>
      </c>
      <c r="C656" s="248">
        <f>IF('Covid-19 KUA Abrechnungen'!AD665&gt;0,'Covid-19 KUA Abrechnungen'!AD665/'Covid-19 KUA Abrechnungen'!P665,'Covid-19 KUA Abrechnungen'!AE665)</f>
        <v>0</v>
      </c>
      <c r="E656" s="248" t="e">
        <f>CONCATENATE(Gehälter!$A2:$AD16,"-",Gehälter!$A2:$AD16)</f>
        <v>#VALUE!</v>
      </c>
      <c r="F656" t="e">
        <f>+Gehälter!$A2:$AD16/Gehälter!$A2:$AD16</f>
        <v>#VALUE!</v>
      </c>
    </row>
    <row r="657" spans="1:6" x14ac:dyDescent="0.2">
      <c r="A657" s="248" t="str">
        <f>CONCATENATE('Covid-19 KUA Abrechnungen'!G666,"-",LEFT('Covid-19 KUA Abrechnungen'!AB666,6))</f>
        <v>-</v>
      </c>
      <c r="B657" s="248">
        <f>+'Covid-19 KUA Abrechnungen'!Z666</f>
        <v>0</v>
      </c>
      <c r="C657" s="248">
        <f>IF('Covid-19 KUA Abrechnungen'!AD666&gt;0,'Covid-19 KUA Abrechnungen'!AD666/'Covid-19 KUA Abrechnungen'!P666,'Covid-19 KUA Abrechnungen'!AE666)</f>
        <v>0</v>
      </c>
      <c r="E657" s="248" t="e">
        <f>CONCATENATE(Gehälter!$A2:$AD16,"-",Gehälter!$A2:$AD16)</f>
        <v>#VALUE!</v>
      </c>
      <c r="F657" t="e">
        <f>+Gehälter!$A2:$AD16/Gehälter!$A2:$AD16</f>
        <v>#VALUE!</v>
      </c>
    </row>
    <row r="658" spans="1:6" x14ac:dyDescent="0.2">
      <c r="A658" s="248" t="str">
        <f>CONCATENATE('Covid-19 KUA Abrechnungen'!G667,"-",LEFT('Covid-19 KUA Abrechnungen'!AB667,6))</f>
        <v>-</v>
      </c>
      <c r="B658" s="248">
        <f>+'Covid-19 KUA Abrechnungen'!Z667</f>
        <v>0</v>
      </c>
      <c r="C658" s="248">
        <f>IF('Covid-19 KUA Abrechnungen'!AD667&gt;0,'Covid-19 KUA Abrechnungen'!AD667/'Covid-19 KUA Abrechnungen'!P667,'Covid-19 KUA Abrechnungen'!AE667)</f>
        <v>0</v>
      </c>
      <c r="E658" s="248" t="e">
        <f>CONCATENATE(Gehälter!$A2:$AD16,"-",Gehälter!$A2:$AD16)</f>
        <v>#VALUE!</v>
      </c>
      <c r="F658" t="e">
        <f>+Gehälter!$A2:$AD16/Gehälter!$A2:$AD16</f>
        <v>#VALUE!</v>
      </c>
    </row>
    <row r="659" spans="1:6" x14ac:dyDescent="0.2">
      <c r="A659" s="248" t="str">
        <f>CONCATENATE('Covid-19 KUA Abrechnungen'!G668,"-",LEFT('Covid-19 KUA Abrechnungen'!AB668,6))</f>
        <v>-</v>
      </c>
      <c r="B659" s="248">
        <f>+'Covid-19 KUA Abrechnungen'!Z668</f>
        <v>0</v>
      </c>
      <c r="C659" s="248">
        <f>IF('Covid-19 KUA Abrechnungen'!AD668&gt;0,'Covid-19 KUA Abrechnungen'!AD668/'Covid-19 KUA Abrechnungen'!P668,'Covid-19 KUA Abrechnungen'!AE668)</f>
        <v>0</v>
      </c>
      <c r="E659" s="248" t="e">
        <f>CONCATENATE(Gehälter!$A2:$AD16,"-",Gehälter!$A2:$AD16)</f>
        <v>#VALUE!</v>
      </c>
      <c r="F659" t="e">
        <f>+Gehälter!$A2:$AD16/Gehälter!$A2:$AD16</f>
        <v>#VALUE!</v>
      </c>
    </row>
    <row r="660" spans="1:6" x14ac:dyDescent="0.2">
      <c r="A660" s="248" t="str">
        <f>CONCATENATE('Covid-19 KUA Abrechnungen'!G669,"-",LEFT('Covid-19 KUA Abrechnungen'!AB669,6))</f>
        <v>-</v>
      </c>
      <c r="B660" s="248">
        <f>+'Covid-19 KUA Abrechnungen'!Z669</f>
        <v>0</v>
      </c>
      <c r="C660" s="248">
        <f>IF('Covid-19 KUA Abrechnungen'!AD669&gt;0,'Covid-19 KUA Abrechnungen'!AD669/'Covid-19 KUA Abrechnungen'!P669,'Covid-19 KUA Abrechnungen'!AE669)</f>
        <v>0</v>
      </c>
      <c r="E660" s="248" t="e">
        <f>CONCATENATE(Gehälter!$A2:$AD16,"-",Gehälter!$A2:$AD16)</f>
        <v>#VALUE!</v>
      </c>
      <c r="F660" t="e">
        <f>+Gehälter!$A2:$AD16/Gehälter!$A2:$AD16</f>
        <v>#VALUE!</v>
      </c>
    </row>
    <row r="661" spans="1:6" x14ac:dyDescent="0.2">
      <c r="A661" s="248" t="str">
        <f>CONCATENATE('Covid-19 KUA Abrechnungen'!G670,"-",LEFT('Covid-19 KUA Abrechnungen'!AB670,6))</f>
        <v>-</v>
      </c>
      <c r="B661" s="248">
        <f>+'Covid-19 KUA Abrechnungen'!Z670</f>
        <v>0</v>
      </c>
      <c r="C661" s="248">
        <f>IF('Covid-19 KUA Abrechnungen'!AD670&gt;0,'Covid-19 KUA Abrechnungen'!AD670/'Covid-19 KUA Abrechnungen'!P670,'Covid-19 KUA Abrechnungen'!AE670)</f>
        <v>0</v>
      </c>
      <c r="E661" s="248" t="e">
        <f>CONCATENATE(Gehälter!$A2:$AD16,"-",Gehälter!$A2:$AD16)</f>
        <v>#VALUE!</v>
      </c>
      <c r="F661" t="e">
        <f>+Gehälter!$A2:$AD16/Gehälter!$A2:$AD16</f>
        <v>#VALUE!</v>
      </c>
    </row>
    <row r="662" spans="1:6" x14ac:dyDescent="0.2">
      <c r="A662" s="248" t="str">
        <f>CONCATENATE('Covid-19 KUA Abrechnungen'!G671,"-",LEFT('Covid-19 KUA Abrechnungen'!AB671,6))</f>
        <v>-</v>
      </c>
      <c r="B662" s="248">
        <f>+'Covid-19 KUA Abrechnungen'!Z671</f>
        <v>0</v>
      </c>
      <c r="C662" s="248">
        <f>IF('Covid-19 KUA Abrechnungen'!AD671&gt;0,'Covid-19 KUA Abrechnungen'!AD671/'Covid-19 KUA Abrechnungen'!P671,'Covid-19 KUA Abrechnungen'!AE671)</f>
        <v>0</v>
      </c>
      <c r="E662" s="248" t="e">
        <f>CONCATENATE(Gehälter!$A2:$AD16,"-",Gehälter!$A2:$AD16)</f>
        <v>#VALUE!</v>
      </c>
      <c r="F662" t="e">
        <f>+Gehälter!$A2:$AD16/Gehälter!$A2:$AD16</f>
        <v>#VALUE!</v>
      </c>
    </row>
    <row r="663" spans="1:6" x14ac:dyDescent="0.2">
      <c r="A663" s="248" t="str">
        <f>CONCATENATE('Covid-19 KUA Abrechnungen'!G672,"-",LEFT('Covid-19 KUA Abrechnungen'!AB672,6))</f>
        <v>-</v>
      </c>
      <c r="B663" s="248">
        <f>+'Covid-19 KUA Abrechnungen'!Z672</f>
        <v>0</v>
      </c>
      <c r="C663" s="248">
        <f>IF('Covid-19 KUA Abrechnungen'!AD672&gt;0,'Covid-19 KUA Abrechnungen'!AD672/'Covid-19 KUA Abrechnungen'!P672,'Covid-19 KUA Abrechnungen'!AE672)</f>
        <v>0</v>
      </c>
      <c r="E663" s="248" t="e">
        <f>CONCATENATE(Gehälter!$A2:$AD16,"-",Gehälter!$A2:$AD16)</f>
        <v>#VALUE!</v>
      </c>
      <c r="F663" t="e">
        <f>+Gehälter!$A2:$AD16/Gehälter!$A2:$AD16</f>
        <v>#VALUE!</v>
      </c>
    </row>
    <row r="664" spans="1:6" x14ac:dyDescent="0.2">
      <c r="A664" s="248" t="str">
        <f>CONCATENATE('Covid-19 KUA Abrechnungen'!G673,"-",LEFT('Covid-19 KUA Abrechnungen'!AB673,6))</f>
        <v>-</v>
      </c>
      <c r="B664" s="248">
        <f>+'Covid-19 KUA Abrechnungen'!Z673</f>
        <v>0</v>
      </c>
      <c r="C664" s="248">
        <f>IF('Covid-19 KUA Abrechnungen'!AD673&gt;0,'Covid-19 KUA Abrechnungen'!AD673/'Covid-19 KUA Abrechnungen'!P673,'Covid-19 KUA Abrechnungen'!AE673)</f>
        <v>0</v>
      </c>
      <c r="E664" s="248" t="e">
        <f>CONCATENATE(Gehälter!$A2:$AD16,"-",Gehälter!$A2:$AD16)</f>
        <v>#VALUE!</v>
      </c>
      <c r="F664" t="e">
        <f>+Gehälter!$A2:$AD16/Gehälter!$A2:$AD16</f>
        <v>#VALUE!</v>
      </c>
    </row>
    <row r="665" spans="1:6" x14ac:dyDescent="0.2">
      <c r="A665" s="248" t="str">
        <f>CONCATENATE('Covid-19 KUA Abrechnungen'!G674,"-",LEFT('Covid-19 KUA Abrechnungen'!AB674,6))</f>
        <v>-</v>
      </c>
      <c r="B665" s="248">
        <f>+'Covid-19 KUA Abrechnungen'!Z674</f>
        <v>0</v>
      </c>
      <c r="C665" s="248">
        <f>IF('Covid-19 KUA Abrechnungen'!AD674&gt;0,'Covid-19 KUA Abrechnungen'!AD674/'Covid-19 KUA Abrechnungen'!P674,'Covid-19 KUA Abrechnungen'!AE674)</f>
        <v>0</v>
      </c>
      <c r="E665" s="248" t="e">
        <f>CONCATENATE(Gehälter!$A2:$AD16,"-",Gehälter!$A2:$AD16)</f>
        <v>#VALUE!</v>
      </c>
      <c r="F665" t="e">
        <f>+Gehälter!$A2:$AD16/Gehälter!$A2:$AD16</f>
        <v>#VALUE!</v>
      </c>
    </row>
    <row r="666" spans="1:6" x14ac:dyDescent="0.2">
      <c r="A666" s="248" t="str">
        <f>CONCATENATE('Covid-19 KUA Abrechnungen'!G675,"-",LEFT('Covid-19 KUA Abrechnungen'!AB675,6))</f>
        <v>-</v>
      </c>
      <c r="B666" s="248">
        <f>+'Covid-19 KUA Abrechnungen'!Z675</f>
        <v>0</v>
      </c>
      <c r="C666" s="248">
        <f>IF('Covid-19 KUA Abrechnungen'!AD675&gt;0,'Covid-19 KUA Abrechnungen'!AD675/'Covid-19 KUA Abrechnungen'!P675,'Covid-19 KUA Abrechnungen'!AE675)</f>
        <v>0</v>
      </c>
      <c r="E666" s="248" t="e">
        <f>CONCATENATE(Gehälter!$A2:$AD16,"-",Gehälter!$A2:$AD16)</f>
        <v>#VALUE!</v>
      </c>
      <c r="F666" t="e">
        <f>+Gehälter!$A2:$AD16/Gehälter!$A2:$AD16</f>
        <v>#VALUE!</v>
      </c>
    </row>
    <row r="667" spans="1:6" x14ac:dyDescent="0.2">
      <c r="A667" s="248" t="str">
        <f>CONCATENATE('Covid-19 KUA Abrechnungen'!G676,"-",LEFT('Covid-19 KUA Abrechnungen'!AB676,6))</f>
        <v>-</v>
      </c>
      <c r="B667" s="248">
        <f>+'Covid-19 KUA Abrechnungen'!Z676</f>
        <v>0</v>
      </c>
      <c r="C667" s="248">
        <f>IF('Covid-19 KUA Abrechnungen'!AD676&gt;0,'Covid-19 KUA Abrechnungen'!AD676/'Covid-19 KUA Abrechnungen'!P676,'Covid-19 KUA Abrechnungen'!AE676)</f>
        <v>0</v>
      </c>
      <c r="E667" s="248" t="e">
        <f>CONCATENATE(Gehälter!$A2:$AD16,"-",Gehälter!$A2:$AD16)</f>
        <v>#VALUE!</v>
      </c>
      <c r="F667" t="e">
        <f>+Gehälter!$A2:$AD16/Gehälter!$A2:$AD16</f>
        <v>#VALUE!</v>
      </c>
    </row>
    <row r="668" spans="1:6" x14ac:dyDescent="0.2">
      <c r="A668" s="248" t="str">
        <f>CONCATENATE('Covid-19 KUA Abrechnungen'!G677,"-",LEFT('Covid-19 KUA Abrechnungen'!AB677,6))</f>
        <v>-</v>
      </c>
      <c r="B668" s="248">
        <f>+'Covid-19 KUA Abrechnungen'!Z677</f>
        <v>0</v>
      </c>
      <c r="C668" s="248">
        <f>IF('Covid-19 KUA Abrechnungen'!AD677&gt;0,'Covid-19 KUA Abrechnungen'!AD677/'Covid-19 KUA Abrechnungen'!P677,'Covid-19 KUA Abrechnungen'!AE677)</f>
        <v>0</v>
      </c>
      <c r="E668" s="248" t="e">
        <f>CONCATENATE(Gehälter!$A2:$AD16,"-",Gehälter!$A2:$AD16)</f>
        <v>#VALUE!</v>
      </c>
      <c r="F668" t="e">
        <f>+Gehälter!$A2:$AD16/Gehälter!$A2:$AD16</f>
        <v>#VALUE!</v>
      </c>
    </row>
    <row r="669" spans="1:6" x14ac:dyDescent="0.2">
      <c r="A669" s="248" t="str">
        <f>CONCATENATE('Covid-19 KUA Abrechnungen'!G678,"-",LEFT('Covid-19 KUA Abrechnungen'!AB678,6))</f>
        <v>-</v>
      </c>
      <c r="B669" s="248">
        <f>+'Covid-19 KUA Abrechnungen'!Z678</f>
        <v>0</v>
      </c>
      <c r="C669" s="248">
        <f>IF('Covid-19 KUA Abrechnungen'!AD678&gt;0,'Covid-19 KUA Abrechnungen'!AD678/'Covid-19 KUA Abrechnungen'!P678,'Covid-19 KUA Abrechnungen'!AE678)</f>
        <v>0</v>
      </c>
      <c r="E669" s="248" t="e">
        <f>CONCATENATE(Gehälter!$A2:$AD16,"-",Gehälter!$A2:$AD16)</f>
        <v>#VALUE!</v>
      </c>
      <c r="F669" t="e">
        <f>+Gehälter!$A2:$AD16/Gehälter!$A2:$AD16</f>
        <v>#VALUE!</v>
      </c>
    </row>
    <row r="670" spans="1:6" x14ac:dyDescent="0.2">
      <c r="A670" s="248" t="str">
        <f>CONCATENATE('Covid-19 KUA Abrechnungen'!G679,"-",LEFT('Covid-19 KUA Abrechnungen'!AB679,6))</f>
        <v>-</v>
      </c>
      <c r="B670" s="248">
        <f>+'Covid-19 KUA Abrechnungen'!Z679</f>
        <v>0</v>
      </c>
      <c r="C670" s="248">
        <f>IF('Covid-19 KUA Abrechnungen'!AD679&gt;0,'Covid-19 KUA Abrechnungen'!AD679/'Covid-19 KUA Abrechnungen'!P679,'Covid-19 KUA Abrechnungen'!AE679)</f>
        <v>0</v>
      </c>
      <c r="E670" s="248" t="e">
        <f>CONCATENATE(Gehälter!$A2:$AD16,"-",Gehälter!$A2:$AD16)</f>
        <v>#VALUE!</v>
      </c>
      <c r="F670" t="e">
        <f>+Gehälter!$A2:$AD16/Gehälter!$A2:$AD16</f>
        <v>#VALUE!</v>
      </c>
    </row>
    <row r="671" spans="1:6" x14ac:dyDescent="0.2">
      <c r="A671" s="248" t="str">
        <f>CONCATENATE('Covid-19 KUA Abrechnungen'!G680,"-",LEFT('Covid-19 KUA Abrechnungen'!AB680,6))</f>
        <v>-</v>
      </c>
      <c r="B671" s="248">
        <f>+'Covid-19 KUA Abrechnungen'!Z680</f>
        <v>0</v>
      </c>
      <c r="C671" s="248">
        <f>IF('Covid-19 KUA Abrechnungen'!AD680&gt;0,'Covid-19 KUA Abrechnungen'!AD680/'Covid-19 KUA Abrechnungen'!P680,'Covid-19 KUA Abrechnungen'!AE680)</f>
        <v>0</v>
      </c>
      <c r="E671" s="248" t="e">
        <f>CONCATENATE(Gehälter!$A2:$AD16,"-",Gehälter!$A2:$AD16)</f>
        <v>#VALUE!</v>
      </c>
      <c r="F671" t="e">
        <f>+Gehälter!$A2:$AD16/Gehälter!$A2:$AD16</f>
        <v>#VALUE!</v>
      </c>
    </row>
    <row r="672" spans="1:6" x14ac:dyDescent="0.2">
      <c r="A672" s="248" t="str">
        <f>CONCATENATE('Covid-19 KUA Abrechnungen'!G681,"-",LEFT('Covid-19 KUA Abrechnungen'!AB681,6))</f>
        <v>-</v>
      </c>
      <c r="B672" s="248">
        <f>+'Covid-19 KUA Abrechnungen'!Z681</f>
        <v>0</v>
      </c>
      <c r="C672" s="248">
        <f>IF('Covid-19 KUA Abrechnungen'!AD681&gt;0,'Covid-19 KUA Abrechnungen'!AD681/'Covid-19 KUA Abrechnungen'!P681,'Covid-19 KUA Abrechnungen'!AE681)</f>
        <v>0</v>
      </c>
      <c r="E672" s="248" t="e">
        <f>CONCATENATE(Gehälter!$A2:$AD16,"-",Gehälter!$A2:$AD16)</f>
        <v>#VALUE!</v>
      </c>
      <c r="F672" t="e">
        <f>+Gehälter!$A2:$AD16/Gehälter!$A2:$AD16</f>
        <v>#VALUE!</v>
      </c>
    </row>
    <row r="673" spans="1:6" x14ac:dyDescent="0.2">
      <c r="A673" s="248" t="str">
        <f>CONCATENATE('Covid-19 KUA Abrechnungen'!G682,"-",LEFT('Covid-19 KUA Abrechnungen'!AB682,6))</f>
        <v>-</v>
      </c>
      <c r="B673" s="248">
        <f>+'Covid-19 KUA Abrechnungen'!Z682</f>
        <v>0</v>
      </c>
      <c r="C673" s="248">
        <f>IF('Covid-19 KUA Abrechnungen'!AD682&gt;0,'Covid-19 KUA Abrechnungen'!AD682/'Covid-19 KUA Abrechnungen'!P682,'Covid-19 KUA Abrechnungen'!AE682)</f>
        <v>0</v>
      </c>
      <c r="E673" s="248" t="e">
        <f>CONCATENATE(Gehälter!$A2:$AD16,"-",Gehälter!$A2:$AD16)</f>
        <v>#VALUE!</v>
      </c>
      <c r="F673" t="e">
        <f>+Gehälter!$A2:$AD16/Gehälter!$A2:$AD16</f>
        <v>#VALUE!</v>
      </c>
    </row>
    <row r="674" spans="1:6" x14ac:dyDescent="0.2">
      <c r="A674" s="248" t="str">
        <f>CONCATENATE('Covid-19 KUA Abrechnungen'!G683,"-",LEFT('Covid-19 KUA Abrechnungen'!AB683,6))</f>
        <v>-</v>
      </c>
      <c r="B674" s="248">
        <f>+'Covid-19 KUA Abrechnungen'!Z683</f>
        <v>0</v>
      </c>
      <c r="C674" s="248">
        <f>IF('Covid-19 KUA Abrechnungen'!AD683&gt;0,'Covid-19 KUA Abrechnungen'!AD683/'Covid-19 KUA Abrechnungen'!P683,'Covid-19 KUA Abrechnungen'!AE683)</f>
        <v>0</v>
      </c>
      <c r="E674" s="248" t="e">
        <f>CONCATENATE(Gehälter!$A2:$AD16,"-",Gehälter!$A2:$AD16)</f>
        <v>#VALUE!</v>
      </c>
      <c r="F674" t="e">
        <f>+Gehälter!$A2:$AD16/Gehälter!$A2:$AD16</f>
        <v>#VALUE!</v>
      </c>
    </row>
    <row r="675" spans="1:6" x14ac:dyDescent="0.2">
      <c r="A675" s="248" t="str">
        <f>CONCATENATE('Covid-19 KUA Abrechnungen'!G684,"-",LEFT('Covid-19 KUA Abrechnungen'!AB684,6))</f>
        <v>-</v>
      </c>
      <c r="B675" s="248">
        <f>+'Covid-19 KUA Abrechnungen'!Z684</f>
        <v>0</v>
      </c>
      <c r="C675" s="248">
        <f>IF('Covid-19 KUA Abrechnungen'!AD684&gt;0,'Covid-19 KUA Abrechnungen'!AD684/'Covid-19 KUA Abrechnungen'!P684,'Covid-19 KUA Abrechnungen'!AE684)</f>
        <v>0</v>
      </c>
      <c r="E675" s="248" t="e">
        <f>CONCATENATE(Gehälter!$A2:$AD16,"-",Gehälter!$A2:$AD16)</f>
        <v>#VALUE!</v>
      </c>
      <c r="F675" t="e">
        <f>+Gehälter!$A2:$AD16/Gehälter!$A2:$AD16</f>
        <v>#VALUE!</v>
      </c>
    </row>
    <row r="676" spans="1:6" x14ac:dyDescent="0.2">
      <c r="A676" s="248" t="str">
        <f>CONCATENATE('Covid-19 KUA Abrechnungen'!G685,"-",LEFT('Covid-19 KUA Abrechnungen'!AB685,6))</f>
        <v>-</v>
      </c>
      <c r="B676" s="248">
        <f>+'Covid-19 KUA Abrechnungen'!Z685</f>
        <v>0</v>
      </c>
      <c r="C676" s="248">
        <f>IF('Covid-19 KUA Abrechnungen'!AD685&gt;0,'Covid-19 KUA Abrechnungen'!AD685/'Covid-19 KUA Abrechnungen'!P685,'Covid-19 KUA Abrechnungen'!AE685)</f>
        <v>0</v>
      </c>
      <c r="E676" s="248" t="e">
        <f>CONCATENATE(Gehälter!$A2:$AD16,"-",Gehälter!$A2:$AD16)</f>
        <v>#VALUE!</v>
      </c>
      <c r="F676" t="e">
        <f>+Gehälter!$A2:$AD16/Gehälter!$A2:$AD16</f>
        <v>#VALUE!</v>
      </c>
    </row>
    <row r="677" spans="1:6" x14ac:dyDescent="0.2">
      <c r="A677" s="248" t="str">
        <f>CONCATENATE('Covid-19 KUA Abrechnungen'!G686,"-",LEFT('Covid-19 KUA Abrechnungen'!AB686,6))</f>
        <v>-</v>
      </c>
      <c r="B677" s="248">
        <f>+'Covid-19 KUA Abrechnungen'!Z686</f>
        <v>0</v>
      </c>
      <c r="C677" s="248">
        <f>IF('Covid-19 KUA Abrechnungen'!AD686&gt;0,'Covid-19 KUA Abrechnungen'!AD686/'Covid-19 KUA Abrechnungen'!P686,'Covid-19 KUA Abrechnungen'!AE686)</f>
        <v>0</v>
      </c>
      <c r="E677" s="248" t="e">
        <f>CONCATENATE(Gehälter!$A2:$AD16,"-",Gehälter!$A2:$AD16)</f>
        <v>#VALUE!</v>
      </c>
      <c r="F677" t="e">
        <f>+Gehälter!$A2:$AD16/Gehälter!$A2:$AD16</f>
        <v>#VALUE!</v>
      </c>
    </row>
    <row r="678" spans="1:6" x14ac:dyDescent="0.2">
      <c r="A678" s="248" t="str">
        <f>CONCATENATE('Covid-19 KUA Abrechnungen'!G687,"-",LEFT('Covid-19 KUA Abrechnungen'!AB687,6))</f>
        <v>-</v>
      </c>
      <c r="B678" s="248">
        <f>+'Covid-19 KUA Abrechnungen'!Z687</f>
        <v>0</v>
      </c>
      <c r="C678" s="248">
        <f>IF('Covid-19 KUA Abrechnungen'!AD687&gt;0,'Covid-19 KUA Abrechnungen'!AD687/'Covid-19 KUA Abrechnungen'!P687,'Covid-19 KUA Abrechnungen'!AE687)</f>
        <v>0</v>
      </c>
      <c r="E678" s="248" t="e">
        <f>CONCATENATE(Gehälter!$A2:$AD16,"-",Gehälter!$A2:$AD16)</f>
        <v>#VALUE!</v>
      </c>
      <c r="F678" t="e">
        <f>+Gehälter!$A2:$AD16/Gehälter!$A2:$AD16</f>
        <v>#VALUE!</v>
      </c>
    </row>
    <row r="679" spans="1:6" x14ac:dyDescent="0.2">
      <c r="A679" s="248" t="str">
        <f>CONCATENATE('Covid-19 KUA Abrechnungen'!G688,"-",LEFT('Covid-19 KUA Abrechnungen'!AB688,6))</f>
        <v>-</v>
      </c>
      <c r="B679" s="248">
        <f>+'Covid-19 KUA Abrechnungen'!Z688</f>
        <v>0</v>
      </c>
      <c r="C679" s="248">
        <f>IF('Covid-19 KUA Abrechnungen'!AD688&gt;0,'Covid-19 KUA Abrechnungen'!AD688/'Covid-19 KUA Abrechnungen'!P688,'Covid-19 KUA Abrechnungen'!AE688)</f>
        <v>0</v>
      </c>
      <c r="E679" s="248" t="e">
        <f>CONCATENATE(Gehälter!$A2:$AD16,"-",Gehälter!$A2:$AD16)</f>
        <v>#VALUE!</v>
      </c>
      <c r="F679" t="e">
        <f>+Gehälter!$A2:$AD16/Gehälter!$A2:$AD16</f>
        <v>#VALUE!</v>
      </c>
    </row>
    <row r="680" spans="1:6" x14ac:dyDescent="0.2">
      <c r="A680" s="248" t="str">
        <f>CONCATENATE('Covid-19 KUA Abrechnungen'!G689,"-",LEFT('Covid-19 KUA Abrechnungen'!AB689,6))</f>
        <v>-</v>
      </c>
      <c r="B680" s="248">
        <f>+'Covid-19 KUA Abrechnungen'!Z689</f>
        <v>0</v>
      </c>
      <c r="C680" s="248">
        <f>IF('Covid-19 KUA Abrechnungen'!AD689&gt;0,'Covid-19 KUA Abrechnungen'!AD689/'Covid-19 KUA Abrechnungen'!P689,'Covid-19 KUA Abrechnungen'!AE689)</f>
        <v>0</v>
      </c>
      <c r="E680" s="248" t="e">
        <f>CONCATENATE(Gehälter!$A2:$AD16,"-",Gehälter!$A2:$AD16)</f>
        <v>#VALUE!</v>
      </c>
      <c r="F680" t="e">
        <f>+Gehälter!$A2:$AD16/Gehälter!$A2:$AD16</f>
        <v>#VALUE!</v>
      </c>
    </row>
    <row r="681" spans="1:6" x14ac:dyDescent="0.2">
      <c r="A681" s="248" t="str">
        <f>CONCATENATE('Covid-19 KUA Abrechnungen'!G690,"-",LEFT('Covid-19 KUA Abrechnungen'!AB690,6))</f>
        <v>-</v>
      </c>
      <c r="B681" s="248">
        <f>+'Covid-19 KUA Abrechnungen'!Z690</f>
        <v>0</v>
      </c>
      <c r="C681" s="248">
        <f>IF('Covid-19 KUA Abrechnungen'!AD690&gt;0,'Covid-19 KUA Abrechnungen'!AD690/'Covid-19 KUA Abrechnungen'!P690,'Covid-19 KUA Abrechnungen'!AE690)</f>
        <v>0</v>
      </c>
      <c r="E681" s="248" t="e">
        <f>CONCATENATE(Gehälter!$A2:$AD16,"-",Gehälter!$A2:$AD16)</f>
        <v>#VALUE!</v>
      </c>
      <c r="F681" t="e">
        <f>+Gehälter!$A2:$AD16/Gehälter!$A2:$AD16</f>
        <v>#VALUE!</v>
      </c>
    </row>
    <row r="682" spans="1:6" x14ac:dyDescent="0.2">
      <c r="A682" s="248" t="str">
        <f>CONCATENATE('Covid-19 KUA Abrechnungen'!G691,"-",LEFT('Covid-19 KUA Abrechnungen'!AB691,6))</f>
        <v>-</v>
      </c>
      <c r="B682" s="248">
        <f>+'Covid-19 KUA Abrechnungen'!Z691</f>
        <v>0</v>
      </c>
      <c r="C682" s="248">
        <f>IF('Covid-19 KUA Abrechnungen'!AD691&gt;0,'Covid-19 KUA Abrechnungen'!AD691/'Covid-19 KUA Abrechnungen'!P691,'Covid-19 KUA Abrechnungen'!AE691)</f>
        <v>0</v>
      </c>
      <c r="E682" s="248" t="e">
        <f>CONCATENATE(Gehälter!$A2:$AD16,"-",Gehälter!$A2:$AD16)</f>
        <v>#VALUE!</v>
      </c>
      <c r="F682" t="e">
        <f>+Gehälter!$A2:$AD16/Gehälter!$A2:$AD16</f>
        <v>#VALUE!</v>
      </c>
    </row>
    <row r="683" spans="1:6" x14ac:dyDescent="0.2">
      <c r="A683" s="248" t="str">
        <f>CONCATENATE('Covid-19 KUA Abrechnungen'!G692,"-",LEFT('Covid-19 KUA Abrechnungen'!AB692,6))</f>
        <v>-</v>
      </c>
      <c r="B683" s="248">
        <f>+'Covid-19 KUA Abrechnungen'!Z692</f>
        <v>0</v>
      </c>
      <c r="C683" s="248">
        <f>IF('Covid-19 KUA Abrechnungen'!AD692&gt;0,'Covid-19 KUA Abrechnungen'!AD692/'Covid-19 KUA Abrechnungen'!P692,'Covid-19 KUA Abrechnungen'!AE692)</f>
        <v>0</v>
      </c>
      <c r="E683" s="248" t="e">
        <f>CONCATENATE(Gehälter!$A2:$AD16,"-",Gehälter!$A2:$AD16)</f>
        <v>#VALUE!</v>
      </c>
      <c r="F683" t="e">
        <f>+Gehälter!$A2:$AD16/Gehälter!$A2:$AD16</f>
        <v>#VALUE!</v>
      </c>
    </row>
    <row r="684" spans="1:6" x14ac:dyDescent="0.2">
      <c r="A684" s="248" t="str">
        <f>CONCATENATE('Covid-19 KUA Abrechnungen'!G693,"-",LEFT('Covid-19 KUA Abrechnungen'!AB693,6))</f>
        <v>-</v>
      </c>
      <c r="B684" s="248">
        <f>+'Covid-19 KUA Abrechnungen'!Z693</f>
        <v>0</v>
      </c>
      <c r="C684" s="248">
        <f>IF('Covid-19 KUA Abrechnungen'!AD693&gt;0,'Covid-19 KUA Abrechnungen'!AD693/'Covid-19 KUA Abrechnungen'!P693,'Covid-19 KUA Abrechnungen'!AE693)</f>
        <v>0</v>
      </c>
      <c r="E684" s="248" t="e">
        <f>CONCATENATE(Gehälter!$A2:$AD16,"-",Gehälter!$A2:$AD16)</f>
        <v>#VALUE!</v>
      </c>
      <c r="F684" t="e">
        <f>+Gehälter!$A2:$AD16/Gehälter!$A2:$AD16</f>
        <v>#VALUE!</v>
      </c>
    </row>
    <row r="685" spans="1:6" x14ac:dyDescent="0.2">
      <c r="A685" s="248" t="str">
        <f>CONCATENATE('Covid-19 KUA Abrechnungen'!G694,"-",LEFT('Covid-19 KUA Abrechnungen'!AB694,6))</f>
        <v>-</v>
      </c>
      <c r="B685" s="248">
        <f>+'Covid-19 KUA Abrechnungen'!Z694</f>
        <v>0</v>
      </c>
      <c r="C685" s="248">
        <f>IF('Covid-19 KUA Abrechnungen'!AD694&gt;0,'Covid-19 KUA Abrechnungen'!AD694/'Covid-19 KUA Abrechnungen'!P694,'Covid-19 KUA Abrechnungen'!AE694)</f>
        <v>0</v>
      </c>
      <c r="E685" s="248" t="e">
        <f>CONCATENATE(Gehälter!$A2:$AD16,"-",Gehälter!$A2:$AD16)</f>
        <v>#VALUE!</v>
      </c>
      <c r="F685" t="e">
        <f>+Gehälter!$A2:$AD16/Gehälter!$A2:$AD16</f>
        <v>#VALUE!</v>
      </c>
    </row>
    <row r="686" spans="1:6" x14ac:dyDescent="0.2">
      <c r="A686" s="248" t="str">
        <f>CONCATENATE('Covid-19 KUA Abrechnungen'!G695,"-",LEFT('Covid-19 KUA Abrechnungen'!AB695,6))</f>
        <v>-</v>
      </c>
      <c r="B686" s="248">
        <f>+'Covid-19 KUA Abrechnungen'!Z695</f>
        <v>0</v>
      </c>
      <c r="C686" s="248">
        <f>IF('Covid-19 KUA Abrechnungen'!AD695&gt;0,'Covid-19 KUA Abrechnungen'!AD695/'Covid-19 KUA Abrechnungen'!P695,'Covid-19 KUA Abrechnungen'!AE695)</f>
        <v>0</v>
      </c>
      <c r="E686" s="248" t="e">
        <f>CONCATENATE(Gehälter!$A2:$AD16,"-",Gehälter!$A2:$AD16)</f>
        <v>#VALUE!</v>
      </c>
      <c r="F686" t="e">
        <f>+Gehälter!$A2:$AD16/Gehälter!$A2:$AD16</f>
        <v>#VALUE!</v>
      </c>
    </row>
    <row r="687" spans="1:6" x14ac:dyDescent="0.2">
      <c r="A687" s="248" t="str">
        <f>CONCATENATE('Covid-19 KUA Abrechnungen'!G696,"-",LEFT('Covid-19 KUA Abrechnungen'!AB696,6))</f>
        <v>-</v>
      </c>
      <c r="B687" s="248">
        <f>+'Covid-19 KUA Abrechnungen'!Z696</f>
        <v>0</v>
      </c>
      <c r="C687" s="248">
        <f>IF('Covid-19 KUA Abrechnungen'!AD696&gt;0,'Covid-19 KUA Abrechnungen'!AD696/'Covid-19 KUA Abrechnungen'!P696,'Covid-19 KUA Abrechnungen'!AE696)</f>
        <v>0</v>
      </c>
      <c r="E687" s="248" t="e">
        <f>CONCATENATE(Gehälter!$A2:$AD16,"-",Gehälter!$A2:$AD16)</f>
        <v>#VALUE!</v>
      </c>
      <c r="F687" t="e">
        <f>+Gehälter!$A2:$AD16/Gehälter!$A2:$AD16</f>
        <v>#VALUE!</v>
      </c>
    </row>
    <row r="688" spans="1:6" x14ac:dyDescent="0.2">
      <c r="A688" s="248" t="str">
        <f>CONCATENATE('Covid-19 KUA Abrechnungen'!G697,"-",LEFT('Covid-19 KUA Abrechnungen'!AB697,6))</f>
        <v>-</v>
      </c>
      <c r="B688" s="248">
        <f>+'Covid-19 KUA Abrechnungen'!Z697</f>
        <v>0</v>
      </c>
      <c r="C688" s="248">
        <f>IF('Covid-19 KUA Abrechnungen'!AD697&gt;0,'Covid-19 KUA Abrechnungen'!AD697/'Covid-19 KUA Abrechnungen'!P697,'Covid-19 KUA Abrechnungen'!AE697)</f>
        <v>0</v>
      </c>
      <c r="E688" s="248" t="e">
        <f>CONCATENATE(Gehälter!$A2:$AD16,"-",Gehälter!$A2:$AD16)</f>
        <v>#VALUE!</v>
      </c>
      <c r="F688" t="e">
        <f>+Gehälter!$A2:$AD16/Gehälter!$A2:$AD16</f>
        <v>#VALUE!</v>
      </c>
    </row>
    <row r="689" spans="1:6" x14ac:dyDescent="0.2">
      <c r="A689" s="248" t="str">
        <f>CONCATENATE('Covid-19 KUA Abrechnungen'!G698,"-",LEFT('Covid-19 KUA Abrechnungen'!AB698,6))</f>
        <v>-</v>
      </c>
      <c r="B689" s="248">
        <f>+'Covid-19 KUA Abrechnungen'!Z698</f>
        <v>0</v>
      </c>
      <c r="C689" s="248">
        <f>IF('Covid-19 KUA Abrechnungen'!AD698&gt;0,'Covid-19 KUA Abrechnungen'!AD698/'Covid-19 KUA Abrechnungen'!P698,'Covid-19 KUA Abrechnungen'!AE698)</f>
        <v>0</v>
      </c>
      <c r="E689" s="248" t="e">
        <f>CONCATENATE(Gehälter!$A2:$AD16,"-",Gehälter!$A2:$AD16)</f>
        <v>#VALUE!</v>
      </c>
      <c r="F689" t="e">
        <f>+Gehälter!$A2:$AD16/Gehälter!$A2:$AD16</f>
        <v>#VALUE!</v>
      </c>
    </row>
    <row r="690" spans="1:6" x14ac:dyDescent="0.2">
      <c r="A690" s="248" t="str">
        <f>CONCATENATE('Covid-19 KUA Abrechnungen'!G699,"-",LEFT('Covid-19 KUA Abrechnungen'!AB699,6))</f>
        <v>-</v>
      </c>
      <c r="B690" s="248">
        <f>+'Covid-19 KUA Abrechnungen'!Z699</f>
        <v>0</v>
      </c>
      <c r="C690" s="248">
        <f>IF('Covid-19 KUA Abrechnungen'!AD699&gt;0,'Covid-19 KUA Abrechnungen'!AD699/'Covid-19 KUA Abrechnungen'!P699,'Covid-19 KUA Abrechnungen'!AE699)</f>
        <v>0</v>
      </c>
      <c r="E690" s="248" t="e">
        <f>CONCATENATE(Gehälter!$A2:$AD16,"-",Gehälter!$A2:$AD16)</f>
        <v>#VALUE!</v>
      </c>
      <c r="F690" t="e">
        <f>+Gehälter!$A2:$AD16/Gehälter!$A2:$AD16</f>
        <v>#VALUE!</v>
      </c>
    </row>
    <row r="691" spans="1:6" x14ac:dyDescent="0.2">
      <c r="A691" s="248" t="str">
        <f>CONCATENATE('Covid-19 KUA Abrechnungen'!G700,"-",LEFT('Covid-19 KUA Abrechnungen'!AB700,6))</f>
        <v>-</v>
      </c>
      <c r="B691" s="248">
        <f>+'Covid-19 KUA Abrechnungen'!Z700</f>
        <v>0</v>
      </c>
      <c r="C691" s="248">
        <f>IF('Covid-19 KUA Abrechnungen'!AD700&gt;0,'Covid-19 KUA Abrechnungen'!AD700/'Covid-19 KUA Abrechnungen'!P700,'Covid-19 KUA Abrechnungen'!AE700)</f>
        <v>0</v>
      </c>
      <c r="E691" s="248" t="e">
        <f>CONCATENATE(Gehälter!$A2:$AD16,"-",Gehälter!$A2:$AD16)</f>
        <v>#VALUE!</v>
      </c>
      <c r="F691" t="e">
        <f>+Gehälter!$A2:$AD16/Gehälter!$A2:$AD16</f>
        <v>#VALUE!</v>
      </c>
    </row>
    <row r="692" spans="1:6" x14ac:dyDescent="0.2">
      <c r="A692" s="248" t="str">
        <f>CONCATENATE('Covid-19 KUA Abrechnungen'!G701,"-",LEFT('Covid-19 KUA Abrechnungen'!AB701,6))</f>
        <v>-</v>
      </c>
      <c r="B692" s="248">
        <f>+'Covid-19 KUA Abrechnungen'!Z701</f>
        <v>0</v>
      </c>
      <c r="C692" s="248">
        <f>IF('Covid-19 KUA Abrechnungen'!AD701&gt;0,'Covid-19 KUA Abrechnungen'!AD701/'Covid-19 KUA Abrechnungen'!P701,'Covid-19 KUA Abrechnungen'!AE701)</f>
        <v>0</v>
      </c>
      <c r="E692" s="248" t="e">
        <f>CONCATENATE(Gehälter!$A2:$AD16,"-",Gehälter!$A2:$AD16)</f>
        <v>#VALUE!</v>
      </c>
      <c r="F692" t="e">
        <f>+Gehälter!$A2:$AD16/Gehälter!$A2:$AD16</f>
        <v>#VALUE!</v>
      </c>
    </row>
    <row r="693" spans="1:6" x14ac:dyDescent="0.2">
      <c r="A693" s="248" t="str">
        <f>CONCATENATE('Covid-19 KUA Abrechnungen'!G702,"-",LEFT('Covid-19 KUA Abrechnungen'!AB702,6))</f>
        <v>-</v>
      </c>
      <c r="B693" s="248">
        <f>+'Covid-19 KUA Abrechnungen'!Z702</f>
        <v>0</v>
      </c>
      <c r="C693" s="248">
        <f>IF('Covid-19 KUA Abrechnungen'!AD702&gt;0,'Covid-19 KUA Abrechnungen'!AD702/'Covid-19 KUA Abrechnungen'!P702,'Covid-19 KUA Abrechnungen'!AE702)</f>
        <v>0</v>
      </c>
      <c r="E693" s="248" t="e">
        <f>CONCATENATE(Gehälter!$A2:$AD16,"-",Gehälter!$A2:$AD16)</f>
        <v>#VALUE!</v>
      </c>
      <c r="F693" t="e">
        <f>+Gehälter!$A2:$AD16/Gehälter!$A2:$AD16</f>
        <v>#VALUE!</v>
      </c>
    </row>
    <row r="694" spans="1:6" x14ac:dyDescent="0.2">
      <c r="A694" s="248" t="str">
        <f>CONCATENATE('Covid-19 KUA Abrechnungen'!G703,"-",LEFT('Covid-19 KUA Abrechnungen'!AB703,6))</f>
        <v>-</v>
      </c>
      <c r="B694" s="248">
        <f>+'Covid-19 KUA Abrechnungen'!Z703</f>
        <v>0</v>
      </c>
      <c r="C694" s="248">
        <f>IF('Covid-19 KUA Abrechnungen'!AD703&gt;0,'Covid-19 KUA Abrechnungen'!AD703/'Covid-19 KUA Abrechnungen'!P703,'Covid-19 KUA Abrechnungen'!AE703)</f>
        <v>0</v>
      </c>
      <c r="E694" s="248" t="e">
        <f>CONCATENATE(Gehälter!$A2:$AD16,"-",Gehälter!$A2:$AD16)</f>
        <v>#VALUE!</v>
      </c>
      <c r="F694" t="e">
        <f>+Gehälter!$A2:$AD16/Gehälter!$A2:$AD16</f>
        <v>#VALUE!</v>
      </c>
    </row>
    <row r="695" spans="1:6" x14ac:dyDescent="0.2">
      <c r="A695" s="248" t="str">
        <f>CONCATENATE('Covid-19 KUA Abrechnungen'!G704,"-",LEFT('Covid-19 KUA Abrechnungen'!AB704,6))</f>
        <v>-</v>
      </c>
      <c r="B695" s="248">
        <f>+'Covid-19 KUA Abrechnungen'!Z704</f>
        <v>0</v>
      </c>
      <c r="C695" s="248">
        <f>IF('Covid-19 KUA Abrechnungen'!AD704&gt;0,'Covid-19 KUA Abrechnungen'!AD704/'Covid-19 KUA Abrechnungen'!P704,'Covid-19 KUA Abrechnungen'!AE704)</f>
        <v>0</v>
      </c>
      <c r="E695" s="248" t="e">
        <f>CONCATENATE(Gehälter!$A2:$AD16,"-",Gehälter!$A2:$AD16)</f>
        <v>#VALUE!</v>
      </c>
      <c r="F695" t="e">
        <f>+Gehälter!$A2:$AD16/Gehälter!$A2:$AD16</f>
        <v>#VALUE!</v>
      </c>
    </row>
    <row r="696" spans="1:6" x14ac:dyDescent="0.2">
      <c r="A696" s="248" t="str">
        <f>CONCATENATE('Covid-19 KUA Abrechnungen'!G705,"-",LEFT('Covid-19 KUA Abrechnungen'!AB705,6))</f>
        <v>-</v>
      </c>
      <c r="B696" s="248">
        <f>+'Covid-19 KUA Abrechnungen'!Z705</f>
        <v>0</v>
      </c>
      <c r="C696" s="248">
        <f>IF('Covid-19 KUA Abrechnungen'!AD705&gt;0,'Covid-19 KUA Abrechnungen'!AD705/'Covid-19 KUA Abrechnungen'!P705,'Covid-19 KUA Abrechnungen'!AE705)</f>
        <v>0</v>
      </c>
      <c r="E696" s="248" t="e">
        <f>CONCATENATE(Gehälter!$A2:$AD16,"-",Gehälter!$A2:$AD16)</f>
        <v>#VALUE!</v>
      </c>
      <c r="F696" t="e">
        <f>+Gehälter!$A2:$AD16/Gehälter!$A2:$AD16</f>
        <v>#VALUE!</v>
      </c>
    </row>
    <row r="697" spans="1:6" x14ac:dyDescent="0.2">
      <c r="A697" s="248" t="str">
        <f>CONCATENATE('Covid-19 KUA Abrechnungen'!G706,"-",LEFT('Covid-19 KUA Abrechnungen'!AB706,6))</f>
        <v>-</v>
      </c>
      <c r="B697" s="248">
        <f>+'Covid-19 KUA Abrechnungen'!Z706</f>
        <v>0</v>
      </c>
      <c r="C697" s="248">
        <f>IF('Covid-19 KUA Abrechnungen'!AD706&gt;0,'Covid-19 KUA Abrechnungen'!AD706/'Covid-19 KUA Abrechnungen'!P706,'Covid-19 KUA Abrechnungen'!AE706)</f>
        <v>0</v>
      </c>
      <c r="E697" s="248" t="e">
        <f>CONCATENATE(Gehälter!$A2:$AD16,"-",Gehälter!$A2:$AD16)</f>
        <v>#VALUE!</v>
      </c>
      <c r="F697" t="e">
        <f>+Gehälter!$A2:$AD16/Gehälter!$A2:$AD16</f>
        <v>#VALUE!</v>
      </c>
    </row>
    <row r="698" spans="1:6" x14ac:dyDescent="0.2">
      <c r="A698" s="248" t="str">
        <f>CONCATENATE('Covid-19 KUA Abrechnungen'!G707,"-",LEFT('Covid-19 KUA Abrechnungen'!AB707,6))</f>
        <v>-</v>
      </c>
      <c r="B698" s="248">
        <f>+'Covid-19 KUA Abrechnungen'!Z707</f>
        <v>0</v>
      </c>
      <c r="C698" s="248">
        <f>IF('Covid-19 KUA Abrechnungen'!AD707&gt;0,'Covid-19 KUA Abrechnungen'!AD707/'Covid-19 KUA Abrechnungen'!P707,'Covid-19 KUA Abrechnungen'!AE707)</f>
        <v>0</v>
      </c>
      <c r="E698" s="248" t="e">
        <f>CONCATENATE(Gehälter!$A2:$AD16,"-",Gehälter!$A2:$AD16)</f>
        <v>#VALUE!</v>
      </c>
      <c r="F698" t="e">
        <f>+Gehälter!$A2:$AD16/Gehälter!$A2:$AD16</f>
        <v>#VALUE!</v>
      </c>
    </row>
    <row r="699" spans="1:6" x14ac:dyDescent="0.2">
      <c r="A699" s="248" t="str">
        <f>CONCATENATE('Covid-19 KUA Abrechnungen'!G708,"-",LEFT('Covid-19 KUA Abrechnungen'!AB708,6))</f>
        <v>-</v>
      </c>
      <c r="B699" s="248">
        <f>+'Covid-19 KUA Abrechnungen'!Z708</f>
        <v>0</v>
      </c>
      <c r="C699" s="248">
        <f>IF('Covid-19 KUA Abrechnungen'!AD708&gt;0,'Covid-19 KUA Abrechnungen'!AD708/'Covid-19 KUA Abrechnungen'!P708,'Covid-19 KUA Abrechnungen'!AE708)</f>
        <v>0</v>
      </c>
      <c r="E699" s="248" t="e">
        <f>CONCATENATE(Gehälter!$A2:$AD16,"-",Gehälter!$A2:$AD16)</f>
        <v>#VALUE!</v>
      </c>
      <c r="F699" t="e">
        <f>+Gehälter!$A2:$AD16/Gehälter!$A2:$AD16</f>
        <v>#VALUE!</v>
      </c>
    </row>
    <row r="700" spans="1:6" x14ac:dyDescent="0.2">
      <c r="A700" s="248" t="str">
        <f>CONCATENATE('Covid-19 KUA Abrechnungen'!G709,"-",LEFT('Covid-19 KUA Abrechnungen'!AB709,6))</f>
        <v>-</v>
      </c>
      <c r="B700" s="248">
        <f>+'Covid-19 KUA Abrechnungen'!Z709</f>
        <v>0</v>
      </c>
      <c r="C700" s="248">
        <f>IF('Covid-19 KUA Abrechnungen'!AD709&gt;0,'Covid-19 KUA Abrechnungen'!AD709/'Covid-19 KUA Abrechnungen'!P709,'Covid-19 KUA Abrechnungen'!AE709)</f>
        <v>0</v>
      </c>
      <c r="E700" s="248" t="e">
        <f>CONCATENATE(Gehälter!$A2:$AD16,"-",Gehälter!$A2:$AD16)</f>
        <v>#VALUE!</v>
      </c>
      <c r="F700" t="e">
        <f>+Gehälter!$A2:$AD16/Gehälter!$A2:$AD16</f>
        <v>#VALUE!</v>
      </c>
    </row>
    <row r="701" spans="1:6" x14ac:dyDescent="0.2">
      <c r="A701" s="248" t="str">
        <f>CONCATENATE('Covid-19 KUA Abrechnungen'!G710,"-",LEFT('Covid-19 KUA Abrechnungen'!AB710,6))</f>
        <v>-</v>
      </c>
      <c r="B701" s="248">
        <f>+'Covid-19 KUA Abrechnungen'!Z710</f>
        <v>0</v>
      </c>
      <c r="C701" s="248">
        <f>IF('Covid-19 KUA Abrechnungen'!AD710&gt;0,'Covid-19 KUA Abrechnungen'!AD710/'Covid-19 KUA Abrechnungen'!P710,'Covid-19 KUA Abrechnungen'!AE710)</f>
        <v>0</v>
      </c>
      <c r="E701" s="248" t="e">
        <f>CONCATENATE(Gehälter!$A2:$AD16,"-",Gehälter!$A2:$AD16)</f>
        <v>#VALUE!</v>
      </c>
      <c r="F701" t="e">
        <f>+Gehälter!$A2:$AD16/Gehälter!$A2:$AD16</f>
        <v>#VALUE!</v>
      </c>
    </row>
    <row r="702" spans="1:6" x14ac:dyDescent="0.2">
      <c r="A702" s="248" t="str">
        <f>CONCATENATE('Covid-19 KUA Abrechnungen'!G711,"-",LEFT('Covid-19 KUA Abrechnungen'!AB711,6))</f>
        <v>-</v>
      </c>
      <c r="B702" s="248">
        <f>+'Covid-19 KUA Abrechnungen'!Z711</f>
        <v>0</v>
      </c>
      <c r="C702" s="248">
        <f>IF('Covid-19 KUA Abrechnungen'!AD711&gt;0,'Covid-19 KUA Abrechnungen'!AD711/'Covid-19 KUA Abrechnungen'!P711,'Covid-19 KUA Abrechnungen'!AE711)</f>
        <v>0</v>
      </c>
      <c r="E702" s="248" t="e">
        <f>CONCATENATE(Gehälter!$A2:$AD16,"-",Gehälter!$A2:$AD16)</f>
        <v>#VALUE!</v>
      </c>
      <c r="F702" t="e">
        <f>+Gehälter!$A2:$AD16/Gehälter!$A2:$AD16</f>
        <v>#VALUE!</v>
      </c>
    </row>
    <row r="703" spans="1:6" x14ac:dyDescent="0.2">
      <c r="A703" s="248" t="str">
        <f>CONCATENATE('Covid-19 KUA Abrechnungen'!G712,"-",LEFT('Covid-19 KUA Abrechnungen'!AB712,6))</f>
        <v>-</v>
      </c>
      <c r="B703" s="248">
        <f>+'Covid-19 KUA Abrechnungen'!Z712</f>
        <v>0</v>
      </c>
      <c r="C703" s="248">
        <f>IF('Covid-19 KUA Abrechnungen'!AD712&gt;0,'Covid-19 KUA Abrechnungen'!AD712/'Covid-19 KUA Abrechnungen'!P712,'Covid-19 KUA Abrechnungen'!AE712)</f>
        <v>0</v>
      </c>
      <c r="E703" s="248" t="e">
        <f>CONCATENATE(Gehälter!$A2:$AD16,"-",Gehälter!$A2:$AD16)</f>
        <v>#VALUE!</v>
      </c>
      <c r="F703" t="e">
        <f>+Gehälter!$A2:$AD16/Gehälter!$A2:$AD16</f>
        <v>#VALUE!</v>
      </c>
    </row>
    <row r="704" spans="1:6" x14ac:dyDescent="0.2">
      <c r="A704" s="248" t="str">
        <f>CONCATENATE('Covid-19 KUA Abrechnungen'!G713,"-",LEFT('Covid-19 KUA Abrechnungen'!AB713,6))</f>
        <v>-</v>
      </c>
      <c r="B704" s="248">
        <f>+'Covid-19 KUA Abrechnungen'!Z713</f>
        <v>0</v>
      </c>
      <c r="C704" s="248">
        <f>IF('Covid-19 KUA Abrechnungen'!AD713&gt;0,'Covid-19 KUA Abrechnungen'!AD713/'Covid-19 KUA Abrechnungen'!P713,'Covid-19 KUA Abrechnungen'!AE713)</f>
        <v>0</v>
      </c>
      <c r="E704" s="248" t="e">
        <f>CONCATENATE(Gehälter!$A2:$AD16,"-",Gehälter!$A2:$AD16)</f>
        <v>#VALUE!</v>
      </c>
      <c r="F704" t="e">
        <f>+Gehälter!$A2:$AD16/Gehälter!$A2:$AD16</f>
        <v>#VALUE!</v>
      </c>
    </row>
    <row r="705" spans="1:6" x14ac:dyDescent="0.2">
      <c r="A705" s="248" t="str">
        <f>CONCATENATE('Covid-19 KUA Abrechnungen'!G714,"-",LEFT('Covid-19 KUA Abrechnungen'!AB714,6))</f>
        <v>-</v>
      </c>
      <c r="B705" s="248">
        <f>+'Covid-19 KUA Abrechnungen'!Z714</f>
        <v>0</v>
      </c>
      <c r="C705" s="248">
        <f>IF('Covid-19 KUA Abrechnungen'!AD714&gt;0,'Covid-19 KUA Abrechnungen'!AD714/'Covid-19 KUA Abrechnungen'!P714,'Covid-19 KUA Abrechnungen'!AE714)</f>
        <v>0</v>
      </c>
      <c r="E705" s="248" t="e">
        <f>CONCATENATE(Gehälter!$A2:$AD16,"-",Gehälter!$A2:$AD16)</f>
        <v>#VALUE!</v>
      </c>
      <c r="F705" t="e">
        <f>+Gehälter!$A2:$AD16/Gehälter!$A2:$AD16</f>
        <v>#VALUE!</v>
      </c>
    </row>
    <row r="706" spans="1:6" x14ac:dyDescent="0.2">
      <c r="A706" s="248" t="str">
        <f>CONCATENATE('Covid-19 KUA Abrechnungen'!G715,"-",LEFT('Covid-19 KUA Abrechnungen'!AB715,6))</f>
        <v>-</v>
      </c>
      <c r="B706" s="248">
        <f>+'Covid-19 KUA Abrechnungen'!Z715</f>
        <v>0</v>
      </c>
      <c r="C706" s="248">
        <f>IF('Covid-19 KUA Abrechnungen'!AD715&gt;0,'Covid-19 KUA Abrechnungen'!AD715/'Covid-19 KUA Abrechnungen'!P715,'Covid-19 KUA Abrechnungen'!AE715)</f>
        <v>0</v>
      </c>
      <c r="E706" s="248" t="e">
        <f>CONCATENATE(Gehälter!$A2:$AD16,"-",Gehälter!$A2:$AD16)</f>
        <v>#VALUE!</v>
      </c>
      <c r="F706" t="e">
        <f>+Gehälter!$A2:$AD16/Gehälter!$A2:$AD16</f>
        <v>#VALUE!</v>
      </c>
    </row>
    <row r="707" spans="1:6" x14ac:dyDescent="0.2">
      <c r="A707" s="248" t="str">
        <f>CONCATENATE('Covid-19 KUA Abrechnungen'!G716,"-",LEFT('Covid-19 KUA Abrechnungen'!AB716,6))</f>
        <v>-</v>
      </c>
      <c r="B707" s="248">
        <f>+'Covid-19 KUA Abrechnungen'!Z716</f>
        <v>0</v>
      </c>
      <c r="C707" s="248">
        <f>IF('Covid-19 KUA Abrechnungen'!AD716&gt;0,'Covid-19 KUA Abrechnungen'!AD716/'Covid-19 KUA Abrechnungen'!P716,'Covid-19 KUA Abrechnungen'!AE716)</f>
        <v>0</v>
      </c>
      <c r="E707" s="248" t="e">
        <f>CONCATENATE(Gehälter!$A2:$AD16,"-",Gehälter!$A2:$AD16)</f>
        <v>#VALUE!</v>
      </c>
      <c r="F707" t="e">
        <f>+Gehälter!$A2:$AD16/Gehälter!$A2:$AD16</f>
        <v>#VALUE!</v>
      </c>
    </row>
    <row r="708" spans="1:6" x14ac:dyDescent="0.2">
      <c r="A708" s="248" t="str">
        <f>CONCATENATE('Covid-19 KUA Abrechnungen'!G717,"-",LEFT('Covid-19 KUA Abrechnungen'!AB717,6))</f>
        <v>-</v>
      </c>
      <c r="B708" s="248">
        <f>+'Covid-19 KUA Abrechnungen'!Z717</f>
        <v>0</v>
      </c>
      <c r="C708" s="248">
        <f>IF('Covid-19 KUA Abrechnungen'!AD717&gt;0,'Covid-19 KUA Abrechnungen'!AD717/'Covid-19 KUA Abrechnungen'!P717,'Covid-19 KUA Abrechnungen'!AE717)</f>
        <v>0</v>
      </c>
      <c r="E708" s="248" t="e">
        <f>CONCATENATE(Gehälter!$A2:$AD16,"-",Gehälter!$A2:$AD16)</f>
        <v>#VALUE!</v>
      </c>
      <c r="F708" t="e">
        <f>+Gehälter!$A2:$AD16/Gehälter!$A2:$AD16</f>
        <v>#VALUE!</v>
      </c>
    </row>
    <row r="709" spans="1:6" x14ac:dyDescent="0.2">
      <c r="A709" s="248" t="str">
        <f>CONCATENATE('Covid-19 KUA Abrechnungen'!G718,"-",LEFT('Covid-19 KUA Abrechnungen'!AB718,6))</f>
        <v>-</v>
      </c>
      <c r="B709" s="248">
        <f>+'Covid-19 KUA Abrechnungen'!Z718</f>
        <v>0</v>
      </c>
      <c r="C709" s="248">
        <f>IF('Covid-19 KUA Abrechnungen'!AD718&gt;0,'Covid-19 KUA Abrechnungen'!AD718/'Covid-19 KUA Abrechnungen'!P718,'Covid-19 KUA Abrechnungen'!AE718)</f>
        <v>0</v>
      </c>
      <c r="E709" s="248" t="e">
        <f>CONCATENATE(Gehälter!$A2:$AD16,"-",Gehälter!$A2:$AD16)</f>
        <v>#VALUE!</v>
      </c>
      <c r="F709" t="e">
        <f>+Gehälter!$A2:$AD16/Gehälter!$A2:$AD16</f>
        <v>#VALUE!</v>
      </c>
    </row>
    <row r="710" spans="1:6" x14ac:dyDescent="0.2">
      <c r="A710" s="248" t="str">
        <f>CONCATENATE('Covid-19 KUA Abrechnungen'!G719,"-",LEFT('Covid-19 KUA Abrechnungen'!AB719,6))</f>
        <v>-</v>
      </c>
      <c r="B710" s="248">
        <f>+'Covid-19 KUA Abrechnungen'!Z719</f>
        <v>0</v>
      </c>
      <c r="C710" s="248">
        <f>IF('Covid-19 KUA Abrechnungen'!AD719&gt;0,'Covid-19 KUA Abrechnungen'!AD719/'Covid-19 KUA Abrechnungen'!P719,'Covid-19 KUA Abrechnungen'!AE719)</f>
        <v>0</v>
      </c>
      <c r="E710" s="248" t="e">
        <f>CONCATENATE(Gehälter!$A2:$AD16,"-",Gehälter!$A2:$AD16)</f>
        <v>#VALUE!</v>
      </c>
      <c r="F710" t="e">
        <f>+Gehälter!$A2:$AD16/Gehälter!$A2:$AD16</f>
        <v>#VALUE!</v>
      </c>
    </row>
    <row r="711" spans="1:6" x14ac:dyDescent="0.2">
      <c r="A711" s="248" t="str">
        <f>CONCATENATE('Covid-19 KUA Abrechnungen'!G720,"-",LEFT('Covid-19 KUA Abrechnungen'!AB720,6))</f>
        <v>-</v>
      </c>
      <c r="B711" s="248">
        <f>+'Covid-19 KUA Abrechnungen'!Z720</f>
        <v>0</v>
      </c>
      <c r="C711" s="248">
        <f>IF('Covid-19 KUA Abrechnungen'!AD720&gt;0,'Covid-19 KUA Abrechnungen'!AD720/'Covid-19 KUA Abrechnungen'!P720,'Covid-19 KUA Abrechnungen'!AE720)</f>
        <v>0</v>
      </c>
      <c r="E711" s="248" t="e">
        <f>CONCATENATE(Gehälter!$A2:$AD16,"-",Gehälter!$A2:$AD16)</f>
        <v>#VALUE!</v>
      </c>
      <c r="F711" t="e">
        <f>+Gehälter!$A2:$AD16/Gehälter!$A2:$AD16</f>
        <v>#VALUE!</v>
      </c>
    </row>
    <row r="712" spans="1:6" x14ac:dyDescent="0.2">
      <c r="A712" s="248" t="str">
        <f>CONCATENATE('Covid-19 KUA Abrechnungen'!G721,"-",LEFT('Covid-19 KUA Abrechnungen'!AB721,6))</f>
        <v>-</v>
      </c>
      <c r="B712" s="248">
        <f>+'Covid-19 KUA Abrechnungen'!Z721</f>
        <v>0</v>
      </c>
      <c r="C712" s="248">
        <f>IF('Covid-19 KUA Abrechnungen'!AD721&gt;0,'Covid-19 KUA Abrechnungen'!AD721/'Covid-19 KUA Abrechnungen'!P721,'Covid-19 KUA Abrechnungen'!AE721)</f>
        <v>0</v>
      </c>
      <c r="E712" s="248" t="e">
        <f>CONCATENATE(Gehälter!$A2:$AD16,"-",Gehälter!$A2:$AD16)</f>
        <v>#VALUE!</v>
      </c>
      <c r="F712" t="e">
        <f>+Gehälter!$A2:$AD16/Gehälter!$A2:$AD16</f>
        <v>#VALUE!</v>
      </c>
    </row>
    <row r="713" spans="1:6" x14ac:dyDescent="0.2">
      <c r="A713" s="248" t="str">
        <f>CONCATENATE('Covid-19 KUA Abrechnungen'!G722,"-",LEFT('Covid-19 KUA Abrechnungen'!AB722,6))</f>
        <v>-</v>
      </c>
      <c r="B713" s="248">
        <f>+'Covid-19 KUA Abrechnungen'!Z722</f>
        <v>0</v>
      </c>
      <c r="C713" s="248">
        <f>IF('Covid-19 KUA Abrechnungen'!AD722&gt;0,'Covid-19 KUA Abrechnungen'!AD722/'Covid-19 KUA Abrechnungen'!P722,'Covid-19 KUA Abrechnungen'!AE722)</f>
        <v>0</v>
      </c>
      <c r="E713" s="248" t="e">
        <f>CONCATENATE(Gehälter!$A2:$AD16,"-",Gehälter!$A2:$AD16)</f>
        <v>#VALUE!</v>
      </c>
      <c r="F713" t="e">
        <f>+Gehälter!$A2:$AD16/Gehälter!$A2:$AD16</f>
        <v>#VALUE!</v>
      </c>
    </row>
    <row r="714" spans="1:6" x14ac:dyDescent="0.2">
      <c r="A714" s="248" t="str">
        <f>CONCATENATE('Covid-19 KUA Abrechnungen'!G723,"-",LEFT('Covid-19 KUA Abrechnungen'!AB723,6))</f>
        <v>-</v>
      </c>
      <c r="B714" s="248">
        <f>+'Covid-19 KUA Abrechnungen'!Z723</f>
        <v>0</v>
      </c>
      <c r="C714" s="248">
        <f>IF('Covid-19 KUA Abrechnungen'!AD723&gt;0,'Covid-19 KUA Abrechnungen'!AD723/'Covid-19 KUA Abrechnungen'!P723,'Covid-19 KUA Abrechnungen'!AE723)</f>
        <v>0</v>
      </c>
      <c r="E714" s="248" t="e">
        <f>CONCATENATE(Gehälter!$A2:$AD16,"-",Gehälter!$A2:$AD16)</f>
        <v>#VALUE!</v>
      </c>
      <c r="F714" t="e">
        <f>+Gehälter!$A2:$AD16/Gehälter!$A2:$AD16</f>
        <v>#VALUE!</v>
      </c>
    </row>
    <row r="715" spans="1:6" x14ac:dyDescent="0.2">
      <c r="A715" s="248" t="str">
        <f>CONCATENATE('Covid-19 KUA Abrechnungen'!G724,"-",LEFT('Covid-19 KUA Abrechnungen'!AB724,6))</f>
        <v>-</v>
      </c>
      <c r="B715" s="248">
        <f>+'Covid-19 KUA Abrechnungen'!Z724</f>
        <v>0</v>
      </c>
      <c r="C715" s="248">
        <f>IF('Covid-19 KUA Abrechnungen'!AD724&gt;0,'Covid-19 KUA Abrechnungen'!AD724/'Covid-19 KUA Abrechnungen'!P724,'Covid-19 KUA Abrechnungen'!AE724)</f>
        <v>0</v>
      </c>
      <c r="E715" s="248" t="e">
        <f>CONCATENATE(Gehälter!$A2:$AD16,"-",Gehälter!$A2:$AD16)</f>
        <v>#VALUE!</v>
      </c>
      <c r="F715" t="e">
        <f>+Gehälter!$A2:$AD16/Gehälter!$A2:$AD16</f>
        <v>#VALUE!</v>
      </c>
    </row>
    <row r="716" spans="1:6" x14ac:dyDescent="0.2">
      <c r="A716" s="248" t="str">
        <f>CONCATENATE('Covid-19 KUA Abrechnungen'!G725,"-",LEFT('Covid-19 KUA Abrechnungen'!AB725,6))</f>
        <v>-</v>
      </c>
      <c r="B716" s="248">
        <f>+'Covid-19 KUA Abrechnungen'!Z725</f>
        <v>0</v>
      </c>
      <c r="C716" s="248">
        <f>IF('Covid-19 KUA Abrechnungen'!AD725&gt;0,'Covid-19 KUA Abrechnungen'!AD725/'Covid-19 KUA Abrechnungen'!P725,'Covid-19 KUA Abrechnungen'!AE725)</f>
        <v>0</v>
      </c>
      <c r="E716" s="248" t="e">
        <f>CONCATENATE(Gehälter!$A2:$AD16,"-",Gehälter!$A2:$AD16)</f>
        <v>#VALUE!</v>
      </c>
      <c r="F716" t="e">
        <f>+Gehälter!$A2:$AD16/Gehälter!$A2:$AD16</f>
        <v>#VALUE!</v>
      </c>
    </row>
    <row r="717" spans="1:6" x14ac:dyDescent="0.2">
      <c r="A717" s="248" t="str">
        <f>CONCATENATE('Covid-19 KUA Abrechnungen'!G726,"-",LEFT('Covid-19 KUA Abrechnungen'!AB726,6))</f>
        <v>-</v>
      </c>
      <c r="B717" s="248">
        <f>+'Covid-19 KUA Abrechnungen'!Z726</f>
        <v>0</v>
      </c>
      <c r="C717" s="248">
        <f>IF('Covid-19 KUA Abrechnungen'!AD726&gt;0,'Covid-19 KUA Abrechnungen'!AD726/'Covid-19 KUA Abrechnungen'!P726,'Covid-19 KUA Abrechnungen'!AE726)</f>
        <v>0</v>
      </c>
      <c r="E717" s="248" t="e">
        <f>CONCATENATE(Gehälter!$A2:$AD16,"-",Gehälter!$A2:$AD16)</f>
        <v>#VALUE!</v>
      </c>
      <c r="F717" t="e">
        <f>+Gehälter!$A2:$AD16/Gehälter!$A2:$AD16</f>
        <v>#VALUE!</v>
      </c>
    </row>
    <row r="718" spans="1:6" x14ac:dyDescent="0.2">
      <c r="A718" s="248" t="str">
        <f>CONCATENATE('Covid-19 KUA Abrechnungen'!G727,"-",LEFT('Covid-19 KUA Abrechnungen'!AB727,6))</f>
        <v>-</v>
      </c>
      <c r="B718" s="248">
        <f>+'Covid-19 KUA Abrechnungen'!Z727</f>
        <v>0</v>
      </c>
      <c r="C718" s="248">
        <f>IF('Covid-19 KUA Abrechnungen'!AD727&gt;0,'Covid-19 KUA Abrechnungen'!AD727/'Covid-19 KUA Abrechnungen'!P727,'Covid-19 KUA Abrechnungen'!AE727)</f>
        <v>0</v>
      </c>
      <c r="E718" s="248" t="e">
        <f>CONCATENATE(Gehälter!$A2:$AD16,"-",Gehälter!$A2:$AD16)</f>
        <v>#VALUE!</v>
      </c>
      <c r="F718" t="e">
        <f>+Gehälter!$A2:$AD16/Gehälter!$A2:$AD16</f>
        <v>#VALUE!</v>
      </c>
    </row>
    <row r="719" spans="1:6" x14ac:dyDescent="0.2">
      <c r="A719" s="248" t="str">
        <f>CONCATENATE('Covid-19 KUA Abrechnungen'!G728,"-",LEFT('Covid-19 KUA Abrechnungen'!AB728,6))</f>
        <v>-</v>
      </c>
      <c r="B719" s="248">
        <f>+'Covid-19 KUA Abrechnungen'!Z728</f>
        <v>0</v>
      </c>
      <c r="C719" s="248">
        <f>IF('Covid-19 KUA Abrechnungen'!AD728&gt;0,'Covid-19 KUA Abrechnungen'!AD728/'Covid-19 KUA Abrechnungen'!P728,'Covid-19 KUA Abrechnungen'!AE728)</f>
        <v>0</v>
      </c>
      <c r="E719" s="248" t="e">
        <f>CONCATENATE(Gehälter!$A2:$AD16,"-",Gehälter!$A2:$AD16)</f>
        <v>#VALUE!</v>
      </c>
      <c r="F719" t="e">
        <f>+Gehälter!$A2:$AD16/Gehälter!$A2:$AD16</f>
        <v>#VALUE!</v>
      </c>
    </row>
    <row r="720" spans="1:6" x14ac:dyDescent="0.2">
      <c r="A720" s="248" t="str">
        <f>CONCATENATE('Covid-19 KUA Abrechnungen'!G729,"-",LEFT('Covid-19 KUA Abrechnungen'!AB729,6))</f>
        <v>-</v>
      </c>
      <c r="B720" s="248">
        <f>+'Covid-19 KUA Abrechnungen'!Z729</f>
        <v>0</v>
      </c>
      <c r="C720" s="248">
        <f>IF('Covid-19 KUA Abrechnungen'!AD729&gt;0,'Covid-19 KUA Abrechnungen'!AD729/'Covid-19 KUA Abrechnungen'!P729,'Covid-19 KUA Abrechnungen'!AE729)</f>
        <v>0</v>
      </c>
      <c r="E720" s="248" t="e">
        <f>CONCATENATE(Gehälter!$A2:$AD16,"-",Gehälter!$A2:$AD16)</f>
        <v>#VALUE!</v>
      </c>
      <c r="F720" t="e">
        <f>+Gehälter!$A2:$AD16/Gehälter!$A2:$AD16</f>
        <v>#VALUE!</v>
      </c>
    </row>
    <row r="721" spans="1:6" x14ac:dyDescent="0.2">
      <c r="A721" s="248" t="str">
        <f>CONCATENATE('Covid-19 KUA Abrechnungen'!G730,"-",LEFT('Covid-19 KUA Abrechnungen'!AB730,6))</f>
        <v>-</v>
      </c>
      <c r="B721" s="248">
        <f>+'Covid-19 KUA Abrechnungen'!Z730</f>
        <v>0</v>
      </c>
      <c r="C721" s="248">
        <f>IF('Covid-19 KUA Abrechnungen'!AD730&gt;0,'Covid-19 KUA Abrechnungen'!AD730/'Covid-19 KUA Abrechnungen'!P730,'Covid-19 KUA Abrechnungen'!AE730)</f>
        <v>0</v>
      </c>
      <c r="E721" s="248" t="e">
        <f>CONCATENATE(Gehälter!$A2:$AD16,"-",Gehälter!$A2:$AD16)</f>
        <v>#VALUE!</v>
      </c>
      <c r="F721" t="e">
        <f>+Gehälter!$A2:$AD16/Gehälter!$A2:$AD16</f>
        <v>#VALUE!</v>
      </c>
    </row>
    <row r="722" spans="1:6" x14ac:dyDescent="0.2">
      <c r="A722" s="248" t="str">
        <f>CONCATENATE('Covid-19 KUA Abrechnungen'!G731,"-",LEFT('Covid-19 KUA Abrechnungen'!AB731,6))</f>
        <v>-</v>
      </c>
      <c r="B722" s="248">
        <f>+'Covid-19 KUA Abrechnungen'!Z731</f>
        <v>0</v>
      </c>
      <c r="C722" s="248">
        <f>IF('Covid-19 KUA Abrechnungen'!AD731&gt;0,'Covid-19 KUA Abrechnungen'!AD731/'Covid-19 KUA Abrechnungen'!P731,'Covid-19 KUA Abrechnungen'!AE731)</f>
        <v>0</v>
      </c>
      <c r="E722" s="248" t="e">
        <f>CONCATENATE(Gehälter!$A2:$AD16,"-",Gehälter!$A2:$AD16)</f>
        <v>#VALUE!</v>
      </c>
      <c r="F722" t="e">
        <f>+Gehälter!$A2:$AD16/Gehälter!$A2:$AD16</f>
        <v>#VALUE!</v>
      </c>
    </row>
    <row r="723" spans="1:6" x14ac:dyDescent="0.2">
      <c r="A723" s="248" t="str">
        <f>CONCATENATE('Covid-19 KUA Abrechnungen'!G732,"-",LEFT('Covid-19 KUA Abrechnungen'!AB732,6))</f>
        <v>-</v>
      </c>
      <c r="B723" s="248">
        <f>+'Covid-19 KUA Abrechnungen'!Z732</f>
        <v>0</v>
      </c>
      <c r="C723" s="248">
        <f>IF('Covid-19 KUA Abrechnungen'!AD732&gt;0,'Covid-19 KUA Abrechnungen'!AD732/'Covid-19 KUA Abrechnungen'!P732,'Covid-19 KUA Abrechnungen'!AE732)</f>
        <v>0</v>
      </c>
      <c r="E723" s="248" t="e">
        <f>CONCATENATE(Gehälter!$A2:$AD16,"-",Gehälter!$A2:$AD16)</f>
        <v>#VALUE!</v>
      </c>
      <c r="F723" t="e">
        <f>+Gehälter!$A2:$AD16/Gehälter!$A2:$AD16</f>
        <v>#VALUE!</v>
      </c>
    </row>
    <row r="724" spans="1:6" x14ac:dyDescent="0.2">
      <c r="A724" s="248" t="str">
        <f>CONCATENATE('Covid-19 KUA Abrechnungen'!G733,"-",LEFT('Covid-19 KUA Abrechnungen'!AB733,6))</f>
        <v>-</v>
      </c>
      <c r="B724" s="248">
        <f>+'Covid-19 KUA Abrechnungen'!Z733</f>
        <v>0</v>
      </c>
      <c r="C724" s="248">
        <f>IF('Covid-19 KUA Abrechnungen'!AD733&gt;0,'Covid-19 KUA Abrechnungen'!AD733/'Covid-19 KUA Abrechnungen'!P733,'Covid-19 KUA Abrechnungen'!AE733)</f>
        <v>0</v>
      </c>
      <c r="E724" s="248" t="e">
        <f>CONCATENATE(Gehälter!$A2:$AD16,"-",Gehälter!$A2:$AD16)</f>
        <v>#VALUE!</v>
      </c>
      <c r="F724" t="e">
        <f>+Gehälter!$A2:$AD16/Gehälter!$A2:$AD16</f>
        <v>#VALUE!</v>
      </c>
    </row>
    <row r="725" spans="1:6" x14ac:dyDescent="0.2">
      <c r="A725" s="248" t="str">
        <f>CONCATENATE('Covid-19 KUA Abrechnungen'!G734,"-",LEFT('Covid-19 KUA Abrechnungen'!AB734,6))</f>
        <v>-</v>
      </c>
      <c r="B725" s="248">
        <f>+'Covid-19 KUA Abrechnungen'!Z734</f>
        <v>0</v>
      </c>
      <c r="C725" s="248">
        <f>IF('Covid-19 KUA Abrechnungen'!AD734&gt;0,'Covid-19 KUA Abrechnungen'!AD734/'Covid-19 KUA Abrechnungen'!P734,'Covid-19 KUA Abrechnungen'!AE734)</f>
        <v>0</v>
      </c>
      <c r="E725" s="248" t="e">
        <f>CONCATENATE(Gehälter!$A2:$AD16,"-",Gehälter!$A2:$AD16)</f>
        <v>#VALUE!</v>
      </c>
      <c r="F725" t="e">
        <f>+Gehälter!$A2:$AD16/Gehälter!$A2:$AD16</f>
        <v>#VALUE!</v>
      </c>
    </row>
    <row r="726" spans="1:6" x14ac:dyDescent="0.2">
      <c r="A726" s="248" t="str">
        <f>CONCATENATE('Covid-19 KUA Abrechnungen'!G735,"-",LEFT('Covid-19 KUA Abrechnungen'!AB735,6))</f>
        <v>-</v>
      </c>
      <c r="B726" s="248">
        <f>+'Covid-19 KUA Abrechnungen'!Z735</f>
        <v>0</v>
      </c>
      <c r="C726" s="248">
        <f>IF('Covid-19 KUA Abrechnungen'!AD735&gt;0,'Covid-19 KUA Abrechnungen'!AD735/'Covid-19 KUA Abrechnungen'!P735,'Covid-19 KUA Abrechnungen'!AE735)</f>
        <v>0</v>
      </c>
      <c r="E726" s="248" t="e">
        <f>CONCATENATE(Gehälter!$A2:$AD16,"-",Gehälter!$A2:$AD16)</f>
        <v>#VALUE!</v>
      </c>
      <c r="F726" t="e">
        <f>+Gehälter!$A2:$AD16/Gehälter!$A2:$AD16</f>
        <v>#VALUE!</v>
      </c>
    </row>
    <row r="727" spans="1:6" x14ac:dyDescent="0.2">
      <c r="A727" s="248" t="str">
        <f>CONCATENATE('Covid-19 KUA Abrechnungen'!G736,"-",LEFT('Covid-19 KUA Abrechnungen'!AB736,6))</f>
        <v>-</v>
      </c>
      <c r="B727" s="248">
        <f>+'Covid-19 KUA Abrechnungen'!Z736</f>
        <v>0</v>
      </c>
      <c r="C727" s="248">
        <f>IF('Covid-19 KUA Abrechnungen'!AD736&gt;0,'Covid-19 KUA Abrechnungen'!AD736/'Covid-19 KUA Abrechnungen'!P736,'Covid-19 KUA Abrechnungen'!AE736)</f>
        <v>0</v>
      </c>
      <c r="E727" s="248" t="e">
        <f>CONCATENATE(Gehälter!$A2:$AD16,"-",Gehälter!$A2:$AD16)</f>
        <v>#VALUE!</v>
      </c>
      <c r="F727" t="e">
        <f>+Gehälter!$A2:$AD16/Gehälter!$A2:$AD16</f>
        <v>#VALUE!</v>
      </c>
    </row>
    <row r="728" spans="1:6" x14ac:dyDescent="0.2">
      <c r="A728" s="248" t="str">
        <f>CONCATENATE('Covid-19 KUA Abrechnungen'!G737,"-",LEFT('Covid-19 KUA Abrechnungen'!AB737,6))</f>
        <v>-</v>
      </c>
      <c r="B728" s="248">
        <f>+'Covid-19 KUA Abrechnungen'!Z737</f>
        <v>0</v>
      </c>
      <c r="C728" s="248">
        <f>IF('Covid-19 KUA Abrechnungen'!AD737&gt;0,'Covid-19 KUA Abrechnungen'!AD737/'Covid-19 KUA Abrechnungen'!P737,'Covid-19 KUA Abrechnungen'!AE737)</f>
        <v>0</v>
      </c>
      <c r="E728" s="248" t="e">
        <f>CONCATENATE(Gehälter!$A2:$AD16,"-",Gehälter!$A2:$AD16)</f>
        <v>#VALUE!</v>
      </c>
      <c r="F728" t="e">
        <f>+Gehälter!$A2:$AD16/Gehälter!$A2:$AD16</f>
        <v>#VALUE!</v>
      </c>
    </row>
    <row r="729" spans="1:6" x14ac:dyDescent="0.2">
      <c r="A729" s="248" t="str">
        <f>CONCATENATE('Covid-19 KUA Abrechnungen'!G738,"-",LEFT('Covid-19 KUA Abrechnungen'!AB738,6))</f>
        <v>-</v>
      </c>
      <c r="B729" s="248">
        <f>+'Covid-19 KUA Abrechnungen'!Z738</f>
        <v>0</v>
      </c>
      <c r="C729" s="248">
        <f>IF('Covid-19 KUA Abrechnungen'!AD738&gt;0,'Covid-19 KUA Abrechnungen'!AD738/'Covid-19 KUA Abrechnungen'!P738,'Covid-19 KUA Abrechnungen'!AE738)</f>
        <v>0</v>
      </c>
      <c r="E729" s="248" t="e">
        <f>CONCATENATE(Gehälter!$A2:$AD16,"-",Gehälter!$A2:$AD16)</f>
        <v>#VALUE!</v>
      </c>
      <c r="F729" t="e">
        <f>+Gehälter!$A2:$AD16/Gehälter!$A2:$AD16</f>
        <v>#VALUE!</v>
      </c>
    </row>
    <row r="730" spans="1:6" x14ac:dyDescent="0.2">
      <c r="A730" s="248" t="str">
        <f>CONCATENATE('Covid-19 KUA Abrechnungen'!G739,"-",LEFT('Covid-19 KUA Abrechnungen'!AB739,6))</f>
        <v>-</v>
      </c>
      <c r="B730" s="248">
        <f>+'Covid-19 KUA Abrechnungen'!Z739</f>
        <v>0</v>
      </c>
      <c r="C730" s="248">
        <f>IF('Covid-19 KUA Abrechnungen'!AD739&gt;0,'Covid-19 KUA Abrechnungen'!AD739/'Covid-19 KUA Abrechnungen'!P739,'Covid-19 KUA Abrechnungen'!AE739)</f>
        <v>0</v>
      </c>
      <c r="E730" s="248" t="e">
        <f>CONCATENATE(Gehälter!$A2:$AD16,"-",Gehälter!$A2:$AD16)</f>
        <v>#VALUE!</v>
      </c>
      <c r="F730" t="e">
        <f>+Gehälter!$A2:$AD16/Gehälter!$A2:$AD16</f>
        <v>#VALUE!</v>
      </c>
    </row>
    <row r="731" spans="1:6" x14ac:dyDescent="0.2">
      <c r="A731" s="248" t="str">
        <f>CONCATENATE('Covid-19 KUA Abrechnungen'!G740,"-",LEFT('Covid-19 KUA Abrechnungen'!AB740,6))</f>
        <v>-</v>
      </c>
      <c r="B731" s="248">
        <f>+'Covid-19 KUA Abrechnungen'!Z740</f>
        <v>0</v>
      </c>
      <c r="C731" s="248">
        <f>IF('Covid-19 KUA Abrechnungen'!AD740&gt;0,'Covid-19 KUA Abrechnungen'!AD740/'Covid-19 KUA Abrechnungen'!P740,'Covid-19 KUA Abrechnungen'!AE740)</f>
        <v>0</v>
      </c>
      <c r="E731" s="248" t="e">
        <f>CONCATENATE(Gehälter!$A2:$AD16,"-",Gehälter!$A2:$AD16)</f>
        <v>#VALUE!</v>
      </c>
      <c r="F731" t="e">
        <f>+Gehälter!$A2:$AD16/Gehälter!$A2:$AD16</f>
        <v>#VALUE!</v>
      </c>
    </row>
    <row r="732" spans="1:6" x14ac:dyDescent="0.2">
      <c r="A732" s="248" t="str">
        <f>CONCATENATE('Covid-19 KUA Abrechnungen'!G741,"-",LEFT('Covid-19 KUA Abrechnungen'!AB741,6))</f>
        <v>-</v>
      </c>
      <c r="B732" s="248">
        <f>+'Covid-19 KUA Abrechnungen'!Z741</f>
        <v>0</v>
      </c>
      <c r="C732" s="248">
        <f>IF('Covid-19 KUA Abrechnungen'!AD741&gt;0,'Covid-19 KUA Abrechnungen'!AD741/'Covid-19 KUA Abrechnungen'!P741,'Covid-19 KUA Abrechnungen'!AE741)</f>
        <v>0</v>
      </c>
      <c r="E732" s="248" t="e">
        <f>CONCATENATE(Gehälter!$A2:$AD16,"-",Gehälter!$A2:$AD16)</f>
        <v>#VALUE!</v>
      </c>
      <c r="F732" t="e">
        <f>+Gehälter!$A2:$AD16/Gehälter!$A2:$AD16</f>
        <v>#VALUE!</v>
      </c>
    </row>
    <row r="733" spans="1:6" x14ac:dyDescent="0.2">
      <c r="A733" s="248" t="str">
        <f>CONCATENATE('Covid-19 KUA Abrechnungen'!G742,"-",LEFT('Covid-19 KUA Abrechnungen'!AB742,6))</f>
        <v>-</v>
      </c>
      <c r="B733" s="248">
        <f>+'Covid-19 KUA Abrechnungen'!Z742</f>
        <v>0</v>
      </c>
      <c r="C733" s="248">
        <f>IF('Covid-19 KUA Abrechnungen'!AD742&gt;0,'Covid-19 KUA Abrechnungen'!AD742/'Covid-19 KUA Abrechnungen'!P742,'Covid-19 KUA Abrechnungen'!AE742)</f>
        <v>0</v>
      </c>
      <c r="E733" s="248" t="e">
        <f>CONCATENATE(Gehälter!$A2:$AD16,"-",Gehälter!$A2:$AD16)</f>
        <v>#VALUE!</v>
      </c>
      <c r="F733" t="e">
        <f>+Gehälter!$A2:$AD16/Gehälter!$A2:$AD16</f>
        <v>#VALUE!</v>
      </c>
    </row>
    <row r="734" spans="1:6" x14ac:dyDescent="0.2">
      <c r="A734" s="248" t="str">
        <f>CONCATENATE('Covid-19 KUA Abrechnungen'!G743,"-",LEFT('Covid-19 KUA Abrechnungen'!AB743,6))</f>
        <v>-</v>
      </c>
      <c r="B734" s="248">
        <f>+'Covid-19 KUA Abrechnungen'!Z743</f>
        <v>0</v>
      </c>
      <c r="C734" s="248">
        <f>IF('Covid-19 KUA Abrechnungen'!AD743&gt;0,'Covid-19 KUA Abrechnungen'!AD743/'Covid-19 KUA Abrechnungen'!P743,'Covid-19 KUA Abrechnungen'!AE743)</f>
        <v>0</v>
      </c>
      <c r="E734" s="248" t="e">
        <f>CONCATENATE(Gehälter!$A2:$AD16,"-",Gehälter!$A2:$AD16)</f>
        <v>#VALUE!</v>
      </c>
      <c r="F734" t="e">
        <f>+Gehälter!$A2:$AD16/Gehälter!$A2:$AD16</f>
        <v>#VALUE!</v>
      </c>
    </row>
    <row r="735" spans="1:6" x14ac:dyDescent="0.2">
      <c r="A735" s="248" t="str">
        <f>CONCATENATE('Covid-19 KUA Abrechnungen'!G744,"-",LEFT('Covid-19 KUA Abrechnungen'!AB744,6))</f>
        <v>-</v>
      </c>
      <c r="B735" s="248">
        <f>+'Covid-19 KUA Abrechnungen'!Z744</f>
        <v>0</v>
      </c>
      <c r="C735" s="248">
        <f>IF('Covid-19 KUA Abrechnungen'!AD744&gt;0,'Covid-19 KUA Abrechnungen'!AD744/'Covid-19 KUA Abrechnungen'!P744,'Covid-19 KUA Abrechnungen'!AE744)</f>
        <v>0</v>
      </c>
      <c r="E735" s="248" t="e">
        <f>CONCATENATE(Gehälter!$A2:$AD16,"-",Gehälter!$A2:$AD16)</f>
        <v>#VALUE!</v>
      </c>
      <c r="F735" t="e">
        <f>+Gehälter!$A2:$AD16/Gehälter!$A2:$AD16</f>
        <v>#VALUE!</v>
      </c>
    </row>
    <row r="736" spans="1:6" x14ac:dyDescent="0.2">
      <c r="A736" s="248" t="str">
        <f>CONCATENATE('Covid-19 KUA Abrechnungen'!G745,"-",LEFT('Covid-19 KUA Abrechnungen'!AB745,6))</f>
        <v>-</v>
      </c>
      <c r="B736" s="248">
        <f>+'Covid-19 KUA Abrechnungen'!Z745</f>
        <v>0</v>
      </c>
      <c r="C736" s="248">
        <f>IF('Covid-19 KUA Abrechnungen'!AD745&gt;0,'Covid-19 KUA Abrechnungen'!AD745/'Covid-19 KUA Abrechnungen'!P745,'Covid-19 KUA Abrechnungen'!AE745)</f>
        <v>0</v>
      </c>
      <c r="E736" s="248" t="e">
        <f>CONCATENATE(Gehälter!$A2:$AD16,"-",Gehälter!$A2:$AD16)</f>
        <v>#VALUE!</v>
      </c>
      <c r="F736" t="e">
        <f>+Gehälter!$A2:$AD16/Gehälter!$A2:$AD16</f>
        <v>#VALUE!</v>
      </c>
    </row>
    <row r="737" spans="1:6" x14ac:dyDescent="0.2">
      <c r="A737" s="248" t="str">
        <f>CONCATENATE('Covid-19 KUA Abrechnungen'!G746,"-",LEFT('Covid-19 KUA Abrechnungen'!AB746,6))</f>
        <v>-</v>
      </c>
      <c r="B737" s="248">
        <f>+'Covid-19 KUA Abrechnungen'!Z746</f>
        <v>0</v>
      </c>
      <c r="C737" s="248">
        <f>IF('Covid-19 KUA Abrechnungen'!AD746&gt;0,'Covid-19 KUA Abrechnungen'!AD746/'Covid-19 KUA Abrechnungen'!P746,'Covid-19 KUA Abrechnungen'!AE746)</f>
        <v>0</v>
      </c>
      <c r="E737" s="248" t="e">
        <f>CONCATENATE(Gehälter!$A2:$AD16,"-",Gehälter!$A2:$AD16)</f>
        <v>#VALUE!</v>
      </c>
      <c r="F737" t="e">
        <f>+Gehälter!$A2:$AD16/Gehälter!$A2:$AD16</f>
        <v>#VALUE!</v>
      </c>
    </row>
    <row r="738" spans="1:6" x14ac:dyDescent="0.2">
      <c r="A738" s="248" t="str">
        <f>CONCATENATE('Covid-19 KUA Abrechnungen'!G747,"-",LEFT('Covid-19 KUA Abrechnungen'!AB747,6))</f>
        <v>-</v>
      </c>
      <c r="B738" s="248">
        <f>+'Covid-19 KUA Abrechnungen'!Z747</f>
        <v>0</v>
      </c>
      <c r="C738" s="248">
        <f>IF('Covid-19 KUA Abrechnungen'!AD747&gt;0,'Covid-19 KUA Abrechnungen'!AD747/'Covid-19 KUA Abrechnungen'!P747,'Covid-19 KUA Abrechnungen'!AE747)</f>
        <v>0</v>
      </c>
      <c r="E738" s="248" t="e">
        <f>CONCATENATE(Gehälter!$A2:$AD16,"-",Gehälter!$A2:$AD16)</f>
        <v>#VALUE!</v>
      </c>
      <c r="F738" t="e">
        <f>+Gehälter!$A2:$AD16/Gehälter!$A2:$AD16</f>
        <v>#VALUE!</v>
      </c>
    </row>
    <row r="739" spans="1:6" x14ac:dyDescent="0.2">
      <c r="A739" s="248" t="str">
        <f>CONCATENATE('Covid-19 KUA Abrechnungen'!G748,"-",LEFT('Covid-19 KUA Abrechnungen'!AB748,6))</f>
        <v>-</v>
      </c>
      <c r="B739" s="248">
        <f>+'Covid-19 KUA Abrechnungen'!Z748</f>
        <v>0</v>
      </c>
      <c r="C739" s="248">
        <f>IF('Covid-19 KUA Abrechnungen'!AD748&gt;0,'Covid-19 KUA Abrechnungen'!AD748/'Covid-19 KUA Abrechnungen'!P748,'Covid-19 KUA Abrechnungen'!AE748)</f>
        <v>0</v>
      </c>
      <c r="E739" s="248" t="e">
        <f>CONCATENATE(Gehälter!$A2:$AD16,"-",Gehälter!$A2:$AD16)</f>
        <v>#VALUE!</v>
      </c>
      <c r="F739" t="e">
        <f>+Gehälter!$A2:$AD16/Gehälter!$A2:$AD16</f>
        <v>#VALUE!</v>
      </c>
    </row>
    <row r="740" spans="1:6" x14ac:dyDescent="0.2">
      <c r="A740" s="248" t="str">
        <f>CONCATENATE('Covid-19 KUA Abrechnungen'!G749,"-",LEFT('Covid-19 KUA Abrechnungen'!AB749,6))</f>
        <v>-</v>
      </c>
      <c r="B740" s="248">
        <f>+'Covid-19 KUA Abrechnungen'!Z749</f>
        <v>0</v>
      </c>
      <c r="C740" s="248">
        <f>IF('Covid-19 KUA Abrechnungen'!AD749&gt;0,'Covid-19 KUA Abrechnungen'!AD749/'Covid-19 KUA Abrechnungen'!P749,'Covid-19 KUA Abrechnungen'!AE749)</f>
        <v>0</v>
      </c>
      <c r="E740" s="248" t="e">
        <f>CONCATENATE(Gehälter!$A2:$AD16,"-",Gehälter!$A2:$AD16)</f>
        <v>#VALUE!</v>
      </c>
      <c r="F740" t="e">
        <f>+Gehälter!$A2:$AD16/Gehälter!$A2:$AD16</f>
        <v>#VALUE!</v>
      </c>
    </row>
    <row r="741" spans="1:6" x14ac:dyDescent="0.2">
      <c r="A741" s="248" t="str">
        <f>CONCATENATE('Covid-19 KUA Abrechnungen'!G750,"-",LEFT('Covid-19 KUA Abrechnungen'!AB750,6))</f>
        <v>-</v>
      </c>
      <c r="B741" s="248">
        <f>+'Covid-19 KUA Abrechnungen'!Z750</f>
        <v>0</v>
      </c>
      <c r="C741" s="248">
        <f>IF('Covid-19 KUA Abrechnungen'!AD750&gt;0,'Covid-19 KUA Abrechnungen'!AD750/'Covid-19 KUA Abrechnungen'!P750,'Covid-19 KUA Abrechnungen'!AE750)</f>
        <v>0</v>
      </c>
      <c r="E741" s="248" t="e">
        <f>CONCATENATE(Gehälter!$A2:$AD16,"-",Gehälter!$A2:$AD16)</f>
        <v>#VALUE!</v>
      </c>
      <c r="F741" t="e">
        <f>+Gehälter!$A2:$AD16/Gehälter!$A2:$AD16</f>
        <v>#VALUE!</v>
      </c>
    </row>
    <row r="742" spans="1:6" x14ac:dyDescent="0.2">
      <c r="A742" s="248" t="str">
        <f>CONCATENATE('Covid-19 KUA Abrechnungen'!G751,"-",LEFT('Covid-19 KUA Abrechnungen'!AB751,6))</f>
        <v>-</v>
      </c>
      <c r="B742" s="248">
        <f>+'Covid-19 KUA Abrechnungen'!Z751</f>
        <v>0</v>
      </c>
      <c r="C742" s="248">
        <f>IF('Covid-19 KUA Abrechnungen'!AD751&gt;0,'Covid-19 KUA Abrechnungen'!AD751/'Covid-19 KUA Abrechnungen'!P751,'Covid-19 KUA Abrechnungen'!AE751)</f>
        <v>0</v>
      </c>
      <c r="E742" s="248" t="e">
        <f>CONCATENATE(Gehälter!$A2:$AD16,"-",Gehälter!$A2:$AD16)</f>
        <v>#VALUE!</v>
      </c>
      <c r="F742" t="e">
        <f>+Gehälter!$A2:$AD16/Gehälter!$A2:$AD16</f>
        <v>#VALUE!</v>
      </c>
    </row>
    <row r="743" spans="1:6" x14ac:dyDescent="0.2">
      <c r="A743" s="248" t="str">
        <f>CONCATENATE('Covid-19 KUA Abrechnungen'!G752,"-",LEFT('Covid-19 KUA Abrechnungen'!AB752,6))</f>
        <v>-</v>
      </c>
      <c r="B743" s="248">
        <f>+'Covid-19 KUA Abrechnungen'!Z752</f>
        <v>0</v>
      </c>
      <c r="C743" s="248">
        <f>IF('Covid-19 KUA Abrechnungen'!AD752&gt;0,'Covid-19 KUA Abrechnungen'!AD752/'Covid-19 KUA Abrechnungen'!P752,'Covid-19 KUA Abrechnungen'!AE752)</f>
        <v>0</v>
      </c>
      <c r="E743" s="248" t="e">
        <f>CONCATENATE(Gehälter!$A2:$AD16,"-",Gehälter!$A2:$AD16)</f>
        <v>#VALUE!</v>
      </c>
      <c r="F743" t="e">
        <f>+Gehälter!$A2:$AD16/Gehälter!$A2:$AD16</f>
        <v>#VALUE!</v>
      </c>
    </row>
    <row r="744" spans="1:6" x14ac:dyDescent="0.2">
      <c r="A744" s="248" t="str">
        <f>CONCATENATE('Covid-19 KUA Abrechnungen'!G753,"-",LEFT('Covid-19 KUA Abrechnungen'!AB753,6))</f>
        <v>-</v>
      </c>
      <c r="B744" s="248">
        <f>+'Covid-19 KUA Abrechnungen'!Z753</f>
        <v>0</v>
      </c>
      <c r="C744" s="248">
        <f>IF('Covid-19 KUA Abrechnungen'!AD753&gt;0,'Covid-19 KUA Abrechnungen'!AD753/'Covid-19 KUA Abrechnungen'!P753,'Covid-19 KUA Abrechnungen'!AE753)</f>
        <v>0</v>
      </c>
      <c r="E744" s="248" t="e">
        <f>CONCATENATE(Gehälter!$A2:$AD16,"-",Gehälter!$A2:$AD16)</f>
        <v>#VALUE!</v>
      </c>
      <c r="F744" t="e">
        <f>+Gehälter!$A2:$AD16/Gehälter!$A2:$AD16</f>
        <v>#VALUE!</v>
      </c>
    </row>
    <row r="745" spans="1:6" x14ac:dyDescent="0.2">
      <c r="A745" s="248" t="str">
        <f>CONCATENATE('Covid-19 KUA Abrechnungen'!G754,"-",LEFT('Covid-19 KUA Abrechnungen'!AB754,6))</f>
        <v>-</v>
      </c>
      <c r="B745" s="248">
        <f>+'Covid-19 KUA Abrechnungen'!Z754</f>
        <v>0</v>
      </c>
      <c r="C745" s="248">
        <f>IF('Covid-19 KUA Abrechnungen'!AD754&gt;0,'Covid-19 KUA Abrechnungen'!AD754/'Covid-19 KUA Abrechnungen'!P754,'Covid-19 KUA Abrechnungen'!AE754)</f>
        <v>0</v>
      </c>
      <c r="E745" s="248" t="e">
        <f>CONCATENATE(Gehälter!$A2:$AD16,"-",Gehälter!$A2:$AD16)</f>
        <v>#VALUE!</v>
      </c>
      <c r="F745" t="e">
        <f>+Gehälter!$A2:$AD16/Gehälter!$A2:$AD16</f>
        <v>#VALUE!</v>
      </c>
    </row>
    <row r="746" spans="1:6" x14ac:dyDescent="0.2">
      <c r="A746" s="248" t="str">
        <f>CONCATENATE('Covid-19 KUA Abrechnungen'!G755,"-",LEFT('Covid-19 KUA Abrechnungen'!AB755,6))</f>
        <v>-</v>
      </c>
      <c r="B746" s="248">
        <f>+'Covid-19 KUA Abrechnungen'!Z755</f>
        <v>0</v>
      </c>
      <c r="C746" s="248">
        <f>IF('Covid-19 KUA Abrechnungen'!AD755&gt;0,'Covid-19 KUA Abrechnungen'!AD755/'Covid-19 KUA Abrechnungen'!P755,'Covid-19 KUA Abrechnungen'!AE755)</f>
        <v>0</v>
      </c>
      <c r="E746" s="248" t="e">
        <f>CONCATENATE(Gehälter!$A2:$AD16,"-",Gehälter!$A2:$AD16)</f>
        <v>#VALUE!</v>
      </c>
      <c r="F746" t="e">
        <f>+Gehälter!$A2:$AD16/Gehälter!$A2:$AD16</f>
        <v>#VALUE!</v>
      </c>
    </row>
    <row r="747" spans="1:6" x14ac:dyDescent="0.2">
      <c r="A747" s="248" t="str">
        <f>CONCATENATE('Covid-19 KUA Abrechnungen'!G756,"-",LEFT('Covid-19 KUA Abrechnungen'!AB756,6))</f>
        <v>-</v>
      </c>
      <c r="B747" s="248">
        <f>+'Covid-19 KUA Abrechnungen'!Z756</f>
        <v>0</v>
      </c>
      <c r="C747" s="248">
        <f>IF('Covid-19 KUA Abrechnungen'!AD756&gt;0,'Covid-19 KUA Abrechnungen'!AD756/'Covid-19 KUA Abrechnungen'!P756,'Covid-19 KUA Abrechnungen'!AE756)</f>
        <v>0</v>
      </c>
      <c r="E747" s="248" t="e">
        <f>CONCATENATE(Gehälter!$A2:$AD16,"-",Gehälter!$A2:$AD16)</f>
        <v>#VALUE!</v>
      </c>
      <c r="F747" t="e">
        <f>+Gehälter!$A2:$AD16/Gehälter!$A2:$AD16</f>
        <v>#VALUE!</v>
      </c>
    </row>
    <row r="748" spans="1:6" x14ac:dyDescent="0.2">
      <c r="A748" s="248" t="str">
        <f>CONCATENATE('Covid-19 KUA Abrechnungen'!G757,"-",LEFT('Covid-19 KUA Abrechnungen'!AB757,6))</f>
        <v>-</v>
      </c>
      <c r="B748" s="248">
        <f>+'Covid-19 KUA Abrechnungen'!Z757</f>
        <v>0</v>
      </c>
      <c r="C748" s="248">
        <f>IF('Covid-19 KUA Abrechnungen'!AD757&gt;0,'Covid-19 KUA Abrechnungen'!AD757/'Covid-19 KUA Abrechnungen'!P757,'Covid-19 KUA Abrechnungen'!AE757)</f>
        <v>0</v>
      </c>
      <c r="E748" s="248" t="e">
        <f>CONCATENATE(Gehälter!$A2:$AD16,"-",Gehälter!$A2:$AD16)</f>
        <v>#VALUE!</v>
      </c>
      <c r="F748" t="e">
        <f>+Gehälter!$A2:$AD16/Gehälter!$A2:$AD16</f>
        <v>#VALUE!</v>
      </c>
    </row>
    <row r="749" spans="1:6" x14ac:dyDescent="0.2">
      <c r="A749" s="248" t="str">
        <f>CONCATENATE('Covid-19 KUA Abrechnungen'!G758,"-",LEFT('Covid-19 KUA Abrechnungen'!AB758,6))</f>
        <v>-</v>
      </c>
      <c r="B749" s="248">
        <f>+'Covid-19 KUA Abrechnungen'!Z758</f>
        <v>0</v>
      </c>
      <c r="C749" s="248">
        <f>IF('Covid-19 KUA Abrechnungen'!AD758&gt;0,'Covid-19 KUA Abrechnungen'!AD758/'Covid-19 KUA Abrechnungen'!P758,'Covid-19 KUA Abrechnungen'!AE758)</f>
        <v>0</v>
      </c>
      <c r="E749" s="248" t="e">
        <f>CONCATENATE(Gehälter!$A2:$AD16,"-",Gehälter!$A2:$AD16)</f>
        <v>#VALUE!</v>
      </c>
      <c r="F749" t="e">
        <f>+Gehälter!$A2:$AD16/Gehälter!$A2:$AD16</f>
        <v>#VALUE!</v>
      </c>
    </row>
    <row r="750" spans="1:6" x14ac:dyDescent="0.2">
      <c r="A750" s="248" t="str">
        <f>CONCATENATE('Covid-19 KUA Abrechnungen'!G759,"-",LEFT('Covid-19 KUA Abrechnungen'!AB759,6))</f>
        <v>-</v>
      </c>
      <c r="B750" s="248">
        <f>+'Covid-19 KUA Abrechnungen'!Z759</f>
        <v>0</v>
      </c>
      <c r="C750" s="248">
        <f>IF('Covid-19 KUA Abrechnungen'!AD759&gt;0,'Covid-19 KUA Abrechnungen'!AD759/'Covid-19 KUA Abrechnungen'!P759,'Covid-19 KUA Abrechnungen'!AE759)</f>
        <v>0</v>
      </c>
      <c r="E750" s="248" t="e">
        <f>CONCATENATE(Gehälter!$A2:$AD16,"-",Gehälter!$A2:$AD16)</f>
        <v>#VALUE!</v>
      </c>
      <c r="F750" t="e">
        <f>+Gehälter!$A2:$AD16/Gehälter!$A2:$AD16</f>
        <v>#VALUE!</v>
      </c>
    </row>
    <row r="751" spans="1:6" x14ac:dyDescent="0.2">
      <c r="A751" s="248" t="str">
        <f>CONCATENATE('Covid-19 KUA Abrechnungen'!G760,"-",LEFT('Covid-19 KUA Abrechnungen'!AB760,6))</f>
        <v>-</v>
      </c>
      <c r="B751" s="248">
        <f>+'Covid-19 KUA Abrechnungen'!Z760</f>
        <v>0</v>
      </c>
      <c r="C751" s="248">
        <f>IF('Covid-19 KUA Abrechnungen'!AD760&gt;0,'Covid-19 KUA Abrechnungen'!AD760/'Covid-19 KUA Abrechnungen'!P760,'Covid-19 KUA Abrechnungen'!AE760)</f>
        <v>0</v>
      </c>
      <c r="E751" s="248" t="e">
        <f>CONCATENATE(Gehälter!$A2:$AD16,"-",Gehälter!$A2:$AD16)</f>
        <v>#VALUE!</v>
      </c>
      <c r="F751" t="e">
        <f>+Gehälter!$A2:$AD16/Gehälter!$A2:$AD16</f>
        <v>#VALUE!</v>
      </c>
    </row>
    <row r="752" spans="1:6" x14ac:dyDescent="0.2">
      <c r="A752" s="248" t="str">
        <f>CONCATENATE('Covid-19 KUA Abrechnungen'!G761,"-",LEFT('Covid-19 KUA Abrechnungen'!AB761,6))</f>
        <v>-</v>
      </c>
      <c r="B752" s="248">
        <f>+'Covid-19 KUA Abrechnungen'!Z761</f>
        <v>0</v>
      </c>
      <c r="C752" s="248">
        <f>IF('Covid-19 KUA Abrechnungen'!AD761&gt;0,'Covid-19 KUA Abrechnungen'!AD761/'Covid-19 KUA Abrechnungen'!P761,'Covid-19 KUA Abrechnungen'!AE761)</f>
        <v>0</v>
      </c>
      <c r="E752" s="248" t="e">
        <f>CONCATENATE(Gehälter!$A2:$AD16,"-",Gehälter!$A2:$AD16)</f>
        <v>#VALUE!</v>
      </c>
      <c r="F752" t="e">
        <f>+Gehälter!$A2:$AD16/Gehälter!$A2:$AD16</f>
        <v>#VALUE!</v>
      </c>
    </row>
    <row r="753" spans="1:6" x14ac:dyDescent="0.2">
      <c r="A753" s="248" t="str">
        <f>CONCATENATE('Covid-19 KUA Abrechnungen'!G762,"-",LEFT('Covid-19 KUA Abrechnungen'!AB762,6))</f>
        <v>-</v>
      </c>
      <c r="B753" s="248">
        <f>+'Covid-19 KUA Abrechnungen'!Z762</f>
        <v>0</v>
      </c>
      <c r="C753" s="248">
        <f>IF('Covid-19 KUA Abrechnungen'!AD762&gt;0,'Covid-19 KUA Abrechnungen'!AD762/'Covid-19 KUA Abrechnungen'!P762,'Covid-19 KUA Abrechnungen'!AE762)</f>
        <v>0</v>
      </c>
      <c r="E753" s="248" t="e">
        <f>CONCATENATE(Gehälter!$A2:$AD16,"-",Gehälter!$A2:$AD16)</f>
        <v>#VALUE!</v>
      </c>
      <c r="F753" t="e">
        <f>+Gehälter!$A2:$AD16/Gehälter!$A2:$AD16</f>
        <v>#VALUE!</v>
      </c>
    </row>
    <row r="754" spans="1:6" x14ac:dyDescent="0.2">
      <c r="A754" s="248" t="str">
        <f>CONCATENATE('Covid-19 KUA Abrechnungen'!G763,"-",LEFT('Covid-19 KUA Abrechnungen'!AB763,6))</f>
        <v>-</v>
      </c>
      <c r="B754" s="248">
        <f>+'Covid-19 KUA Abrechnungen'!Z763</f>
        <v>0</v>
      </c>
      <c r="C754" s="248">
        <f>IF('Covid-19 KUA Abrechnungen'!AD763&gt;0,'Covid-19 KUA Abrechnungen'!AD763/'Covid-19 KUA Abrechnungen'!P763,'Covid-19 KUA Abrechnungen'!AE763)</f>
        <v>0</v>
      </c>
      <c r="E754" s="248" t="e">
        <f>CONCATENATE(Gehälter!$A2:$AD16,"-",Gehälter!$A2:$AD16)</f>
        <v>#VALUE!</v>
      </c>
      <c r="F754" t="e">
        <f>+Gehälter!$A2:$AD16/Gehälter!$A2:$AD16</f>
        <v>#VALUE!</v>
      </c>
    </row>
    <row r="755" spans="1:6" x14ac:dyDescent="0.2">
      <c r="A755" s="248" t="str">
        <f>CONCATENATE('Covid-19 KUA Abrechnungen'!G764,"-",LEFT('Covid-19 KUA Abrechnungen'!AB764,6))</f>
        <v>-</v>
      </c>
      <c r="B755" s="248">
        <f>+'Covid-19 KUA Abrechnungen'!Z764</f>
        <v>0</v>
      </c>
      <c r="C755" s="248">
        <f>IF('Covid-19 KUA Abrechnungen'!AD764&gt;0,'Covid-19 KUA Abrechnungen'!AD764/'Covid-19 KUA Abrechnungen'!P764,'Covid-19 KUA Abrechnungen'!AE764)</f>
        <v>0</v>
      </c>
      <c r="E755" s="248" t="e">
        <f>CONCATENATE(Gehälter!$A2:$AD16,"-",Gehälter!$A2:$AD16)</f>
        <v>#VALUE!</v>
      </c>
      <c r="F755" t="e">
        <f>+Gehälter!$A2:$AD16/Gehälter!$A2:$AD16</f>
        <v>#VALUE!</v>
      </c>
    </row>
    <row r="756" spans="1:6" x14ac:dyDescent="0.2">
      <c r="A756" s="248" t="str">
        <f>CONCATENATE('Covid-19 KUA Abrechnungen'!G765,"-",LEFT('Covid-19 KUA Abrechnungen'!AB765,6))</f>
        <v>-</v>
      </c>
      <c r="B756" s="248">
        <f>+'Covid-19 KUA Abrechnungen'!Z765</f>
        <v>0</v>
      </c>
      <c r="C756" s="248">
        <f>IF('Covid-19 KUA Abrechnungen'!AD765&gt;0,'Covid-19 KUA Abrechnungen'!AD765/'Covid-19 KUA Abrechnungen'!P765,'Covid-19 KUA Abrechnungen'!AE765)</f>
        <v>0</v>
      </c>
      <c r="E756" s="248" t="e">
        <f>CONCATENATE(Gehälter!$A2:$AD16,"-",Gehälter!$A2:$AD16)</f>
        <v>#VALUE!</v>
      </c>
      <c r="F756" t="e">
        <f>+Gehälter!$A2:$AD16/Gehälter!$A2:$AD16</f>
        <v>#VALUE!</v>
      </c>
    </row>
    <row r="757" spans="1:6" x14ac:dyDescent="0.2">
      <c r="A757" s="248" t="str">
        <f>CONCATENATE('Covid-19 KUA Abrechnungen'!G766,"-",LEFT('Covid-19 KUA Abrechnungen'!AB766,6))</f>
        <v>-</v>
      </c>
      <c r="B757" s="248">
        <f>+'Covid-19 KUA Abrechnungen'!Z766</f>
        <v>0</v>
      </c>
      <c r="C757" s="248">
        <f>IF('Covid-19 KUA Abrechnungen'!AD766&gt;0,'Covid-19 KUA Abrechnungen'!AD766/'Covid-19 KUA Abrechnungen'!P766,'Covid-19 KUA Abrechnungen'!AE766)</f>
        <v>0</v>
      </c>
      <c r="E757" s="248" t="e">
        <f>CONCATENATE(Gehälter!$A2:$AD16,"-",Gehälter!$A2:$AD16)</f>
        <v>#VALUE!</v>
      </c>
      <c r="F757" t="e">
        <f>+Gehälter!$A2:$AD16/Gehälter!$A2:$AD16</f>
        <v>#VALUE!</v>
      </c>
    </row>
    <row r="758" spans="1:6" x14ac:dyDescent="0.2">
      <c r="A758" s="248" t="str">
        <f>CONCATENATE('Covid-19 KUA Abrechnungen'!G767,"-",LEFT('Covid-19 KUA Abrechnungen'!AB767,6))</f>
        <v>-</v>
      </c>
      <c r="B758" s="248">
        <f>+'Covid-19 KUA Abrechnungen'!Z767</f>
        <v>0</v>
      </c>
      <c r="C758" s="248">
        <f>IF('Covid-19 KUA Abrechnungen'!AD767&gt;0,'Covid-19 KUA Abrechnungen'!AD767/'Covid-19 KUA Abrechnungen'!P767,'Covid-19 KUA Abrechnungen'!AE767)</f>
        <v>0</v>
      </c>
      <c r="E758" s="248" t="e">
        <f>CONCATENATE(Gehälter!$A2:$AD16,"-",Gehälter!$A2:$AD16)</f>
        <v>#VALUE!</v>
      </c>
      <c r="F758" t="e">
        <f>+Gehälter!$A2:$AD16/Gehälter!$A2:$AD16</f>
        <v>#VALUE!</v>
      </c>
    </row>
    <row r="759" spans="1:6" x14ac:dyDescent="0.2">
      <c r="A759" s="248" t="str">
        <f>CONCATENATE('Covid-19 KUA Abrechnungen'!G768,"-",LEFT('Covid-19 KUA Abrechnungen'!AB768,6))</f>
        <v>-</v>
      </c>
      <c r="B759" s="248">
        <f>+'Covid-19 KUA Abrechnungen'!Z768</f>
        <v>0</v>
      </c>
      <c r="C759" s="248">
        <f>IF('Covid-19 KUA Abrechnungen'!AD768&gt;0,'Covid-19 KUA Abrechnungen'!AD768/'Covid-19 KUA Abrechnungen'!P768,'Covid-19 KUA Abrechnungen'!AE768)</f>
        <v>0</v>
      </c>
      <c r="E759" s="248" t="e">
        <f>CONCATENATE(Gehälter!$A2:$AD16,"-",Gehälter!$A2:$AD16)</f>
        <v>#VALUE!</v>
      </c>
      <c r="F759" t="e">
        <f>+Gehälter!$A2:$AD16/Gehälter!$A2:$AD16</f>
        <v>#VALUE!</v>
      </c>
    </row>
    <row r="760" spans="1:6" x14ac:dyDescent="0.2">
      <c r="A760" s="248" t="str">
        <f>CONCATENATE('Covid-19 KUA Abrechnungen'!G769,"-",LEFT('Covid-19 KUA Abrechnungen'!AB769,6))</f>
        <v>-</v>
      </c>
      <c r="B760" s="248">
        <f>+'Covid-19 KUA Abrechnungen'!Z769</f>
        <v>0</v>
      </c>
      <c r="C760" s="248">
        <f>IF('Covid-19 KUA Abrechnungen'!AD769&gt;0,'Covid-19 KUA Abrechnungen'!AD769/'Covid-19 KUA Abrechnungen'!P769,'Covid-19 KUA Abrechnungen'!AE769)</f>
        <v>0</v>
      </c>
      <c r="E760" s="248" t="e">
        <f>CONCATENATE(Gehälter!$A2:$AD16,"-",Gehälter!$A2:$AD16)</f>
        <v>#VALUE!</v>
      </c>
      <c r="F760" t="e">
        <f>+Gehälter!$A2:$AD16/Gehälter!$A2:$AD16</f>
        <v>#VALUE!</v>
      </c>
    </row>
    <row r="761" spans="1:6" x14ac:dyDescent="0.2">
      <c r="A761" s="248" t="str">
        <f>CONCATENATE('Covid-19 KUA Abrechnungen'!G770,"-",LEFT('Covid-19 KUA Abrechnungen'!AB770,6))</f>
        <v>-</v>
      </c>
      <c r="B761" s="248">
        <f>+'Covid-19 KUA Abrechnungen'!Z770</f>
        <v>0</v>
      </c>
      <c r="C761" s="248">
        <f>IF('Covid-19 KUA Abrechnungen'!AD770&gt;0,'Covid-19 KUA Abrechnungen'!AD770/'Covid-19 KUA Abrechnungen'!P770,'Covid-19 KUA Abrechnungen'!AE770)</f>
        <v>0</v>
      </c>
      <c r="E761" s="248" t="e">
        <f>CONCATENATE(Gehälter!$A2:$AD16,"-",Gehälter!$A2:$AD16)</f>
        <v>#VALUE!</v>
      </c>
      <c r="F761" t="e">
        <f>+Gehälter!$A2:$AD16/Gehälter!$A2:$AD16</f>
        <v>#VALUE!</v>
      </c>
    </row>
    <row r="762" spans="1:6" x14ac:dyDescent="0.2">
      <c r="A762" s="248" t="str">
        <f>CONCATENATE('Covid-19 KUA Abrechnungen'!G771,"-",LEFT('Covid-19 KUA Abrechnungen'!AB771,6))</f>
        <v>-</v>
      </c>
      <c r="B762" s="248">
        <f>+'Covid-19 KUA Abrechnungen'!Z771</f>
        <v>0</v>
      </c>
      <c r="C762" s="248">
        <f>IF('Covid-19 KUA Abrechnungen'!AD771&gt;0,'Covid-19 KUA Abrechnungen'!AD771/'Covid-19 KUA Abrechnungen'!P771,'Covid-19 KUA Abrechnungen'!AE771)</f>
        <v>0</v>
      </c>
      <c r="E762" s="248" t="e">
        <f>CONCATENATE(Gehälter!$A2:$AD16,"-",Gehälter!$A2:$AD16)</f>
        <v>#VALUE!</v>
      </c>
      <c r="F762" t="e">
        <f>+Gehälter!$A2:$AD16/Gehälter!$A2:$AD16</f>
        <v>#VALUE!</v>
      </c>
    </row>
    <row r="763" spans="1:6" x14ac:dyDescent="0.2">
      <c r="A763" s="248" t="str">
        <f>CONCATENATE('Covid-19 KUA Abrechnungen'!G772,"-",LEFT('Covid-19 KUA Abrechnungen'!AB772,6))</f>
        <v>-</v>
      </c>
      <c r="B763" s="248">
        <f>+'Covid-19 KUA Abrechnungen'!Z772</f>
        <v>0</v>
      </c>
      <c r="C763" s="248">
        <f>IF('Covid-19 KUA Abrechnungen'!AD772&gt;0,'Covid-19 KUA Abrechnungen'!AD772/'Covid-19 KUA Abrechnungen'!P772,'Covid-19 KUA Abrechnungen'!AE772)</f>
        <v>0</v>
      </c>
      <c r="E763" s="248" t="e">
        <f>CONCATENATE(Gehälter!$A2:$AD16,"-",Gehälter!$A2:$AD16)</f>
        <v>#VALUE!</v>
      </c>
      <c r="F763" t="e">
        <f>+Gehälter!$A2:$AD16/Gehälter!$A2:$AD16</f>
        <v>#VALUE!</v>
      </c>
    </row>
    <row r="764" spans="1:6" x14ac:dyDescent="0.2">
      <c r="A764" s="248" t="str">
        <f>CONCATENATE('Covid-19 KUA Abrechnungen'!G773,"-",LEFT('Covid-19 KUA Abrechnungen'!AB773,6))</f>
        <v>-</v>
      </c>
      <c r="B764" s="248">
        <f>+'Covid-19 KUA Abrechnungen'!Z773</f>
        <v>0</v>
      </c>
      <c r="C764" s="248">
        <f>IF('Covid-19 KUA Abrechnungen'!AD773&gt;0,'Covid-19 KUA Abrechnungen'!AD773/'Covid-19 KUA Abrechnungen'!P773,'Covid-19 KUA Abrechnungen'!AE773)</f>
        <v>0</v>
      </c>
      <c r="E764" s="248" t="e">
        <f>CONCATENATE(Gehälter!$A2:$AD16,"-",Gehälter!$A2:$AD16)</f>
        <v>#VALUE!</v>
      </c>
      <c r="F764" t="e">
        <f>+Gehälter!$A2:$AD16/Gehälter!$A2:$AD16</f>
        <v>#VALUE!</v>
      </c>
    </row>
    <row r="765" spans="1:6" x14ac:dyDescent="0.2">
      <c r="A765" s="248" t="str">
        <f>CONCATENATE('Covid-19 KUA Abrechnungen'!G774,"-",LEFT('Covid-19 KUA Abrechnungen'!AB774,6))</f>
        <v>-</v>
      </c>
      <c r="B765" s="248">
        <f>+'Covid-19 KUA Abrechnungen'!Z774</f>
        <v>0</v>
      </c>
      <c r="C765" s="248">
        <f>IF('Covid-19 KUA Abrechnungen'!AD774&gt;0,'Covid-19 KUA Abrechnungen'!AD774/'Covid-19 KUA Abrechnungen'!P774,'Covid-19 KUA Abrechnungen'!AE774)</f>
        <v>0</v>
      </c>
      <c r="E765" s="248" t="e">
        <f>CONCATENATE(Gehälter!$A2:$AD16,"-",Gehälter!$A2:$AD16)</f>
        <v>#VALUE!</v>
      </c>
      <c r="F765" t="e">
        <f>+Gehälter!$A2:$AD16/Gehälter!$A2:$AD16</f>
        <v>#VALUE!</v>
      </c>
    </row>
    <row r="766" spans="1:6" x14ac:dyDescent="0.2">
      <c r="A766" s="248" t="str">
        <f>CONCATENATE('Covid-19 KUA Abrechnungen'!G775,"-",LEFT('Covid-19 KUA Abrechnungen'!AB775,6))</f>
        <v>-</v>
      </c>
      <c r="B766" s="248">
        <f>+'Covid-19 KUA Abrechnungen'!Z775</f>
        <v>0</v>
      </c>
      <c r="C766" s="248">
        <f>IF('Covid-19 KUA Abrechnungen'!AD775&gt;0,'Covid-19 KUA Abrechnungen'!AD775/'Covid-19 KUA Abrechnungen'!P775,'Covid-19 KUA Abrechnungen'!AE775)</f>
        <v>0</v>
      </c>
      <c r="E766" s="248" t="e">
        <f>CONCATENATE(Gehälter!$A2:$AD16,"-",Gehälter!$A2:$AD16)</f>
        <v>#VALUE!</v>
      </c>
      <c r="F766" t="e">
        <f>+Gehälter!$A2:$AD16/Gehälter!$A2:$AD16</f>
        <v>#VALUE!</v>
      </c>
    </row>
    <row r="767" spans="1:6" x14ac:dyDescent="0.2">
      <c r="A767" s="248" t="str">
        <f>CONCATENATE('Covid-19 KUA Abrechnungen'!G776,"-",LEFT('Covid-19 KUA Abrechnungen'!AB776,6))</f>
        <v>-</v>
      </c>
      <c r="B767" s="248">
        <f>+'Covid-19 KUA Abrechnungen'!Z776</f>
        <v>0</v>
      </c>
      <c r="C767" s="248">
        <f>IF('Covid-19 KUA Abrechnungen'!AD776&gt;0,'Covid-19 KUA Abrechnungen'!AD776/'Covid-19 KUA Abrechnungen'!P776,'Covid-19 KUA Abrechnungen'!AE776)</f>
        <v>0</v>
      </c>
      <c r="E767" s="248" t="e">
        <f>CONCATENATE(Gehälter!$A2:$AD16,"-",Gehälter!$A2:$AD16)</f>
        <v>#VALUE!</v>
      </c>
      <c r="F767" t="e">
        <f>+Gehälter!$A2:$AD16/Gehälter!$A2:$AD16</f>
        <v>#VALUE!</v>
      </c>
    </row>
    <row r="768" spans="1:6" x14ac:dyDescent="0.2">
      <c r="A768" s="248" t="str">
        <f>CONCATENATE('Covid-19 KUA Abrechnungen'!G777,"-",LEFT('Covid-19 KUA Abrechnungen'!AB777,6))</f>
        <v>-</v>
      </c>
      <c r="B768" s="248">
        <f>+'Covid-19 KUA Abrechnungen'!Z777</f>
        <v>0</v>
      </c>
      <c r="C768" s="248">
        <f>IF('Covid-19 KUA Abrechnungen'!AD777&gt;0,'Covid-19 KUA Abrechnungen'!AD777/'Covid-19 KUA Abrechnungen'!P777,'Covid-19 KUA Abrechnungen'!AE777)</f>
        <v>0</v>
      </c>
      <c r="E768" s="248" t="e">
        <f>CONCATENATE(Gehälter!$A2:$AD16,"-",Gehälter!$A2:$AD16)</f>
        <v>#VALUE!</v>
      </c>
      <c r="F768" t="e">
        <f>+Gehälter!$A2:$AD16/Gehälter!$A2:$AD16</f>
        <v>#VALUE!</v>
      </c>
    </row>
    <row r="769" spans="1:6" x14ac:dyDescent="0.2">
      <c r="A769" s="248" t="str">
        <f>CONCATENATE('Covid-19 KUA Abrechnungen'!G778,"-",LEFT('Covid-19 KUA Abrechnungen'!AB778,6))</f>
        <v>-</v>
      </c>
      <c r="B769" s="248">
        <f>+'Covid-19 KUA Abrechnungen'!Z778</f>
        <v>0</v>
      </c>
      <c r="C769" s="248">
        <f>IF('Covid-19 KUA Abrechnungen'!AD778&gt;0,'Covid-19 KUA Abrechnungen'!AD778/'Covid-19 KUA Abrechnungen'!P778,'Covid-19 KUA Abrechnungen'!AE778)</f>
        <v>0</v>
      </c>
      <c r="E769" s="248" t="e">
        <f>CONCATENATE(Gehälter!$A2:$AD16,"-",Gehälter!$A2:$AD16)</f>
        <v>#VALUE!</v>
      </c>
      <c r="F769" t="e">
        <f>+Gehälter!$A2:$AD16/Gehälter!$A2:$AD16</f>
        <v>#VALUE!</v>
      </c>
    </row>
    <row r="770" spans="1:6" x14ac:dyDescent="0.2">
      <c r="A770" s="248" t="str">
        <f>CONCATENATE('Covid-19 KUA Abrechnungen'!G779,"-",LEFT('Covid-19 KUA Abrechnungen'!AB779,6))</f>
        <v>-</v>
      </c>
      <c r="B770" s="248">
        <f>+'Covid-19 KUA Abrechnungen'!Z779</f>
        <v>0</v>
      </c>
      <c r="C770" s="248">
        <f>IF('Covid-19 KUA Abrechnungen'!AD779&gt;0,'Covid-19 KUA Abrechnungen'!AD779/'Covid-19 KUA Abrechnungen'!P779,'Covid-19 KUA Abrechnungen'!AE779)</f>
        <v>0</v>
      </c>
      <c r="E770" s="248" t="e">
        <f>CONCATENATE(Gehälter!$A2:$AD16,"-",Gehälter!$A2:$AD16)</f>
        <v>#VALUE!</v>
      </c>
      <c r="F770" t="e">
        <f>+Gehälter!$A2:$AD16/Gehälter!$A2:$AD16</f>
        <v>#VALUE!</v>
      </c>
    </row>
    <row r="771" spans="1:6" x14ac:dyDescent="0.2">
      <c r="A771" s="248" t="str">
        <f>CONCATENATE('Covid-19 KUA Abrechnungen'!G780,"-",LEFT('Covid-19 KUA Abrechnungen'!AB780,6))</f>
        <v>-</v>
      </c>
      <c r="B771" s="248">
        <f>+'Covid-19 KUA Abrechnungen'!Z780</f>
        <v>0</v>
      </c>
      <c r="C771" s="248">
        <f>IF('Covid-19 KUA Abrechnungen'!AD780&gt;0,'Covid-19 KUA Abrechnungen'!AD780/'Covid-19 KUA Abrechnungen'!P780,'Covid-19 KUA Abrechnungen'!AE780)</f>
        <v>0</v>
      </c>
      <c r="E771" s="248" t="e">
        <f>CONCATENATE(Gehälter!$A2:$AD16,"-",Gehälter!$A2:$AD16)</f>
        <v>#VALUE!</v>
      </c>
      <c r="F771" t="e">
        <f>+Gehälter!$A2:$AD16/Gehälter!$A2:$AD16</f>
        <v>#VALUE!</v>
      </c>
    </row>
    <row r="772" spans="1:6" x14ac:dyDescent="0.2">
      <c r="A772" s="248" t="str">
        <f>CONCATENATE('Covid-19 KUA Abrechnungen'!G781,"-",LEFT('Covid-19 KUA Abrechnungen'!AB781,6))</f>
        <v>-</v>
      </c>
      <c r="B772" s="248">
        <f>+'Covid-19 KUA Abrechnungen'!Z781</f>
        <v>0</v>
      </c>
      <c r="C772" s="248">
        <f>IF('Covid-19 KUA Abrechnungen'!AD781&gt;0,'Covid-19 KUA Abrechnungen'!AD781/'Covid-19 KUA Abrechnungen'!P781,'Covid-19 KUA Abrechnungen'!AE781)</f>
        <v>0</v>
      </c>
      <c r="E772" s="248" t="e">
        <f>CONCATENATE(Gehälter!$A2:$AD16,"-",Gehälter!$A2:$AD16)</f>
        <v>#VALUE!</v>
      </c>
      <c r="F772" t="e">
        <f>+Gehälter!$A2:$AD16/Gehälter!$A2:$AD16</f>
        <v>#VALUE!</v>
      </c>
    </row>
    <row r="773" spans="1:6" x14ac:dyDescent="0.2">
      <c r="A773" s="248" t="str">
        <f>CONCATENATE('Covid-19 KUA Abrechnungen'!G782,"-",LEFT('Covid-19 KUA Abrechnungen'!AB782,6))</f>
        <v>-</v>
      </c>
      <c r="B773" s="248">
        <f>+'Covid-19 KUA Abrechnungen'!Z782</f>
        <v>0</v>
      </c>
      <c r="C773" s="248">
        <f>IF('Covid-19 KUA Abrechnungen'!AD782&gt;0,'Covid-19 KUA Abrechnungen'!AD782/'Covid-19 KUA Abrechnungen'!P782,'Covid-19 KUA Abrechnungen'!AE782)</f>
        <v>0</v>
      </c>
      <c r="E773" s="248" t="e">
        <f>CONCATENATE(Gehälter!$A2:$AD16,"-",Gehälter!$A2:$AD16)</f>
        <v>#VALUE!</v>
      </c>
      <c r="F773" t="e">
        <f>+Gehälter!$A2:$AD16/Gehälter!$A2:$AD16</f>
        <v>#VALUE!</v>
      </c>
    </row>
    <row r="774" spans="1:6" x14ac:dyDescent="0.2">
      <c r="A774" s="248" t="str">
        <f>CONCATENATE('Covid-19 KUA Abrechnungen'!G783,"-",LEFT('Covid-19 KUA Abrechnungen'!AB783,6))</f>
        <v>-</v>
      </c>
      <c r="B774" s="248">
        <f>+'Covid-19 KUA Abrechnungen'!Z783</f>
        <v>0</v>
      </c>
      <c r="C774" s="248">
        <f>IF('Covid-19 KUA Abrechnungen'!AD783&gt;0,'Covid-19 KUA Abrechnungen'!AD783/'Covid-19 KUA Abrechnungen'!P783,'Covid-19 KUA Abrechnungen'!AE783)</f>
        <v>0</v>
      </c>
      <c r="E774" s="248" t="e">
        <f>CONCATENATE(Gehälter!$A2:$AD16,"-",Gehälter!$A2:$AD16)</f>
        <v>#VALUE!</v>
      </c>
      <c r="F774" t="e">
        <f>+Gehälter!$A2:$AD16/Gehälter!$A2:$AD16</f>
        <v>#VALUE!</v>
      </c>
    </row>
    <row r="775" spans="1:6" x14ac:dyDescent="0.2">
      <c r="A775" s="248" t="str">
        <f>CONCATENATE('Covid-19 KUA Abrechnungen'!G784,"-",LEFT('Covid-19 KUA Abrechnungen'!AB784,6))</f>
        <v>-</v>
      </c>
      <c r="B775" s="248">
        <f>+'Covid-19 KUA Abrechnungen'!Z784</f>
        <v>0</v>
      </c>
      <c r="C775" s="248">
        <f>IF('Covid-19 KUA Abrechnungen'!AD784&gt;0,'Covid-19 KUA Abrechnungen'!AD784/'Covid-19 KUA Abrechnungen'!P784,'Covid-19 KUA Abrechnungen'!AE784)</f>
        <v>0</v>
      </c>
      <c r="E775" s="248" t="e">
        <f>CONCATENATE(Gehälter!$A2:$AD16,"-",Gehälter!$A2:$AD16)</f>
        <v>#VALUE!</v>
      </c>
      <c r="F775" t="e">
        <f>+Gehälter!$A2:$AD16/Gehälter!$A2:$AD16</f>
        <v>#VALUE!</v>
      </c>
    </row>
    <row r="776" spans="1:6" x14ac:dyDescent="0.2">
      <c r="A776" s="248" t="str">
        <f>CONCATENATE('Covid-19 KUA Abrechnungen'!G785,"-",LEFT('Covid-19 KUA Abrechnungen'!AB785,6))</f>
        <v>-</v>
      </c>
      <c r="B776" s="248">
        <f>+'Covid-19 KUA Abrechnungen'!Z785</f>
        <v>0</v>
      </c>
      <c r="C776" s="248">
        <f>IF('Covid-19 KUA Abrechnungen'!AD785&gt;0,'Covid-19 KUA Abrechnungen'!AD785/'Covid-19 KUA Abrechnungen'!P785,'Covid-19 KUA Abrechnungen'!AE785)</f>
        <v>0</v>
      </c>
      <c r="E776" s="248" t="e">
        <f>CONCATENATE(Gehälter!$A2:$AD16,"-",Gehälter!$A2:$AD16)</f>
        <v>#VALUE!</v>
      </c>
      <c r="F776" t="e">
        <f>+Gehälter!$A2:$AD16/Gehälter!$A2:$AD16</f>
        <v>#VALUE!</v>
      </c>
    </row>
    <row r="777" spans="1:6" x14ac:dyDescent="0.2">
      <c r="A777" s="248" t="str">
        <f>CONCATENATE('Covid-19 KUA Abrechnungen'!G786,"-",LEFT('Covid-19 KUA Abrechnungen'!AB786,6))</f>
        <v>-</v>
      </c>
      <c r="B777" s="248">
        <f>+'Covid-19 KUA Abrechnungen'!Z786</f>
        <v>0</v>
      </c>
      <c r="C777" s="248">
        <f>IF('Covid-19 KUA Abrechnungen'!AD786&gt;0,'Covid-19 KUA Abrechnungen'!AD786/'Covid-19 KUA Abrechnungen'!P786,'Covid-19 KUA Abrechnungen'!AE786)</f>
        <v>0</v>
      </c>
      <c r="E777" s="248" t="e">
        <f>CONCATENATE(Gehälter!$A2:$AD16,"-",Gehälter!$A2:$AD16)</f>
        <v>#VALUE!</v>
      </c>
      <c r="F777" t="e">
        <f>+Gehälter!$A2:$AD16/Gehälter!$A2:$AD16</f>
        <v>#VALUE!</v>
      </c>
    </row>
    <row r="778" spans="1:6" x14ac:dyDescent="0.2">
      <c r="A778" s="248" t="str">
        <f>CONCATENATE('Covid-19 KUA Abrechnungen'!G787,"-",LEFT('Covid-19 KUA Abrechnungen'!AB787,6))</f>
        <v>-</v>
      </c>
      <c r="B778" s="248">
        <f>+'Covid-19 KUA Abrechnungen'!Z787</f>
        <v>0</v>
      </c>
      <c r="C778" s="248">
        <f>IF('Covid-19 KUA Abrechnungen'!AD787&gt;0,'Covid-19 KUA Abrechnungen'!AD787/'Covid-19 KUA Abrechnungen'!P787,'Covid-19 KUA Abrechnungen'!AE787)</f>
        <v>0</v>
      </c>
      <c r="E778" s="248" t="e">
        <f>CONCATENATE(Gehälter!$A2:$AD16,"-",Gehälter!$A2:$AD16)</f>
        <v>#VALUE!</v>
      </c>
      <c r="F778" t="e">
        <f>+Gehälter!$A2:$AD16/Gehälter!$A2:$AD16</f>
        <v>#VALUE!</v>
      </c>
    </row>
    <row r="779" spans="1:6" x14ac:dyDescent="0.2">
      <c r="A779" s="248" t="str">
        <f>CONCATENATE('Covid-19 KUA Abrechnungen'!G788,"-",LEFT('Covid-19 KUA Abrechnungen'!AB788,6))</f>
        <v>-</v>
      </c>
      <c r="B779" s="248">
        <f>+'Covid-19 KUA Abrechnungen'!Z788</f>
        <v>0</v>
      </c>
      <c r="C779" s="248">
        <f>IF('Covid-19 KUA Abrechnungen'!AD788&gt;0,'Covid-19 KUA Abrechnungen'!AD788/'Covid-19 KUA Abrechnungen'!P788,'Covid-19 KUA Abrechnungen'!AE788)</f>
        <v>0</v>
      </c>
      <c r="E779" s="248" t="e">
        <f>CONCATENATE(Gehälter!$A2:$AD16,"-",Gehälter!$A2:$AD16)</f>
        <v>#VALUE!</v>
      </c>
      <c r="F779" t="e">
        <f>+Gehälter!$A2:$AD16/Gehälter!$A2:$AD16</f>
        <v>#VALUE!</v>
      </c>
    </row>
    <row r="780" spans="1:6" x14ac:dyDescent="0.2">
      <c r="A780" s="248" t="str">
        <f>CONCATENATE('Covid-19 KUA Abrechnungen'!G789,"-",LEFT('Covid-19 KUA Abrechnungen'!AB789,6))</f>
        <v>-</v>
      </c>
      <c r="B780" s="248">
        <f>+'Covid-19 KUA Abrechnungen'!Z789</f>
        <v>0</v>
      </c>
      <c r="C780" s="248">
        <f>IF('Covid-19 KUA Abrechnungen'!AD789&gt;0,'Covid-19 KUA Abrechnungen'!AD789/'Covid-19 KUA Abrechnungen'!P789,'Covid-19 KUA Abrechnungen'!AE789)</f>
        <v>0</v>
      </c>
      <c r="E780" s="248" t="e">
        <f>CONCATENATE(Gehälter!$A2:$AD16,"-",Gehälter!$A2:$AD16)</f>
        <v>#VALUE!</v>
      </c>
      <c r="F780" t="e">
        <f>+Gehälter!$A2:$AD16/Gehälter!$A2:$AD16</f>
        <v>#VALUE!</v>
      </c>
    </row>
    <row r="781" spans="1:6" x14ac:dyDescent="0.2">
      <c r="A781" s="248" t="str">
        <f>CONCATENATE('Covid-19 KUA Abrechnungen'!G790,"-",LEFT('Covid-19 KUA Abrechnungen'!AB790,6))</f>
        <v>-</v>
      </c>
      <c r="B781" s="248">
        <f>+'Covid-19 KUA Abrechnungen'!Z790</f>
        <v>0</v>
      </c>
      <c r="C781" s="248">
        <f>IF('Covid-19 KUA Abrechnungen'!AD790&gt;0,'Covid-19 KUA Abrechnungen'!AD790/'Covid-19 KUA Abrechnungen'!P790,'Covid-19 KUA Abrechnungen'!AE790)</f>
        <v>0</v>
      </c>
      <c r="E781" s="248" t="e">
        <f>CONCATENATE(Gehälter!$A2:$AD16,"-",Gehälter!$A2:$AD16)</f>
        <v>#VALUE!</v>
      </c>
      <c r="F781" t="e">
        <f>+Gehälter!$A2:$AD16/Gehälter!$A2:$AD16</f>
        <v>#VALUE!</v>
      </c>
    </row>
    <row r="782" spans="1:6" x14ac:dyDescent="0.2">
      <c r="A782" s="248" t="str">
        <f>CONCATENATE('Covid-19 KUA Abrechnungen'!G791,"-",LEFT('Covid-19 KUA Abrechnungen'!AB791,6))</f>
        <v>-</v>
      </c>
      <c r="B782" s="248">
        <f>+'Covid-19 KUA Abrechnungen'!Z791</f>
        <v>0</v>
      </c>
      <c r="C782" s="248">
        <f>IF('Covid-19 KUA Abrechnungen'!AD791&gt;0,'Covid-19 KUA Abrechnungen'!AD791/'Covid-19 KUA Abrechnungen'!P791,'Covid-19 KUA Abrechnungen'!AE791)</f>
        <v>0</v>
      </c>
      <c r="E782" s="248" t="e">
        <f>CONCATENATE(Gehälter!$A2:$AD16,"-",Gehälter!$A2:$AD16)</f>
        <v>#VALUE!</v>
      </c>
      <c r="F782" t="e">
        <f>+Gehälter!$A2:$AD16/Gehälter!$A2:$AD16</f>
        <v>#VALUE!</v>
      </c>
    </row>
    <row r="783" spans="1:6" x14ac:dyDescent="0.2">
      <c r="A783" s="248" t="str">
        <f>CONCATENATE('Covid-19 KUA Abrechnungen'!G792,"-",LEFT('Covid-19 KUA Abrechnungen'!AB792,6))</f>
        <v>-</v>
      </c>
      <c r="B783" s="248">
        <f>+'Covid-19 KUA Abrechnungen'!Z792</f>
        <v>0</v>
      </c>
      <c r="C783" s="248">
        <f>IF('Covid-19 KUA Abrechnungen'!AD792&gt;0,'Covid-19 KUA Abrechnungen'!AD792/'Covid-19 KUA Abrechnungen'!P792,'Covid-19 KUA Abrechnungen'!AE792)</f>
        <v>0</v>
      </c>
      <c r="E783" s="248" t="e">
        <f>CONCATENATE(Gehälter!$A2:$AD16,"-",Gehälter!$A2:$AD16)</f>
        <v>#VALUE!</v>
      </c>
      <c r="F783" t="e">
        <f>+Gehälter!$A2:$AD16/Gehälter!$A2:$AD16</f>
        <v>#VALUE!</v>
      </c>
    </row>
    <row r="784" spans="1:6" x14ac:dyDescent="0.2">
      <c r="A784" s="248" t="str">
        <f>CONCATENATE('Covid-19 KUA Abrechnungen'!G793,"-",LEFT('Covid-19 KUA Abrechnungen'!AB793,6))</f>
        <v>-</v>
      </c>
      <c r="B784" s="248">
        <f>+'Covid-19 KUA Abrechnungen'!Z793</f>
        <v>0</v>
      </c>
      <c r="C784" s="248">
        <f>IF('Covid-19 KUA Abrechnungen'!AD793&gt;0,'Covid-19 KUA Abrechnungen'!AD793/'Covid-19 KUA Abrechnungen'!P793,'Covid-19 KUA Abrechnungen'!AE793)</f>
        <v>0</v>
      </c>
      <c r="E784" s="248" t="e">
        <f>CONCATENATE(Gehälter!$A2:$AD16,"-",Gehälter!$A2:$AD16)</f>
        <v>#VALUE!</v>
      </c>
      <c r="F784" t="e">
        <f>+Gehälter!$A2:$AD16/Gehälter!$A2:$AD16</f>
        <v>#VALUE!</v>
      </c>
    </row>
    <row r="785" spans="1:6" x14ac:dyDescent="0.2">
      <c r="A785" s="248" t="str">
        <f>CONCATENATE('Covid-19 KUA Abrechnungen'!G794,"-",LEFT('Covid-19 KUA Abrechnungen'!AB794,6))</f>
        <v>-</v>
      </c>
      <c r="B785" s="248">
        <f>+'Covid-19 KUA Abrechnungen'!Z794</f>
        <v>0</v>
      </c>
      <c r="C785" s="248">
        <f>IF('Covid-19 KUA Abrechnungen'!AD794&gt;0,'Covid-19 KUA Abrechnungen'!AD794/'Covid-19 KUA Abrechnungen'!P794,'Covid-19 KUA Abrechnungen'!AE794)</f>
        <v>0</v>
      </c>
      <c r="E785" s="248" t="e">
        <f>CONCATENATE(Gehälter!$A2:$AD16,"-",Gehälter!$A2:$AD16)</f>
        <v>#VALUE!</v>
      </c>
      <c r="F785" t="e">
        <f>+Gehälter!$A2:$AD16/Gehälter!$A2:$AD16</f>
        <v>#VALUE!</v>
      </c>
    </row>
    <row r="786" spans="1:6" x14ac:dyDescent="0.2">
      <c r="A786" s="248" t="str">
        <f>CONCATENATE('Covid-19 KUA Abrechnungen'!G795,"-",LEFT('Covid-19 KUA Abrechnungen'!AB795,6))</f>
        <v>-</v>
      </c>
      <c r="B786" s="248">
        <f>+'Covid-19 KUA Abrechnungen'!Z795</f>
        <v>0</v>
      </c>
      <c r="C786" s="248">
        <f>IF('Covid-19 KUA Abrechnungen'!AD795&gt;0,'Covid-19 KUA Abrechnungen'!AD795/'Covid-19 KUA Abrechnungen'!P795,'Covid-19 KUA Abrechnungen'!AE795)</f>
        <v>0</v>
      </c>
      <c r="E786" s="248" t="e">
        <f>CONCATENATE(Gehälter!$A2:$AD16,"-",Gehälter!$A2:$AD16)</f>
        <v>#VALUE!</v>
      </c>
      <c r="F786" t="e">
        <f>+Gehälter!$A2:$AD16/Gehälter!$A2:$AD16</f>
        <v>#VALUE!</v>
      </c>
    </row>
    <row r="787" spans="1:6" x14ac:dyDescent="0.2">
      <c r="A787" s="248" t="str">
        <f>CONCATENATE('Covid-19 KUA Abrechnungen'!G796,"-",LEFT('Covid-19 KUA Abrechnungen'!AB796,6))</f>
        <v>-</v>
      </c>
      <c r="B787" s="248">
        <f>+'Covid-19 KUA Abrechnungen'!Z796</f>
        <v>0</v>
      </c>
      <c r="C787" s="248">
        <f>IF('Covid-19 KUA Abrechnungen'!AD796&gt;0,'Covid-19 KUA Abrechnungen'!AD796/'Covid-19 KUA Abrechnungen'!P796,'Covid-19 KUA Abrechnungen'!AE796)</f>
        <v>0</v>
      </c>
      <c r="E787" s="248" t="e">
        <f>CONCATENATE(Gehälter!$A2:$AD16,"-",Gehälter!$A2:$AD16)</f>
        <v>#VALUE!</v>
      </c>
      <c r="F787" t="e">
        <f>+Gehälter!$A2:$AD16/Gehälter!$A2:$AD16</f>
        <v>#VALUE!</v>
      </c>
    </row>
    <row r="788" spans="1:6" x14ac:dyDescent="0.2">
      <c r="A788" s="248" t="str">
        <f>CONCATENATE('Covid-19 KUA Abrechnungen'!G797,"-",LEFT('Covid-19 KUA Abrechnungen'!AB797,6))</f>
        <v>-</v>
      </c>
      <c r="B788" s="248">
        <f>+'Covid-19 KUA Abrechnungen'!Z797</f>
        <v>0</v>
      </c>
      <c r="C788" s="248">
        <f>IF('Covid-19 KUA Abrechnungen'!AD797&gt;0,'Covid-19 KUA Abrechnungen'!AD797/'Covid-19 KUA Abrechnungen'!P797,'Covid-19 KUA Abrechnungen'!AE797)</f>
        <v>0</v>
      </c>
      <c r="E788" s="248" t="e">
        <f>CONCATENATE(Gehälter!$A2:$AD16,"-",Gehälter!$A2:$AD16)</f>
        <v>#VALUE!</v>
      </c>
      <c r="F788" t="e">
        <f>+Gehälter!$A2:$AD16/Gehälter!$A2:$AD16</f>
        <v>#VALUE!</v>
      </c>
    </row>
    <row r="789" spans="1:6" x14ac:dyDescent="0.2">
      <c r="A789" s="248" t="str">
        <f>CONCATENATE('Covid-19 KUA Abrechnungen'!G798,"-",LEFT('Covid-19 KUA Abrechnungen'!AB798,6))</f>
        <v>-</v>
      </c>
      <c r="B789" s="248">
        <f>+'Covid-19 KUA Abrechnungen'!Z798</f>
        <v>0</v>
      </c>
      <c r="C789" s="248">
        <f>IF('Covid-19 KUA Abrechnungen'!AD798&gt;0,'Covid-19 KUA Abrechnungen'!AD798/'Covid-19 KUA Abrechnungen'!P798,'Covid-19 KUA Abrechnungen'!AE798)</f>
        <v>0</v>
      </c>
      <c r="E789" s="248" t="e">
        <f>CONCATENATE(Gehälter!$A2:$AD16,"-",Gehälter!$A2:$AD16)</f>
        <v>#VALUE!</v>
      </c>
      <c r="F789" t="e">
        <f>+Gehälter!$A2:$AD16/Gehälter!$A2:$AD16</f>
        <v>#VALUE!</v>
      </c>
    </row>
    <row r="790" spans="1:6" x14ac:dyDescent="0.2">
      <c r="A790" s="248" t="str">
        <f>CONCATENATE('Covid-19 KUA Abrechnungen'!G799,"-",LEFT('Covid-19 KUA Abrechnungen'!AB799,6))</f>
        <v>-</v>
      </c>
      <c r="B790" s="248">
        <f>+'Covid-19 KUA Abrechnungen'!Z799</f>
        <v>0</v>
      </c>
      <c r="C790" s="248">
        <f>IF('Covid-19 KUA Abrechnungen'!AD799&gt;0,'Covid-19 KUA Abrechnungen'!AD799/'Covid-19 KUA Abrechnungen'!P799,'Covid-19 KUA Abrechnungen'!AE799)</f>
        <v>0</v>
      </c>
      <c r="E790" s="248" t="e">
        <f>CONCATENATE(Gehälter!$A2:$AD16,"-",Gehälter!$A2:$AD16)</f>
        <v>#VALUE!</v>
      </c>
      <c r="F790" t="e">
        <f>+Gehälter!$A2:$AD16/Gehälter!$A2:$AD16</f>
        <v>#VALUE!</v>
      </c>
    </row>
    <row r="791" spans="1:6" x14ac:dyDescent="0.2">
      <c r="A791" s="248" t="str">
        <f>CONCATENATE('Covid-19 KUA Abrechnungen'!G800,"-",LEFT('Covid-19 KUA Abrechnungen'!AB800,6))</f>
        <v>-</v>
      </c>
      <c r="B791" s="248">
        <f>+'Covid-19 KUA Abrechnungen'!Z800</f>
        <v>0</v>
      </c>
      <c r="C791" s="248">
        <f>IF('Covid-19 KUA Abrechnungen'!AD800&gt;0,'Covid-19 KUA Abrechnungen'!AD800/'Covid-19 KUA Abrechnungen'!P800,'Covid-19 KUA Abrechnungen'!AE800)</f>
        <v>0</v>
      </c>
      <c r="E791" s="248" t="e">
        <f>CONCATENATE(Gehälter!$A2:$AD16,"-",Gehälter!$A2:$AD16)</f>
        <v>#VALUE!</v>
      </c>
      <c r="F791" t="e">
        <f>+Gehälter!$A2:$AD16/Gehälter!$A2:$AD16</f>
        <v>#VALUE!</v>
      </c>
    </row>
    <row r="792" spans="1:6" x14ac:dyDescent="0.2">
      <c r="A792" s="248" t="str">
        <f>CONCATENATE('Covid-19 KUA Abrechnungen'!G801,"-",LEFT('Covid-19 KUA Abrechnungen'!AB801,6))</f>
        <v>-</v>
      </c>
      <c r="B792" s="248">
        <f>+'Covid-19 KUA Abrechnungen'!Z801</f>
        <v>0</v>
      </c>
      <c r="C792" s="248">
        <f>IF('Covid-19 KUA Abrechnungen'!AD801&gt;0,'Covid-19 KUA Abrechnungen'!AD801/'Covid-19 KUA Abrechnungen'!P801,'Covid-19 KUA Abrechnungen'!AE801)</f>
        <v>0</v>
      </c>
      <c r="E792" s="248" t="e">
        <f>CONCATENATE(Gehälter!$A2:$AD16,"-",Gehälter!$A2:$AD16)</f>
        <v>#VALUE!</v>
      </c>
      <c r="F792" t="e">
        <f>+Gehälter!$A2:$AD16/Gehälter!$A2:$AD16</f>
        <v>#VALUE!</v>
      </c>
    </row>
    <row r="793" spans="1:6" x14ac:dyDescent="0.2">
      <c r="A793" s="248" t="str">
        <f>CONCATENATE('Covid-19 KUA Abrechnungen'!G802,"-",LEFT('Covid-19 KUA Abrechnungen'!AB802,6))</f>
        <v>-</v>
      </c>
      <c r="B793" s="248">
        <f>+'Covid-19 KUA Abrechnungen'!Z802</f>
        <v>0</v>
      </c>
      <c r="C793" s="248">
        <f>IF('Covid-19 KUA Abrechnungen'!AD802&gt;0,'Covid-19 KUA Abrechnungen'!AD802/'Covid-19 KUA Abrechnungen'!P802,'Covid-19 KUA Abrechnungen'!AE802)</f>
        <v>0</v>
      </c>
      <c r="E793" s="248" t="e">
        <f>CONCATENATE(Gehälter!$A2:$AD16,"-",Gehälter!$A2:$AD16)</f>
        <v>#VALUE!</v>
      </c>
      <c r="F793" t="e">
        <f>+Gehälter!$A2:$AD16/Gehälter!$A2:$AD16</f>
        <v>#VALUE!</v>
      </c>
    </row>
    <row r="794" spans="1:6" x14ac:dyDescent="0.2">
      <c r="A794" s="248" t="str">
        <f>CONCATENATE('Covid-19 KUA Abrechnungen'!G803,"-",LEFT('Covid-19 KUA Abrechnungen'!AB803,6))</f>
        <v>-</v>
      </c>
      <c r="B794" s="248">
        <f>+'Covid-19 KUA Abrechnungen'!Z803</f>
        <v>0</v>
      </c>
      <c r="C794" s="248">
        <f>IF('Covid-19 KUA Abrechnungen'!AD803&gt;0,'Covid-19 KUA Abrechnungen'!AD803/'Covid-19 KUA Abrechnungen'!P803,'Covid-19 KUA Abrechnungen'!AE803)</f>
        <v>0</v>
      </c>
      <c r="E794" s="248" t="e">
        <f>CONCATENATE(Gehälter!$A2:$AD16,"-",Gehälter!$A2:$AD16)</f>
        <v>#VALUE!</v>
      </c>
      <c r="F794" t="e">
        <f>+Gehälter!$A2:$AD16/Gehälter!$A2:$AD16</f>
        <v>#VALUE!</v>
      </c>
    </row>
    <row r="795" spans="1:6" x14ac:dyDescent="0.2">
      <c r="A795" s="248" t="str">
        <f>CONCATENATE('Covid-19 KUA Abrechnungen'!G804,"-",LEFT('Covid-19 KUA Abrechnungen'!AB804,6))</f>
        <v>-</v>
      </c>
      <c r="B795" s="248">
        <f>+'Covid-19 KUA Abrechnungen'!Z804</f>
        <v>0</v>
      </c>
      <c r="C795" s="248">
        <f>IF('Covid-19 KUA Abrechnungen'!AD804&gt;0,'Covid-19 KUA Abrechnungen'!AD804/'Covid-19 KUA Abrechnungen'!P804,'Covid-19 KUA Abrechnungen'!AE804)</f>
        <v>0</v>
      </c>
      <c r="E795" s="248" t="e">
        <f>CONCATENATE(Gehälter!$A2:$AD16,"-",Gehälter!$A2:$AD16)</f>
        <v>#VALUE!</v>
      </c>
      <c r="F795" t="e">
        <f>+Gehälter!$A2:$AD16/Gehälter!$A2:$AD16</f>
        <v>#VALUE!</v>
      </c>
    </row>
    <row r="796" spans="1:6" x14ac:dyDescent="0.2">
      <c r="A796" s="248" t="str">
        <f>CONCATENATE('Covid-19 KUA Abrechnungen'!G805,"-",LEFT('Covid-19 KUA Abrechnungen'!AB805,6))</f>
        <v>-</v>
      </c>
      <c r="B796" s="248">
        <f>+'Covid-19 KUA Abrechnungen'!Z805</f>
        <v>0</v>
      </c>
      <c r="C796" s="248">
        <f>IF('Covid-19 KUA Abrechnungen'!AD805&gt;0,'Covid-19 KUA Abrechnungen'!AD805/'Covid-19 KUA Abrechnungen'!P805,'Covid-19 KUA Abrechnungen'!AE805)</f>
        <v>0</v>
      </c>
      <c r="E796" s="248" t="e">
        <f>CONCATENATE(Gehälter!$A2:$AD16,"-",Gehälter!$A2:$AD16)</f>
        <v>#VALUE!</v>
      </c>
      <c r="F796" t="e">
        <f>+Gehälter!$A2:$AD16/Gehälter!$A2:$AD16</f>
        <v>#VALUE!</v>
      </c>
    </row>
    <row r="797" spans="1:6" x14ac:dyDescent="0.2">
      <c r="A797" s="248" t="str">
        <f>CONCATENATE('Covid-19 KUA Abrechnungen'!G806,"-",LEFT('Covid-19 KUA Abrechnungen'!AB806,6))</f>
        <v>-</v>
      </c>
      <c r="B797" s="248">
        <f>+'Covid-19 KUA Abrechnungen'!Z806</f>
        <v>0</v>
      </c>
      <c r="C797" s="248">
        <f>IF('Covid-19 KUA Abrechnungen'!AD806&gt;0,'Covid-19 KUA Abrechnungen'!AD806/'Covid-19 KUA Abrechnungen'!P806,'Covid-19 KUA Abrechnungen'!AE806)</f>
        <v>0</v>
      </c>
      <c r="E797" s="248" t="e">
        <f>CONCATENATE(Gehälter!$A2:$AD16,"-",Gehälter!$A2:$AD16)</f>
        <v>#VALUE!</v>
      </c>
      <c r="F797" t="e">
        <f>+Gehälter!$A2:$AD16/Gehälter!$A2:$AD16</f>
        <v>#VALUE!</v>
      </c>
    </row>
    <row r="798" spans="1:6" x14ac:dyDescent="0.2">
      <c r="A798" s="248" t="str">
        <f>CONCATENATE('Covid-19 KUA Abrechnungen'!G807,"-",LEFT('Covid-19 KUA Abrechnungen'!AB807,6))</f>
        <v>-</v>
      </c>
      <c r="B798" s="248">
        <f>+'Covid-19 KUA Abrechnungen'!Z807</f>
        <v>0</v>
      </c>
      <c r="C798" s="248">
        <f>IF('Covid-19 KUA Abrechnungen'!AD807&gt;0,'Covid-19 KUA Abrechnungen'!AD807/'Covid-19 KUA Abrechnungen'!P807,'Covid-19 KUA Abrechnungen'!AE807)</f>
        <v>0</v>
      </c>
      <c r="E798" s="248" t="e">
        <f>CONCATENATE(Gehälter!$A2:$AD16,"-",Gehälter!$A2:$AD16)</f>
        <v>#VALUE!</v>
      </c>
      <c r="F798" t="e">
        <f>+Gehälter!$A2:$AD16/Gehälter!$A2:$AD16</f>
        <v>#VALUE!</v>
      </c>
    </row>
    <row r="799" spans="1:6" x14ac:dyDescent="0.2">
      <c r="A799" s="248" t="str">
        <f>CONCATENATE('Covid-19 KUA Abrechnungen'!G808,"-",LEFT('Covid-19 KUA Abrechnungen'!AB808,6))</f>
        <v>-</v>
      </c>
      <c r="B799" s="248">
        <f>+'Covid-19 KUA Abrechnungen'!Z808</f>
        <v>0</v>
      </c>
      <c r="C799" s="248">
        <f>IF('Covid-19 KUA Abrechnungen'!AD808&gt;0,'Covid-19 KUA Abrechnungen'!AD808/'Covid-19 KUA Abrechnungen'!P808,'Covid-19 KUA Abrechnungen'!AE808)</f>
        <v>0</v>
      </c>
      <c r="E799" s="248" t="e">
        <f>CONCATENATE(Gehälter!$A2:$AD16,"-",Gehälter!$A2:$AD16)</f>
        <v>#VALUE!</v>
      </c>
      <c r="F799" t="e">
        <f>+Gehälter!$A2:$AD16/Gehälter!$A2:$AD16</f>
        <v>#VALUE!</v>
      </c>
    </row>
    <row r="800" spans="1:6" x14ac:dyDescent="0.2">
      <c r="A800" s="248" t="str">
        <f>CONCATENATE('Covid-19 KUA Abrechnungen'!G809,"-",LEFT('Covid-19 KUA Abrechnungen'!AB809,6))</f>
        <v>-</v>
      </c>
      <c r="B800" s="248">
        <f>+'Covid-19 KUA Abrechnungen'!Z809</f>
        <v>0</v>
      </c>
      <c r="C800" s="248">
        <f>IF('Covid-19 KUA Abrechnungen'!AD809&gt;0,'Covid-19 KUA Abrechnungen'!AD809/'Covid-19 KUA Abrechnungen'!P809,'Covid-19 KUA Abrechnungen'!AE809)</f>
        <v>0</v>
      </c>
      <c r="E800" s="248" t="e">
        <f>CONCATENATE(Gehälter!$A2:$AD16,"-",Gehälter!$A2:$AD16)</f>
        <v>#VALUE!</v>
      </c>
      <c r="F800" t="e">
        <f>+Gehälter!$A2:$AD16/Gehälter!$A2:$AD16</f>
        <v>#VALUE!</v>
      </c>
    </row>
    <row r="801" spans="1:6" x14ac:dyDescent="0.2">
      <c r="A801" s="248" t="str">
        <f>CONCATENATE('Covid-19 KUA Abrechnungen'!G810,"-",LEFT('Covid-19 KUA Abrechnungen'!AB810,6))</f>
        <v>-</v>
      </c>
      <c r="B801" s="248">
        <f>+'Covid-19 KUA Abrechnungen'!Z810</f>
        <v>0</v>
      </c>
      <c r="C801" s="248">
        <f>IF('Covid-19 KUA Abrechnungen'!AD810&gt;0,'Covid-19 KUA Abrechnungen'!AD810/'Covid-19 KUA Abrechnungen'!P810,'Covid-19 KUA Abrechnungen'!AE810)</f>
        <v>0</v>
      </c>
      <c r="E801" s="248" t="e">
        <f>CONCATENATE(Gehälter!$A2:$AD16,"-",Gehälter!$A2:$AD16)</f>
        <v>#VALUE!</v>
      </c>
      <c r="F801" t="e">
        <f>+Gehälter!$A2:$AD16/Gehälter!$A2:$AD16</f>
        <v>#VALUE!</v>
      </c>
    </row>
    <row r="802" spans="1:6" x14ac:dyDescent="0.2">
      <c r="A802" s="248" t="str">
        <f>CONCATENATE('Covid-19 KUA Abrechnungen'!G811,"-",LEFT('Covid-19 KUA Abrechnungen'!AB811,6))</f>
        <v>-</v>
      </c>
      <c r="B802" s="248">
        <f>+'Covid-19 KUA Abrechnungen'!Z811</f>
        <v>0</v>
      </c>
      <c r="C802" s="248">
        <f>IF('Covid-19 KUA Abrechnungen'!AD811&gt;0,'Covid-19 KUA Abrechnungen'!AD811/'Covid-19 KUA Abrechnungen'!P811,'Covid-19 KUA Abrechnungen'!AE811)</f>
        <v>0</v>
      </c>
      <c r="E802" s="248" t="e">
        <f>CONCATENATE(Gehälter!$A2:$AD16,"-",Gehälter!$A2:$AD16)</f>
        <v>#VALUE!</v>
      </c>
      <c r="F802" t="e">
        <f>+Gehälter!$A2:$AD16/Gehälter!$A2:$AD16</f>
        <v>#VALUE!</v>
      </c>
    </row>
    <row r="803" spans="1:6" x14ac:dyDescent="0.2">
      <c r="A803" s="248" t="str">
        <f>CONCATENATE('Covid-19 KUA Abrechnungen'!G812,"-",LEFT('Covid-19 KUA Abrechnungen'!AB812,6))</f>
        <v>-</v>
      </c>
      <c r="B803" s="248">
        <f>+'Covid-19 KUA Abrechnungen'!Z812</f>
        <v>0</v>
      </c>
      <c r="C803" s="248">
        <f>IF('Covid-19 KUA Abrechnungen'!AD812&gt;0,'Covid-19 KUA Abrechnungen'!AD812/'Covid-19 KUA Abrechnungen'!P812,'Covid-19 KUA Abrechnungen'!AE812)</f>
        <v>0</v>
      </c>
      <c r="E803" s="248" t="e">
        <f>CONCATENATE(Gehälter!$A2:$AD16,"-",Gehälter!$A2:$AD16)</f>
        <v>#VALUE!</v>
      </c>
      <c r="F803" t="e">
        <f>+Gehälter!$A2:$AD16/Gehälter!$A2:$AD16</f>
        <v>#VALUE!</v>
      </c>
    </row>
    <row r="804" spans="1:6" x14ac:dyDescent="0.2">
      <c r="A804" s="248" t="str">
        <f>CONCATENATE('Covid-19 KUA Abrechnungen'!G813,"-",LEFT('Covid-19 KUA Abrechnungen'!AB813,6))</f>
        <v>-</v>
      </c>
      <c r="B804" s="248">
        <f>+'Covid-19 KUA Abrechnungen'!Z813</f>
        <v>0</v>
      </c>
      <c r="C804" s="248">
        <f>IF('Covid-19 KUA Abrechnungen'!AD813&gt;0,'Covid-19 KUA Abrechnungen'!AD813/'Covid-19 KUA Abrechnungen'!P813,'Covid-19 KUA Abrechnungen'!AE813)</f>
        <v>0</v>
      </c>
      <c r="E804" s="248" t="e">
        <f>CONCATENATE(Gehälter!$A2:$AD16,"-",Gehälter!$A2:$AD16)</f>
        <v>#VALUE!</v>
      </c>
      <c r="F804" t="e">
        <f>+Gehälter!$A2:$AD16/Gehälter!$A2:$AD16</f>
        <v>#VALUE!</v>
      </c>
    </row>
    <row r="805" spans="1:6" x14ac:dyDescent="0.2">
      <c r="A805" s="248" t="str">
        <f>CONCATENATE('Covid-19 KUA Abrechnungen'!G814,"-",LEFT('Covid-19 KUA Abrechnungen'!AB814,6))</f>
        <v>-</v>
      </c>
      <c r="B805" s="248">
        <f>+'Covid-19 KUA Abrechnungen'!Z814</f>
        <v>0</v>
      </c>
      <c r="C805" s="248">
        <f>IF('Covid-19 KUA Abrechnungen'!AD814&gt;0,'Covid-19 KUA Abrechnungen'!AD814/'Covid-19 KUA Abrechnungen'!P814,'Covid-19 KUA Abrechnungen'!AE814)</f>
        <v>0</v>
      </c>
      <c r="E805" s="248" t="e">
        <f>CONCATENATE(Gehälter!$A2:$AD16,"-",Gehälter!$A2:$AD16)</f>
        <v>#VALUE!</v>
      </c>
      <c r="F805" t="e">
        <f>+Gehälter!$A2:$AD16/Gehälter!$A2:$AD16</f>
        <v>#VALUE!</v>
      </c>
    </row>
    <row r="806" spans="1:6" x14ac:dyDescent="0.2">
      <c r="A806" s="248" t="str">
        <f>CONCATENATE('Covid-19 KUA Abrechnungen'!G815,"-",LEFT('Covid-19 KUA Abrechnungen'!AB815,6))</f>
        <v>-</v>
      </c>
      <c r="B806" s="248">
        <f>+'Covid-19 KUA Abrechnungen'!Z815</f>
        <v>0</v>
      </c>
      <c r="C806" s="248">
        <f>IF('Covid-19 KUA Abrechnungen'!AD815&gt;0,'Covid-19 KUA Abrechnungen'!AD815/'Covid-19 KUA Abrechnungen'!P815,'Covid-19 KUA Abrechnungen'!AE815)</f>
        <v>0</v>
      </c>
      <c r="E806" s="248" t="e">
        <f>CONCATENATE(Gehälter!$A2:$AD16,"-",Gehälter!$A2:$AD16)</f>
        <v>#VALUE!</v>
      </c>
      <c r="F806" t="e">
        <f>+Gehälter!$A2:$AD16/Gehälter!$A2:$AD16</f>
        <v>#VALUE!</v>
      </c>
    </row>
    <row r="807" spans="1:6" x14ac:dyDescent="0.2">
      <c r="A807" s="248" t="str">
        <f>CONCATENATE('Covid-19 KUA Abrechnungen'!G816,"-",LEFT('Covid-19 KUA Abrechnungen'!AB816,6))</f>
        <v>-</v>
      </c>
      <c r="B807" s="248">
        <f>+'Covid-19 KUA Abrechnungen'!Z816</f>
        <v>0</v>
      </c>
      <c r="C807" s="248">
        <f>IF('Covid-19 KUA Abrechnungen'!AD816&gt;0,'Covid-19 KUA Abrechnungen'!AD816/'Covid-19 KUA Abrechnungen'!P816,'Covid-19 KUA Abrechnungen'!AE816)</f>
        <v>0</v>
      </c>
      <c r="E807" s="248" t="e">
        <f>CONCATENATE(Gehälter!$A2:$AD16,"-",Gehälter!$A2:$AD16)</f>
        <v>#VALUE!</v>
      </c>
      <c r="F807" t="e">
        <f>+Gehälter!$A2:$AD16/Gehälter!$A2:$AD16</f>
        <v>#VALUE!</v>
      </c>
    </row>
    <row r="808" spans="1:6" x14ac:dyDescent="0.2">
      <c r="A808" s="248" t="str">
        <f>CONCATENATE('Covid-19 KUA Abrechnungen'!G817,"-",LEFT('Covid-19 KUA Abrechnungen'!AB817,6))</f>
        <v>-</v>
      </c>
      <c r="B808" s="248">
        <f>+'Covid-19 KUA Abrechnungen'!Z817</f>
        <v>0</v>
      </c>
      <c r="C808" s="248">
        <f>IF('Covid-19 KUA Abrechnungen'!AD817&gt;0,'Covid-19 KUA Abrechnungen'!AD817/'Covid-19 KUA Abrechnungen'!P817,'Covid-19 KUA Abrechnungen'!AE817)</f>
        <v>0</v>
      </c>
      <c r="E808" s="248" t="e">
        <f>CONCATENATE(Gehälter!$A2:$AD16,"-",Gehälter!$A2:$AD16)</f>
        <v>#VALUE!</v>
      </c>
      <c r="F808" t="e">
        <f>+Gehälter!$A2:$AD16/Gehälter!$A2:$AD16</f>
        <v>#VALUE!</v>
      </c>
    </row>
    <row r="809" spans="1:6" x14ac:dyDescent="0.2">
      <c r="A809" s="248" t="str">
        <f>CONCATENATE('Covid-19 KUA Abrechnungen'!G818,"-",LEFT('Covid-19 KUA Abrechnungen'!AB818,6))</f>
        <v>-</v>
      </c>
      <c r="B809" s="248">
        <f>+'Covid-19 KUA Abrechnungen'!Z818</f>
        <v>0</v>
      </c>
      <c r="C809" s="248">
        <f>IF('Covid-19 KUA Abrechnungen'!AD818&gt;0,'Covid-19 KUA Abrechnungen'!AD818/'Covid-19 KUA Abrechnungen'!P818,'Covid-19 KUA Abrechnungen'!AE818)</f>
        <v>0</v>
      </c>
      <c r="E809" s="248" t="e">
        <f>CONCATENATE(Gehälter!$A2:$AD16,"-",Gehälter!$A2:$AD16)</f>
        <v>#VALUE!</v>
      </c>
      <c r="F809" t="e">
        <f>+Gehälter!$A2:$AD16/Gehälter!$A2:$AD16</f>
        <v>#VALUE!</v>
      </c>
    </row>
    <row r="810" spans="1:6" x14ac:dyDescent="0.2">
      <c r="A810" s="248" t="str">
        <f>CONCATENATE('Covid-19 KUA Abrechnungen'!G819,"-",LEFT('Covid-19 KUA Abrechnungen'!AB819,6))</f>
        <v>-</v>
      </c>
      <c r="B810" s="248">
        <f>+'Covid-19 KUA Abrechnungen'!Z819</f>
        <v>0</v>
      </c>
      <c r="C810" s="248">
        <f>IF('Covid-19 KUA Abrechnungen'!AD819&gt;0,'Covid-19 KUA Abrechnungen'!AD819/'Covid-19 KUA Abrechnungen'!P819,'Covid-19 KUA Abrechnungen'!AE819)</f>
        <v>0</v>
      </c>
      <c r="E810" s="248" t="e">
        <f>CONCATENATE(Gehälter!$A2:$AD16,"-",Gehälter!$A2:$AD16)</f>
        <v>#VALUE!</v>
      </c>
      <c r="F810" t="e">
        <f>+Gehälter!$A2:$AD16/Gehälter!$A2:$AD16</f>
        <v>#VALUE!</v>
      </c>
    </row>
    <row r="811" spans="1:6" x14ac:dyDescent="0.2">
      <c r="A811" s="248" t="str">
        <f>CONCATENATE('Covid-19 KUA Abrechnungen'!G820,"-",LEFT('Covid-19 KUA Abrechnungen'!AB820,6))</f>
        <v>-</v>
      </c>
      <c r="B811" s="248">
        <f>+'Covid-19 KUA Abrechnungen'!Z820</f>
        <v>0</v>
      </c>
      <c r="C811" s="248">
        <f>IF('Covid-19 KUA Abrechnungen'!AD820&gt;0,'Covid-19 KUA Abrechnungen'!AD820/'Covid-19 KUA Abrechnungen'!P820,'Covid-19 KUA Abrechnungen'!AE820)</f>
        <v>0</v>
      </c>
      <c r="E811" s="248" t="e">
        <f>CONCATENATE(Gehälter!$A2:$AD16,"-",Gehälter!$A2:$AD16)</f>
        <v>#VALUE!</v>
      </c>
      <c r="F811" t="e">
        <f>+Gehälter!$A2:$AD16/Gehälter!$A2:$AD16</f>
        <v>#VALUE!</v>
      </c>
    </row>
    <row r="812" spans="1:6" x14ac:dyDescent="0.2">
      <c r="A812" s="248" t="str">
        <f>CONCATENATE('Covid-19 KUA Abrechnungen'!G821,"-",LEFT('Covid-19 KUA Abrechnungen'!AB821,6))</f>
        <v>-</v>
      </c>
      <c r="B812" s="248">
        <f>+'Covid-19 KUA Abrechnungen'!Z821</f>
        <v>0</v>
      </c>
      <c r="C812" s="248">
        <f>IF('Covid-19 KUA Abrechnungen'!AD821&gt;0,'Covid-19 KUA Abrechnungen'!AD821/'Covid-19 KUA Abrechnungen'!P821,'Covid-19 KUA Abrechnungen'!AE821)</f>
        <v>0</v>
      </c>
      <c r="E812" s="248" t="e">
        <f>CONCATENATE(Gehälter!$A2:$AD16,"-",Gehälter!$A2:$AD16)</f>
        <v>#VALUE!</v>
      </c>
      <c r="F812" t="e">
        <f>+Gehälter!$A2:$AD16/Gehälter!$A2:$AD16</f>
        <v>#VALUE!</v>
      </c>
    </row>
    <row r="813" spans="1:6" x14ac:dyDescent="0.2">
      <c r="A813" s="248" t="str">
        <f>CONCATENATE('Covid-19 KUA Abrechnungen'!G822,"-",LEFT('Covid-19 KUA Abrechnungen'!AB822,6))</f>
        <v>-</v>
      </c>
      <c r="B813" s="248">
        <f>+'Covid-19 KUA Abrechnungen'!Z822</f>
        <v>0</v>
      </c>
      <c r="C813" s="248">
        <f>IF('Covid-19 KUA Abrechnungen'!AD822&gt;0,'Covid-19 KUA Abrechnungen'!AD822/'Covid-19 KUA Abrechnungen'!P822,'Covid-19 KUA Abrechnungen'!AE822)</f>
        <v>0</v>
      </c>
      <c r="E813" s="248" t="e">
        <f>CONCATENATE(Gehälter!$A2:$AD16,"-",Gehälter!$A2:$AD16)</f>
        <v>#VALUE!</v>
      </c>
      <c r="F813" t="e">
        <f>+Gehälter!$A2:$AD16/Gehälter!$A2:$AD16</f>
        <v>#VALUE!</v>
      </c>
    </row>
    <row r="814" spans="1:6" x14ac:dyDescent="0.2">
      <c r="A814" s="248" t="str">
        <f>CONCATENATE('Covid-19 KUA Abrechnungen'!G823,"-",LEFT('Covid-19 KUA Abrechnungen'!AB823,6))</f>
        <v>-</v>
      </c>
      <c r="B814" s="248">
        <f>+'Covid-19 KUA Abrechnungen'!Z823</f>
        <v>0</v>
      </c>
      <c r="C814" s="248">
        <f>IF('Covid-19 KUA Abrechnungen'!AD823&gt;0,'Covid-19 KUA Abrechnungen'!AD823/'Covid-19 KUA Abrechnungen'!P823,'Covid-19 KUA Abrechnungen'!AE823)</f>
        <v>0</v>
      </c>
      <c r="E814" s="248" t="e">
        <f>CONCATENATE(Gehälter!$A2:$AD16,"-",Gehälter!$A2:$AD16)</f>
        <v>#VALUE!</v>
      </c>
      <c r="F814" t="e">
        <f>+Gehälter!$A2:$AD16/Gehälter!$A2:$AD16</f>
        <v>#VALUE!</v>
      </c>
    </row>
    <row r="815" spans="1:6" x14ac:dyDescent="0.2">
      <c r="A815" s="248" t="str">
        <f>CONCATENATE('Covid-19 KUA Abrechnungen'!G824,"-",LEFT('Covid-19 KUA Abrechnungen'!AB824,6))</f>
        <v>-</v>
      </c>
      <c r="B815" s="248">
        <f>+'Covid-19 KUA Abrechnungen'!Z824</f>
        <v>0</v>
      </c>
      <c r="C815" s="248">
        <f>IF('Covid-19 KUA Abrechnungen'!AD824&gt;0,'Covid-19 KUA Abrechnungen'!AD824/'Covid-19 KUA Abrechnungen'!P824,'Covid-19 KUA Abrechnungen'!AE824)</f>
        <v>0</v>
      </c>
      <c r="E815" s="248" t="e">
        <f>CONCATENATE(Gehälter!$A2:$AD16,"-",Gehälter!$A2:$AD16)</f>
        <v>#VALUE!</v>
      </c>
      <c r="F815" t="e">
        <f>+Gehälter!$A2:$AD16/Gehälter!$A2:$AD16</f>
        <v>#VALUE!</v>
      </c>
    </row>
    <row r="816" spans="1:6" x14ac:dyDescent="0.2">
      <c r="A816" s="248" t="str">
        <f>CONCATENATE('Covid-19 KUA Abrechnungen'!G825,"-",LEFT('Covid-19 KUA Abrechnungen'!AB825,6))</f>
        <v>-</v>
      </c>
      <c r="B816" s="248">
        <f>+'Covid-19 KUA Abrechnungen'!Z825</f>
        <v>0</v>
      </c>
      <c r="C816" s="248">
        <f>IF('Covid-19 KUA Abrechnungen'!AD825&gt;0,'Covid-19 KUA Abrechnungen'!AD825/'Covid-19 KUA Abrechnungen'!P825,'Covid-19 KUA Abrechnungen'!AE825)</f>
        <v>0</v>
      </c>
      <c r="E816" s="248" t="e">
        <f>CONCATENATE(Gehälter!$A2:$AD16,"-",Gehälter!$A2:$AD16)</f>
        <v>#VALUE!</v>
      </c>
      <c r="F816" t="e">
        <f>+Gehälter!$A2:$AD16/Gehälter!$A2:$AD16</f>
        <v>#VALUE!</v>
      </c>
    </row>
    <row r="817" spans="1:6" x14ac:dyDescent="0.2">
      <c r="A817" s="248" t="str">
        <f>CONCATENATE('Covid-19 KUA Abrechnungen'!G826,"-",LEFT('Covid-19 KUA Abrechnungen'!AB826,6))</f>
        <v>-</v>
      </c>
      <c r="B817" s="248">
        <f>+'Covid-19 KUA Abrechnungen'!Z826</f>
        <v>0</v>
      </c>
      <c r="C817" s="248">
        <f>IF('Covid-19 KUA Abrechnungen'!AD826&gt;0,'Covid-19 KUA Abrechnungen'!AD826/'Covid-19 KUA Abrechnungen'!P826,'Covid-19 KUA Abrechnungen'!AE826)</f>
        <v>0</v>
      </c>
      <c r="E817" s="248" t="e">
        <f>CONCATENATE(Gehälter!$A2:$AD16,"-",Gehälter!$A2:$AD16)</f>
        <v>#VALUE!</v>
      </c>
      <c r="F817" t="e">
        <f>+Gehälter!$A2:$AD16/Gehälter!$A2:$AD16</f>
        <v>#VALUE!</v>
      </c>
    </row>
    <row r="818" spans="1:6" x14ac:dyDescent="0.2">
      <c r="A818" s="248" t="str">
        <f>CONCATENATE('Covid-19 KUA Abrechnungen'!G827,"-",LEFT('Covid-19 KUA Abrechnungen'!AB827,6))</f>
        <v>-</v>
      </c>
      <c r="B818" s="248">
        <f>+'Covid-19 KUA Abrechnungen'!Z827</f>
        <v>0</v>
      </c>
      <c r="C818" s="248">
        <f>IF('Covid-19 KUA Abrechnungen'!AD827&gt;0,'Covid-19 KUA Abrechnungen'!AD827/'Covid-19 KUA Abrechnungen'!P827,'Covid-19 KUA Abrechnungen'!AE827)</f>
        <v>0</v>
      </c>
      <c r="E818" s="248" t="e">
        <f>CONCATENATE(Gehälter!$A2:$AD16,"-",Gehälter!$A2:$AD16)</f>
        <v>#VALUE!</v>
      </c>
      <c r="F818" t="e">
        <f>+Gehälter!$A2:$AD16/Gehälter!$A2:$AD16</f>
        <v>#VALUE!</v>
      </c>
    </row>
    <row r="819" spans="1:6" x14ac:dyDescent="0.2">
      <c r="A819" s="248" t="str">
        <f>CONCATENATE('Covid-19 KUA Abrechnungen'!G828,"-",LEFT('Covid-19 KUA Abrechnungen'!AB828,6))</f>
        <v>-</v>
      </c>
      <c r="B819" s="248">
        <f>+'Covid-19 KUA Abrechnungen'!Z828</f>
        <v>0</v>
      </c>
      <c r="C819" s="248">
        <f>IF('Covid-19 KUA Abrechnungen'!AD828&gt;0,'Covid-19 KUA Abrechnungen'!AD828/'Covid-19 KUA Abrechnungen'!P828,'Covid-19 KUA Abrechnungen'!AE828)</f>
        <v>0</v>
      </c>
      <c r="E819" s="248" t="e">
        <f>CONCATENATE(Gehälter!$A2:$AD16,"-",Gehälter!$A2:$AD16)</f>
        <v>#VALUE!</v>
      </c>
      <c r="F819" t="e">
        <f>+Gehälter!$A2:$AD16/Gehälter!$A2:$AD16</f>
        <v>#VALUE!</v>
      </c>
    </row>
    <row r="820" spans="1:6" x14ac:dyDescent="0.2">
      <c r="A820" s="248" t="str">
        <f>CONCATENATE('Covid-19 KUA Abrechnungen'!G829,"-",LEFT('Covid-19 KUA Abrechnungen'!AB829,6))</f>
        <v>-</v>
      </c>
      <c r="B820" s="248">
        <f>+'Covid-19 KUA Abrechnungen'!Z829</f>
        <v>0</v>
      </c>
      <c r="C820" s="248">
        <f>IF('Covid-19 KUA Abrechnungen'!AD829&gt;0,'Covid-19 KUA Abrechnungen'!AD829/'Covid-19 KUA Abrechnungen'!P829,'Covid-19 KUA Abrechnungen'!AE829)</f>
        <v>0</v>
      </c>
      <c r="E820" s="248" t="e">
        <f>CONCATENATE(Gehälter!$A2:$AD16,"-",Gehälter!$A2:$AD16)</f>
        <v>#VALUE!</v>
      </c>
      <c r="F820" t="e">
        <f>+Gehälter!$A2:$AD16/Gehälter!$A2:$AD16</f>
        <v>#VALUE!</v>
      </c>
    </row>
    <row r="821" spans="1:6" x14ac:dyDescent="0.2">
      <c r="A821" s="248" t="str">
        <f>CONCATENATE('Covid-19 KUA Abrechnungen'!G830,"-",LEFT('Covid-19 KUA Abrechnungen'!AB830,6))</f>
        <v>-</v>
      </c>
      <c r="B821" s="248">
        <f>+'Covid-19 KUA Abrechnungen'!Z830</f>
        <v>0</v>
      </c>
      <c r="C821" s="248">
        <f>IF('Covid-19 KUA Abrechnungen'!AD830&gt;0,'Covid-19 KUA Abrechnungen'!AD830/'Covid-19 KUA Abrechnungen'!P830,'Covid-19 KUA Abrechnungen'!AE830)</f>
        <v>0</v>
      </c>
      <c r="E821" s="248" t="e">
        <f>CONCATENATE(Gehälter!$A2:$AD16,"-",Gehälter!$A2:$AD16)</f>
        <v>#VALUE!</v>
      </c>
      <c r="F821" t="e">
        <f>+Gehälter!$A2:$AD16/Gehälter!$A2:$AD16</f>
        <v>#VALUE!</v>
      </c>
    </row>
    <row r="822" spans="1:6" x14ac:dyDescent="0.2">
      <c r="A822" s="248" t="str">
        <f>CONCATENATE('Covid-19 KUA Abrechnungen'!G831,"-",LEFT('Covid-19 KUA Abrechnungen'!AB831,6))</f>
        <v>-</v>
      </c>
      <c r="B822" s="248">
        <f>+'Covid-19 KUA Abrechnungen'!Z831</f>
        <v>0</v>
      </c>
      <c r="C822" s="248">
        <f>IF('Covid-19 KUA Abrechnungen'!AD831&gt;0,'Covid-19 KUA Abrechnungen'!AD831/'Covid-19 KUA Abrechnungen'!P831,'Covid-19 KUA Abrechnungen'!AE831)</f>
        <v>0</v>
      </c>
      <c r="E822" s="248" t="e">
        <f>CONCATENATE(Gehälter!$A2:$AD16,"-",Gehälter!$A2:$AD16)</f>
        <v>#VALUE!</v>
      </c>
      <c r="F822" t="e">
        <f>+Gehälter!$A2:$AD16/Gehälter!$A2:$AD16</f>
        <v>#VALUE!</v>
      </c>
    </row>
    <row r="823" spans="1:6" x14ac:dyDescent="0.2">
      <c r="A823" s="248" t="str">
        <f>CONCATENATE('Covid-19 KUA Abrechnungen'!G832,"-",LEFT('Covid-19 KUA Abrechnungen'!AB832,6))</f>
        <v>-</v>
      </c>
      <c r="B823" s="248">
        <f>+'Covid-19 KUA Abrechnungen'!Z832</f>
        <v>0</v>
      </c>
      <c r="C823" s="248">
        <f>IF('Covid-19 KUA Abrechnungen'!AD832&gt;0,'Covid-19 KUA Abrechnungen'!AD832/'Covid-19 KUA Abrechnungen'!P832,'Covid-19 KUA Abrechnungen'!AE832)</f>
        <v>0</v>
      </c>
      <c r="E823" s="248" t="e">
        <f>CONCATENATE(Gehälter!$A2:$AD16,"-",Gehälter!$A2:$AD16)</f>
        <v>#VALUE!</v>
      </c>
      <c r="F823" t="e">
        <f>+Gehälter!$A2:$AD16/Gehälter!$A2:$AD16</f>
        <v>#VALUE!</v>
      </c>
    </row>
    <row r="824" spans="1:6" x14ac:dyDescent="0.2">
      <c r="A824" s="248" t="str">
        <f>CONCATENATE('Covid-19 KUA Abrechnungen'!G833,"-",LEFT('Covid-19 KUA Abrechnungen'!AB833,6))</f>
        <v>-</v>
      </c>
      <c r="B824" s="248">
        <f>+'Covid-19 KUA Abrechnungen'!Z833</f>
        <v>0</v>
      </c>
      <c r="C824" s="248">
        <f>IF('Covid-19 KUA Abrechnungen'!AD833&gt;0,'Covid-19 KUA Abrechnungen'!AD833/'Covid-19 KUA Abrechnungen'!P833,'Covid-19 KUA Abrechnungen'!AE833)</f>
        <v>0</v>
      </c>
      <c r="E824" s="248" t="e">
        <f>CONCATENATE(Gehälter!$A2:$AD16,"-",Gehälter!$A2:$AD16)</f>
        <v>#VALUE!</v>
      </c>
      <c r="F824" t="e">
        <f>+Gehälter!$A2:$AD16/Gehälter!$A2:$AD16</f>
        <v>#VALUE!</v>
      </c>
    </row>
    <row r="825" spans="1:6" x14ac:dyDescent="0.2">
      <c r="A825" s="248" t="str">
        <f>CONCATENATE('Covid-19 KUA Abrechnungen'!G834,"-",LEFT('Covid-19 KUA Abrechnungen'!AB834,6))</f>
        <v>-</v>
      </c>
      <c r="B825" s="248">
        <f>+'Covid-19 KUA Abrechnungen'!Z834</f>
        <v>0</v>
      </c>
      <c r="C825" s="248">
        <f>IF('Covid-19 KUA Abrechnungen'!AD834&gt;0,'Covid-19 KUA Abrechnungen'!AD834/'Covid-19 KUA Abrechnungen'!P834,'Covid-19 KUA Abrechnungen'!AE834)</f>
        <v>0</v>
      </c>
      <c r="E825" s="248" t="e">
        <f>CONCATENATE(Gehälter!$A2:$AD16,"-",Gehälter!$A2:$AD16)</f>
        <v>#VALUE!</v>
      </c>
      <c r="F825" t="e">
        <f>+Gehälter!$A2:$AD16/Gehälter!$A2:$AD16</f>
        <v>#VALUE!</v>
      </c>
    </row>
    <row r="826" spans="1:6" x14ac:dyDescent="0.2">
      <c r="A826" s="248" t="str">
        <f>CONCATENATE('Covid-19 KUA Abrechnungen'!G835,"-",LEFT('Covid-19 KUA Abrechnungen'!AB835,6))</f>
        <v>-</v>
      </c>
      <c r="B826" s="248">
        <f>+'Covid-19 KUA Abrechnungen'!Z835</f>
        <v>0</v>
      </c>
      <c r="C826" s="248">
        <f>IF('Covid-19 KUA Abrechnungen'!AD835&gt;0,'Covid-19 KUA Abrechnungen'!AD835/'Covid-19 KUA Abrechnungen'!P835,'Covid-19 KUA Abrechnungen'!AE835)</f>
        <v>0</v>
      </c>
      <c r="E826" s="248" t="e">
        <f>CONCATENATE(Gehälter!$A2:$AD16,"-",Gehälter!$A2:$AD16)</f>
        <v>#VALUE!</v>
      </c>
      <c r="F826" t="e">
        <f>+Gehälter!$A2:$AD16/Gehälter!$A2:$AD16</f>
        <v>#VALUE!</v>
      </c>
    </row>
    <row r="827" spans="1:6" x14ac:dyDescent="0.2">
      <c r="A827" s="248" t="str">
        <f>CONCATENATE('Covid-19 KUA Abrechnungen'!G836,"-",LEFT('Covid-19 KUA Abrechnungen'!AB836,6))</f>
        <v>-</v>
      </c>
      <c r="B827" s="248">
        <f>+'Covid-19 KUA Abrechnungen'!Z836</f>
        <v>0</v>
      </c>
      <c r="C827" s="248">
        <f>IF('Covid-19 KUA Abrechnungen'!AD836&gt;0,'Covid-19 KUA Abrechnungen'!AD836/'Covid-19 KUA Abrechnungen'!P836,'Covid-19 KUA Abrechnungen'!AE836)</f>
        <v>0</v>
      </c>
      <c r="E827" s="248" t="e">
        <f>CONCATENATE(Gehälter!$A2:$AD16,"-",Gehälter!$A2:$AD16)</f>
        <v>#VALUE!</v>
      </c>
      <c r="F827" t="e">
        <f>+Gehälter!$A2:$AD16/Gehälter!$A2:$AD16</f>
        <v>#VALUE!</v>
      </c>
    </row>
    <row r="828" spans="1:6" x14ac:dyDescent="0.2">
      <c r="A828" s="248" t="str">
        <f>CONCATENATE('Covid-19 KUA Abrechnungen'!G837,"-",LEFT('Covid-19 KUA Abrechnungen'!AB837,6))</f>
        <v>-</v>
      </c>
      <c r="B828" s="248">
        <f>+'Covid-19 KUA Abrechnungen'!Z837</f>
        <v>0</v>
      </c>
      <c r="C828" s="248">
        <f>IF('Covid-19 KUA Abrechnungen'!AD837&gt;0,'Covid-19 KUA Abrechnungen'!AD837/'Covid-19 KUA Abrechnungen'!P837,'Covid-19 KUA Abrechnungen'!AE837)</f>
        <v>0</v>
      </c>
      <c r="E828" s="248" t="e">
        <f>CONCATENATE(Gehälter!$A2:$AD16,"-",Gehälter!$A2:$AD16)</f>
        <v>#VALUE!</v>
      </c>
      <c r="F828" t="e">
        <f>+Gehälter!$A2:$AD16/Gehälter!$A2:$AD16</f>
        <v>#VALUE!</v>
      </c>
    </row>
    <row r="829" spans="1:6" x14ac:dyDescent="0.2">
      <c r="A829" s="248" t="str">
        <f>CONCATENATE('Covid-19 KUA Abrechnungen'!G838,"-",LEFT('Covid-19 KUA Abrechnungen'!AB838,6))</f>
        <v>-</v>
      </c>
      <c r="B829" s="248">
        <f>+'Covid-19 KUA Abrechnungen'!Z838</f>
        <v>0</v>
      </c>
      <c r="C829" s="248">
        <f>IF('Covid-19 KUA Abrechnungen'!AD838&gt;0,'Covid-19 KUA Abrechnungen'!AD838/'Covid-19 KUA Abrechnungen'!P838,'Covid-19 KUA Abrechnungen'!AE838)</f>
        <v>0</v>
      </c>
      <c r="E829" s="248" t="e">
        <f>CONCATENATE(Gehälter!$A2:$AD16,"-",Gehälter!$A2:$AD16)</f>
        <v>#VALUE!</v>
      </c>
      <c r="F829" t="e">
        <f>+Gehälter!$A2:$AD16/Gehälter!$A2:$AD16</f>
        <v>#VALUE!</v>
      </c>
    </row>
    <row r="830" spans="1:6" x14ac:dyDescent="0.2">
      <c r="A830" s="248" t="str">
        <f>CONCATENATE('Covid-19 KUA Abrechnungen'!G839,"-",LEFT('Covid-19 KUA Abrechnungen'!AB839,6))</f>
        <v>-</v>
      </c>
      <c r="B830" s="248">
        <f>+'Covid-19 KUA Abrechnungen'!Z839</f>
        <v>0</v>
      </c>
      <c r="C830" s="248">
        <f>IF('Covid-19 KUA Abrechnungen'!AD839&gt;0,'Covid-19 KUA Abrechnungen'!AD839/'Covid-19 KUA Abrechnungen'!P839,'Covid-19 KUA Abrechnungen'!AE839)</f>
        <v>0</v>
      </c>
      <c r="E830" s="248" t="e">
        <f>CONCATENATE(Gehälter!$A2:$AD16,"-",Gehälter!$A2:$AD16)</f>
        <v>#VALUE!</v>
      </c>
      <c r="F830" t="e">
        <f>+Gehälter!$A2:$AD16/Gehälter!$A2:$AD16</f>
        <v>#VALUE!</v>
      </c>
    </row>
    <row r="831" spans="1:6" x14ac:dyDescent="0.2">
      <c r="A831" s="248" t="str">
        <f>CONCATENATE('Covid-19 KUA Abrechnungen'!G840,"-",LEFT('Covid-19 KUA Abrechnungen'!AB840,6))</f>
        <v>-</v>
      </c>
      <c r="B831" s="248">
        <f>+'Covid-19 KUA Abrechnungen'!Z840</f>
        <v>0</v>
      </c>
      <c r="C831" s="248">
        <f>IF('Covid-19 KUA Abrechnungen'!AD840&gt;0,'Covid-19 KUA Abrechnungen'!AD840/'Covid-19 KUA Abrechnungen'!P840,'Covid-19 KUA Abrechnungen'!AE840)</f>
        <v>0</v>
      </c>
      <c r="E831" s="248" t="e">
        <f>CONCATENATE(Gehälter!$A2:$AD16,"-",Gehälter!$A2:$AD16)</f>
        <v>#VALUE!</v>
      </c>
      <c r="F831" t="e">
        <f>+Gehälter!$A2:$AD16/Gehälter!$A2:$AD16</f>
        <v>#VALUE!</v>
      </c>
    </row>
    <row r="832" spans="1:6" x14ac:dyDescent="0.2">
      <c r="A832" s="248" t="str">
        <f>CONCATENATE('Covid-19 KUA Abrechnungen'!G841,"-",LEFT('Covid-19 KUA Abrechnungen'!AB841,6))</f>
        <v>-</v>
      </c>
      <c r="B832" s="248">
        <f>+'Covid-19 KUA Abrechnungen'!Z841</f>
        <v>0</v>
      </c>
      <c r="C832" s="248">
        <f>IF('Covid-19 KUA Abrechnungen'!AD841&gt;0,'Covid-19 KUA Abrechnungen'!AD841/'Covid-19 KUA Abrechnungen'!P841,'Covid-19 KUA Abrechnungen'!AE841)</f>
        <v>0</v>
      </c>
      <c r="E832" s="248" t="e">
        <f>CONCATENATE(Gehälter!$A2:$AD16,"-",Gehälter!$A2:$AD16)</f>
        <v>#VALUE!</v>
      </c>
      <c r="F832" t="e">
        <f>+Gehälter!$A2:$AD16/Gehälter!$A2:$AD16</f>
        <v>#VALUE!</v>
      </c>
    </row>
    <row r="833" spans="1:6" x14ac:dyDescent="0.2">
      <c r="A833" s="248" t="str">
        <f>CONCATENATE('Covid-19 KUA Abrechnungen'!G842,"-",LEFT('Covid-19 KUA Abrechnungen'!AB842,6))</f>
        <v>-</v>
      </c>
      <c r="B833" s="248">
        <f>+'Covid-19 KUA Abrechnungen'!Z842</f>
        <v>0</v>
      </c>
      <c r="C833" s="248">
        <f>IF('Covid-19 KUA Abrechnungen'!AD842&gt;0,'Covid-19 KUA Abrechnungen'!AD842/'Covid-19 KUA Abrechnungen'!P842,'Covid-19 KUA Abrechnungen'!AE842)</f>
        <v>0</v>
      </c>
      <c r="E833" s="248" t="e">
        <f>CONCATENATE(Gehälter!$A2:$AD16,"-",Gehälter!$A2:$AD16)</f>
        <v>#VALUE!</v>
      </c>
      <c r="F833" t="e">
        <f>+Gehälter!$A2:$AD16/Gehälter!$A2:$AD16</f>
        <v>#VALUE!</v>
      </c>
    </row>
    <row r="834" spans="1:6" x14ac:dyDescent="0.2">
      <c r="A834" s="248" t="str">
        <f>CONCATENATE('Covid-19 KUA Abrechnungen'!G843,"-",LEFT('Covid-19 KUA Abrechnungen'!AB843,6))</f>
        <v>-</v>
      </c>
      <c r="B834" s="248">
        <f>+'Covid-19 KUA Abrechnungen'!Z843</f>
        <v>0</v>
      </c>
      <c r="C834" s="248">
        <f>IF('Covid-19 KUA Abrechnungen'!AD843&gt;0,'Covid-19 KUA Abrechnungen'!AD843/'Covid-19 KUA Abrechnungen'!P843,'Covid-19 KUA Abrechnungen'!AE843)</f>
        <v>0</v>
      </c>
      <c r="E834" s="248" t="e">
        <f>CONCATENATE(Gehälter!$A2:$AD16,"-",Gehälter!$A2:$AD16)</f>
        <v>#VALUE!</v>
      </c>
      <c r="F834" t="e">
        <f>+Gehälter!$A2:$AD16/Gehälter!$A2:$AD16</f>
        <v>#VALUE!</v>
      </c>
    </row>
    <row r="835" spans="1:6" x14ac:dyDescent="0.2">
      <c r="A835" s="248" t="str">
        <f>CONCATENATE('Covid-19 KUA Abrechnungen'!G844,"-",LEFT('Covid-19 KUA Abrechnungen'!AB844,6))</f>
        <v>-</v>
      </c>
      <c r="B835" s="248">
        <f>+'Covid-19 KUA Abrechnungen'!Z844</f>
        <v>0</v>
      </c>
      <c r="C835" s="248">
        <f>IF('Covid-19 KUA Abrechnungen'!AD844&gt;0,'Covid-19 KUA Abrechnungen'!AD844/'Covid-19 KUA Abrechnungen'!P844,'Covid-19 KUA Abrechnungen'!AE844)</f>
        <v>0</v>
      </c>
      <c r="E835" s="248" t="e">
        <f>CONCATENATE(Gehälter!$A2:$AD16,"-",Gehälter!$A2:$AD16)</f>
        <v>#VALUE!</v>
      </c>
      <c r="F835" t="e">
        <f>+Gehälter!$A2:$AD16/Gehälter!$A2:$AD16</f>
        <v>#VALUE!</v>
      </c>
    </row>
    <row r="836" spans="1:6" x14ac:dyDescent="0.2">
      <c r="A836" s="248" t="str">
        <f>CONCATENATE('Covid-19 KUA Abrechnungen'!G845,"-",LEFT('Covid-19 KUA Abrechnungen'!AB845,6))</f>
        <v>-</v>
      </c>
      <c r="B836" s="248">
        <f>+'Covid-19 KUA Abrechnungen'!Z845</f>
        <v>0</v>
      </c>
      <c r="C836" s="248">
        <f>IF('Covid-19 KUA Abrechnungen'!AD845&gt;0,'Covid-19 KUA Abrechnungen'!AD845/'Covid-19 KUA Abrechnungen'!P845,'Covid-19 KUA Abrechnungen'!AE845)</f>
        <v>0</v>
      </c>
      <c r="E836" s="248" t="e">
        <f>CONCATENATE(Gehälter!$A2:$AD16,"-",Gehälter!$A2:$AD16)</f>
        <v>#VALUE!</v>
      </c>
      <c r="F836" t="e">
        <f>+Gehälter!$A2:$AD16/Gehälter!$A2:$AD16</f>
        <v>#VALUE!</v>
      </c>
    </row>
    <row r="837" spans="1:6" x14ac:dyDescent="0.2">
      <c r="A837" s="248" t="str">
        <f>CONCATENATE('Covid-19 KUA Abrechnungen'!G846,"-",LEFT('Covid-19 KUA Abrechnungen'!AB846,6))</f>
        <v>-</v>
      </c>
      <c r="B837" s="248">
        <f>+'Covid-19 KUA Abrechnungen'!Z846</f>
        <v>0</v>
      </c>
      <c r="C837" s="248">
        <f>IF('Covid-19 KUA Abrechnungen'!AD846&gt;0,'Covid-19 KUA Abrechnungen'!AD846/'Covid-19 KUA Abrechnungen'!P846,'Covid-19 KUA Abrechnungen'!AE846)</f>
        <v>0</v>
      </c>
      <c r="E837" s="248" t="e">
        <f>CONCATENATE(Gehälter!$A2:$AD16,"-",Gehälter!$A2:$AD16)</f>
        <v>#VALUE!</v>
      </c>
      <c r="F837" t="e">
        <f>+Gehälter!$A2:$AD16/Gehälter!$A2:$AD16</f>
        <v>#VALUE!</v>
      </c>
    </row>
    <row r="838" spans="1:6" x14ac:dyDescent="0.2">
      <c r="A838" s="248" t="str">
        <f>CONCATENATE('Covid-19 KUA Abrechnungen'!G847,"-",LEFT('Covid-19 KUA Abrechnungen'!AB847,6))</f>
        <v>-</v>
      </c>
      <c r="B838" s="248">
        <f>+'Covid-19 KUA Abrechnungen'!Z847</f>
        <v>0</v>
      </c>
      <c r="C838" s="248">
        <f>IF('Covid-19 KUA Abrechnungen'!AD847&gt;0,'Covid-19 KUA Abrechnungen'!AD847/'Covid-19 KUA Abrechnungen'!P847,'Covid-19 KUA Abrechnungen'!AE847)</f>
        <v>0</v>
      </c>
      <c r="E838" s="248" t="e">
        <f>CONCATENATE(Gehälter!$A2:$AD16,"-",Gehälter!$A2:$AD16)</f>
        <v>#VALUE!</v>
      </c>
      <c r="F838" t="e">
        <f>+Gehälter!$A2:$AD16/Gehälter!$A2:$AD16</f>
        <v>#VALUE!</v>
      </c>
    </row>
    <row r="839" spans="1:6" x14ac:dyDescent="0.2">
      <c r="A839" s="248" t="str">
        <f>CONCATENATE('Covid-19 KUA Abrechnungen'!G848,"-",LEFT('Covid-19 KUA Abrechnungen'!AB848,6))</f>
        <v>-</v>
      </c>
      <c r="B839" s="248">
        <f>+'Covid-19 KUA Abrechnungen'!Z848</f>
        <v>0</v>
      </c>
      <c r="C839" s="248">
        <f>IF('Covid-19 KUA Abrechnungen'!AD848&gt;0,'Covid-19 KUA Abrechnungen'!AD848/'Covid-19 KUA Abrechnungen'!P848,'Covid-19 KUA Abrechnungen'!AE848)</f>
        <v>0</v>
      </c>
      <c r="E839" s="248" t="e">
        <f>CONCATENATE(Gehälter!$A2:$AD16,"-",Gehälter!$A2:$AD16)</f>
        <v>#VALUE!</v>
      </c>
      <c r="F839" t="e">
        <f>+Gehälter!$A2:$AD16/Gehälter!$A2:$AD16</f>
        <v>#VALUE!</v>
      </c>
    </row>
    <row r="840" spans="1:6" x14ac:dyDescent="0.2">
      <c r="A840" s="248" t="str">
        <f>CONCATENATE('Covid-19 KUA Abrechnungen'!G849,"-",LEFT('Covid-19 KUA Abrechnungen'!AB849,6))</f>
        <v>-</v>
      </c>
      <c r="B840" s="248">
        <f>+'Covid-19 KUA Abrechnungen'!Z849</f>
        <v>0</v>
      </c>
      <c r="C840" s="248">
        <f>IF('Covid-19 KUA Abrechnungen'!AD849&gt;0,'Covid-19 KUA Abrechnungen'!AD849/'Covid-19 KUA Abrechnungen'!P849,'Covid-19 KUA Abrechnungen'!AE849)</f>
        <v>0</v>
      </c>
      <c r="E840" s="248" t="e">
        <f>CONCATENATE(Gehälter!$A2:$AD16,"-",Gehälter!$A2:$AD16)</f>
        <v>#VALUE!</v>
      </c>
      <c r="F840" t="e">
        <f>+Gehälter!$A2:$AD16/Gehälter!$A2:$AD16</f>
        <v>#VALUE!</v>
      </c>
    </row>
    <row r="841" spans="1:6" x14ac:dyDescent="0.2">
      <c r="A841" s="248" t="str">
        <f>CONCATENATE('Covid-19 KUA Abrechnungen'!G850,"-",LEFT('Covid-19 KUA Abrechnungen'!AB850,6))</f>
        <v>-</v>
      </c>
      <c r="B841" s="248">
        <f>+'Covid-19 KUA Abrechnungen'!Z850</f>
        <v>0</v>
      </c>
      <c r="C841" s="248">
        <f>IF('Covid-19 KUA Abrechnungen'!AD850&gt;0,'Covid-19 KUA Abrechnungen'!AD850/'Covid-19 KUA Abrechnungen'!P850,'Covid-19 KUA Abrechnungen'!AE850)</f>
        <v>0</v>
      </c>
      <c r="E841" s="248" t="e">
        <f>CONCATENATE(Gehälter!$A2:$AD16,"-",Gehälter!$A2:$AD16)</f>
        <v>#VALUE!</v>
      </c>
      <c r="F841" t="e">
        <f>+Gehälter!$A2:$AD16/Gehälter!$A2:$AD16</f>
        <v>#VALUE!</v>
      </c>
    </row>
    <row r="842" spans="1:6" x14ac:dyDescent="0.2">
      <c r="A842" s="248" t="str">
        <f>CONCATENATE('Covid-19 KUA Abrechnungen'!G851,"-",LEFT('Covid-19 KUA Abrechnungen'!AB851,6))</f>
        <v>-</v>
      </c>
      <c r="B842" s="248">
        <f>+'Covid-19 KUA Abrechnungen'!Z851</f>
        <v>0</v>
      </c>
      <c r="C842" s="248">
        <f>IF('Covid-19 KUA Abrechnungen'!AD851&gt;0,'Covid-19 KUA Abrechnungen'!AD851/'Covid-19 KUA Abrechnungen'!P851,'Covid-19 KUA Abrechnungen'!AE851)</f>
        <v>0</v>
      </c>
      <c r="E842" s="248" t="e">
        <f>CONCATENATE(Gehälter!$A2:$AD16,"-",Gehälter!$A2:$AD16)</f>
        <v>#VALUE!</v>
      </c>
      <c r="F842" t="e">
        <f>+Gehälter!$A2:$AD16/Gehälter!$A2:$AD16</f>
        <v>#VALUE!</v>
      </c>
    </row>
    <row r="843" spans="1:6" x14ac:dyDescent="0.2">
      <c r="A843" s="248" t="str">
        <f>CONCATENATE('Covid-19 KUA Abrechnungen'!G852,"-",LEFT('Covid-19 KUA Abrechnungen'!AB852,6))</f>
        <v>-</v>
      </c>
      <c r="B843" s="248">
        <f>+'Covid-19 KUA Abrechnungen'!Z852</f>
        <v>0</v>
      </c>
      <c r="C843" s="248">
        <f>IF('Covid-19 KUA Abrechnungen'!AD852&gt;0,'Covid-19 KUA Abrechnungen'!AD852/'Covid-19 KUA Abrechnungen'!P852,'Covid-19 KUA Abrechnungen'!AE852)</f>
        <v>0</v>
      </c>
      <c r="E843" s="248" t="e">
        <f>CONCATENATE(Gehälter!$A2:$AD16,"-",Gehälter!$A2:$AD16)</f>
        <v>#VALUE!</v>
      </c>
      <c r="F843" t="e">
        <f>+Gehälter!$A2:$AD16/Gehälter!$A2:$AD16</f>
        <v>#VALUE!</v>
      </c>
    </row>
    <row r="844" spans="1:6" x14ac:dyDescent="0.2">
      <c r="A844" s="248" t="str">
        <f>CONCATENATE('Covid-19 KUA Abrechnungen'!G853,"-",LEFT('Covid-19 KUA Abrechnungen'!AB853,6))</f>
        <v>-</v>
      </c>
      <c r="B844" s="248">
        <f>+'Covid-19 KUA Abrechnungen'!Z853</f>
        <v>0</v>
      </c>
      <c r="C844" s="248">
        <f>IF('Covid-19 KUA Abrechnungen'!AD853&gt;0,'Covid-19 KUA Abrechnungen'!AD853/'Covid-19 KUA Abrechnungen'!P853,'Covid-19 KUA Abrechnungen'!AE853)</f>
        <v>0</v>
      </c>
      <c r="E844" s="248" t="e">
        <f>CONCATENATE(Gehälter!$A2:$AD16,"-",Gehälter!$A2:$AD16)</f>
        <v>#VALUE!</v>
      </c>
      <c r="F844" t="e">
        <f>+Gehälter!$A2:$AD16/Gehälter!$A2:$AD16</f>
        <v>#VALUE!</v>
      </c>
    </row>
    <row r="845" spans="1:6" x14ac:dyDescent="0.2">
      <c r="A845" s="248" t="str">
        <f>CONCATENATE('Covid-19 KUA Abrechnungen'!G854,"-",LEFT('Covid-19 KUA Abrechnungen'!AB854,6))</f>
        <v>-</v>
      </c>
      <c r="B845" s="248">
        <f>+'Covid-19 KUA Abrechnungen'!Z854</f>
        <v>0</v>
      </c>
      <c r="C845" s="248">
        <f>IF('Covid-19 KUA Abrechnungen'!AD854&gt;0,'Covid-19 KUA Abrechnungen'!AD854/'Covid-19 KUA Abrechnungen'!P854,'Covid-19 KUA Abrechnungen'!AE854)</f>
        <v>0</v>
      </c>
      <c r="E845" s="248" t="e">
        <f>CONCATENATE(Gehälter!$A2:$AD16,"-",Gehälter!$A2:$AD16)</f>
        <v>#VALUE!</v>
      </c>
      <c r="F845" t="e">
        <f>+Gehälter!$A2:$AD16/Gehälter!$A2:$AD16</f>
        <v>#VALUE!</v>
      </c>
    </row>
    <row r="846" spans="1:6" x14ac:dyDescent="0.2">
      <c r="A846" s="248" t="str">
        <f>CONCATENATE('Covid-19 KUA Abrechnungen'!G855,"-",LEFT('Covid-19 KUA Abrechnungen'!AB855,6))</f>
        <v>-</v>
      </c>
      <c r="B846" s="248">
        <f>+'Covid-19 KUA Abrechnungen'!Z855</f>
        <v>0</v>
      </c>
      <c r="C846" s="248">
        <f>IF('Covid-19 KUA Abrechnungen'!AD855&gt;0,'Covid-19 KUA Abrechnungen'!AD855/'Covid-19 KUA Abrechnungen'!P855,'Covid-19 KUA Abrechnungen'!AE855)</f>
        <v>0</v>
      </c>
      <c r="E846" s="248" t="e">
        <f>CONCATENATE(Gehälter!$A2:$AD16,"-",Gehälter!$A2:$AD16)</f>
        <v>#VALUE!</v>
      </c>
      <c r="F846" t="e">
        <f>+Gehälter!$A2:$AD16/Gehälter!$A2:$AD16</f>
        <v>#VALUE!</v>
      </c>
    </row>
    <row r="847" spans="1:6" x14ac:dyDescent="0.2">
      <c r="A847" s="248" t="str">
        <f>CONCATENATE('Covid-19 KUA Abrechnungen'!G856,"-",LEFT('Covid-19 KUA Abrechnungen'!AB856,6))</f>
        <v>-</v>
      </c>
      <c r="B847" s="248">
        <f>+'Covid-19 KUA Abrechnungen'!Z856</f>
        <v>0</v>
      </c>
      <c r="C847" s="248">
        <f>IF('Covid-19 KUA Abrechnungen'!AD856&gt;0,'Covid-19 KUA Abrechnungen'!AD856/'Covid-19 KUA Abrechnungen'!P856,'Covid-19 KUA Abrechnungen'!AE856)</f>
        <v>0</v>
      </c>
      <c r="E847" s="248" t="e">
        <f>CONCATENATE(Gehälter!$A2:$AD16,"-",Gehälter!$A2:$AD16)</f>
        <v>#VALUE!</v>
      </c>
      <c r="F847" t="e">
        <f>+Gehälter!$A2:$AD16/Gehälter!$A2:$AD16</f>
        <v>#VALUE!</v>
      </c>
    </row>
    <row r="848" spans="1:6" x14ac:dyDescent="0.2">
      <c r="A848" s="248" t="str">
        <f>CONCATENATE('Covid-19 KUA Abrechnungen'!G857,"-",LEFT('Covid-19 KUA Abrechnungen'!AB857,6))</f>
        <v>-</v>
      </c>
      <c r="B848" s="248">
        <f>+'Covid-19 KUA Abrechnungen'!Z857</f>
        <v>0</v>
      </c>
      <c r="C848" s="248">
        <f>IF('Covid-19 KUA Abrechnungen'!AD857&gt;0,'Covid-19 KUA Abrechnungen'!AD857/'Covid-19 KUA Abrechnungen'!P857,'Covid-19 KUA Abrechnungen'!AE857)</f>
        <v>0</v>
      </c>
      <c r="E848" s="248" t="e">
        <f>CONCATENATE(Gehälter!$A2:$AD16,"-",Gehälter!$A2:$AD16)</f>
        <v>#VALUE!</v>
      </c>
      <c r="F848" t="e">
        <f>+Gehälter!$A2:$AD16/Gehälter!$A2:$AD16</f>
        <v>#VALUE!</v>
      </c>
    </row>
    <row r="849" spans="1:6" x14ac:dyDescent="0.2">
      <c r="A849" s="248" t="str">
        <f>CONCATENATE('Covid-19 KUA Abrechnungen'!G858,"-",LEFT('Covid-19 KUA Abrechnungen'!AB858,6))</f>
        <v>-</v>
      </c>
      <c r="B849" s="248">
        <f>+'Covid-19 KUA Abrechnungen'!Z858</f>
        <v>0</v>
      </c>
      <c r="C849" s="248">
        <f>IF('Covid-19 KUA Abrechnungen'!AD858&gt;0,'Covid-19 KUA Abrechnungen'!AD858/'Covid-19 KUA Abrechnungen'!P858,'Covid-19 KUA Abrechnungen'!AE858)</f>
        <v>0</v>
      </c>
      <c r="E849" s="248" t="e">
        <f>CONCATENATE(Gehälter!$A2:$AD16,"-",Gehälter!$A2:$AD16)</f>
        <v>#VALUE!</v>
      </c>
      <c r="F849" t="e">
        <f>+Gehälter!$A2:$AD16/Gehälter!$A2:$AD16</f>
        <v>#VALUE!</v>
      </c>
    </row>
    <row r="850" spans="1:6" x14ac:dyDescent="0.2">
      <c r="A850" s="248" t="str">
        <f>CONCATENATE('Covid-19 KUA Abrechnungen'!G859,"-",LEFT('Covid-19 KUA Abrechnungen'!AB859,6))</f>
        <v>-</v>
      </c>
      <c r="B850" s="248">
        <f>+'Covid-19 KUA Abrechnungen'!Z859</f>
        <v>0</v>
      </c>
      <c r="C850" s="248">
        <f>IF('Covid-19 KUA Abrechnungen'!AD859&gt;0,'Covid-19 KUA Abrechnungen'!AD859/'Covid-19 KUA Abrechnungen'!P859,'Covid-19 KUA Abrechnungen'!AE859)</f>
        <v>0</v>
      </c>
      <c r="E850" s="248" t="e">
        <f>CONCATENATE(Gehälter!$A2:$AD16,"-",Gehälter!$A2:$AD16)</f>
        <v>#VALUE!</v>
      </c>
      <c r="F850" t="e">
        <f>+Gehälter!$A2:$AD16/Gehälter!$A2:$AD16</f>
        <v>#VALUE!</v>
      </c>
    </row>
    <row r="851" spans="1:6" x14ac:dyDescent="0.2">
      <c r="A851" s="248" t="str">
        <f>CONCATENATE('Covid-19 KUA Abrechnungen'!G860,"-",LEFT('Covid-19 KUA Abrechnungen'!AB860,6))</f>
        <v>-</v>
      </c>
      <c r="B851" s="248">
        <f>+'Covid-19 KUA Abrechnungen'!Z860</f>
        <v>0</v>
      </c>
      <c r="C851" s="248">
        <f>IF('Covid-19 KUA Abrechnungen'!AD860&gt;0,'Covid-19 KUA Abrechnungen'!AD860/'Covid-19 KUA Abrechnungen'!P860,'Covid-19 KUA Abrechnungen'!AE860)</f>
        <v>0</v>
      </c>
      <c r="E851" s="248" t="e">
        <f>CONCATENATE(Gehälter!$A2:$AD16,"-",Gehälter!$A2:$AD16)</f>
        <v>#VALUE!</v>
      </c>
      <c r="F851" t="e">
        <f>+Gehälter!$A2:$AD16/Gehälter!$A2:$AD16</f>
        <v>#VALUE!</v>
      </c>
    </row>
    <row r="852" spans="1:6" x14ac:dyDescent="0.2">
      <c r="A852" s="248" t="str">
        <f>CONCATENATE('Covid-19 KUA Abrechnungen'!G861,"-",LEFT('Covid-19 KUA Abrechnungen'!AB861,6))</f>
        <v>-</v>
      </c>
      <c r="B852" s="248">
        <f>+'Covid-19 KUA Abrechnungen'!Z861</f>
        <v>0</v>
      </c>
      <c r="C852" s="248">
        <f>IF('Covid-19 KUA Abrechnungen'!AD861&gt;0,'Covid-19 KUA Abrechnungen'!AD861/'Covid-19 KUA Abrechnungen'!P861,'Covid-19 KUA Abrechnungen'!AE861)</f>
        <v>0</v>
      </c>
      <c r="E852" s="248" t="e">
        <f>CONCATENATE(Gehälter!$A2:$AD16,"-",Gehälter!$A2:$AD16)</f>
        <v>#VALUE!</v>
      </c>
      <c r="F852" t="e">
        <f>+Gehälter!$A2:$AD16/Gehälter!$A2:$AD16</f>
        <v>#VALUE!</v>
      </c>
    </row>
    <row r="853" spans="1:6" x14ac:dyDescent="0.2">
      <c r="A853" s="248" t="str">
        <f>CONCATENATE('Covid-19 KUA Abrechnungen'!G862,"-",LEFT('Covid-19 KUA Abrechnungen'!AB862,6))</f>
        <v>-</v>
      </c>
      <c r="B853" s="248">
        <f>+'Covid-19 KUA Abrechnungen'!Z862</f>
        <v>0</v>
      </c>
      <c r="C853" s="248">
        <f>IF('Covid-19 KUA Abrechnungen'!AD862&gt;0,'Covid-19 KUA Abrechnungen'!AD862/'Covid-19 KUA Abrechnungen'!P862,'Covid-19 KUA Abrechnungen'!AE862)</f>
        <v>0</v>
      </c>
      <c r="E853" s="248" t="e">
        <f>CONCATENATE(Gehälter!$A2:$AD16,"-",Gehälter!$A2:$AD16)</f>
        <v>#VALUE!</v>
      </c>
      <c r="F853" t="e">
        <f>+Gehälter!$A2:$AD16/Gehälter!$A2:$AD16</f>
        <v>#VALUE!</v>
      </c>
    </row>
    <row r="854" spans="1:6" x14ac:dyDescent="0.2">
      <c r="A854" s="248" t="str">
        <f>CONCATENATE('Covid-19 KUA Abrechnungen'!G863,"-",LEFT('Covid-19 KUA Abrechnungen'!AB863,6))</f>
        <v>-</v>
      </c>
      <c r="B854" s="248">
        <f>+'Covid-19 KUA Abrechnungen'!Z863</f>
        <v>0</v>
      </c>
      <c r="C854" s="248">
        <f>IF('Covid-19 KUA Abrechnungen'!AD863&gt;0,'Covid-19 KUA Abrechnungen'!AD863/'Covid-19 KUA Abrechnungen'!P863,'Covid-19 KUA Abrechnungen'!AE863)</f>
        <v>0</v>
      </c>
      <c r="E854" s="248" t="e">
        <f>CONCATENATE(Gehälter!$A2:$AD16,"-",Gehälter!$A2:$AD16)</f>
        <v>#VALUE!</v>
      </c>
      <c r="F854" t="e">
        <f>+Gehälter!$A2:$AD16/Gehälter!$A2:$AD16</f>
        <v>#VALUE!</v>
      </c>
    </row>
    <row r="855" spans="1:6" x14ac:dyDescent="0.2">
      <c r="A855" s="248" t="str">
        <f>CONCATENATE('Covid-19 KUA Abrechnungen'!G864,"-",LEFT('Covid-19 KUA Abrechnungen'!AB864,6))</f>
        <v>-</v>
      </c>
      <c r="B855" s="248">
        <f>+'Covid-19 KUA Abrechnungen'!Z864</f>
        <v>0</v>
      </c>
      <c r="C855" s="248">
        <f>IF('Covid-19 KUA Abrechnungen'!AD864&gt;0,'Covid-19 KUA Abrechnungen'!AD864/'Covid-19 KUA Abrechnungen'!P864,'Covid-19 KUA Abrechnungen'!AE864)</f>
        <v>0</v>
      </c>
      <c r="E855" s="248" t="e">
        <f>CONCATENATE(Gehälter!$A2:$AD16,"-",Gehälter!$A2:$AD16)</f>
        <v>#VALUE!</v>
      </c>
      <c r="F855" t="e">
        <f>+Gehälter!$A2:$AD16/Gehälter!$A2:$AD16</f>
        <v>#VALUE!</v>
      </c>
    </row>
    <row r="856" spans="1:6" x14ac:dyDescent="0.2">
      <c r="A856" s="248" t="str">
        <f>CONCATENATE('Covid-19 KUA Abrechnungen'!G865,"-",LEFT('Covid-19 KUA Abrechnungen'!AB865,6))</f>
        <v>-</v>
      </c>
      <c r="B856" s="248">
        <f>+'Covid-19 KUA Abrechnungen'!Z865</f>
        <v>0</v>
      </c>
      <c r="C856" s="248">
        <f>IF('Covid-19 KUA Abrechnungen'!AD865&gt;0,'Covid-19 KUA Abrechnungen'!AD865/'Covid-19 KUA Abrechnungen'!P865,'Covid-19 KUA Abrechnungen'!AE865)</f>
        <v>0</v>
      </c>
      <c r="E856" s="248" t="e">
        <f>CONCATENATE(Gehälter!$A2:$AD16,"-",Gehälter!$A2:$AD16)</f>
        <v>#VALUE!</v>
      </c>
      <c r="F856" t="e">
        <f>+Gehälter!$A2:$AD16/Gehälter!$A2:$AD16</f>
        <v>#VALUE!</v>
      </c>
    </row>
    <row r="857" spans="1:6" x14ac:dyDescent="0.2">
      <c r="A857" s="248" t="str">
        <f>CONCATENATE('Covid-19 KUA Abrechnungen'!G866,"-",LEFT('Covid-19 KUA Abrechnungen'!AB866,6))</f>
        <v>-</v>
      </c>
      <c r="B857" s="248">
        <f>+'Covid-19 KUA Abrechnungen'!Z866</f>
        <v>0</v>
      </c>
      <c r="C857" s="248">
        <f>IF('Covid-19 KUA Abrechnungen'!AD866&gt;0,'Covid-19 KUA Abrechnungen'!AD866/'Covid-19 KUA Abrechnungen'!P866,'Covid-19 KUA Abrechnungen'!AE866)</f>
        <v>0</v>
      </c>
      <c r="E857" s="248" t="e">
        <f>CONCATENATE(Gehälter!$A2:$AD16,"-",Gehälter!$A2:$AD16)</f>
        <v>#VALUE!</v>
      </c>
      <c r="F857" t="e">
        <f>+Gehälter!$A2:$AD16/Gehälter!$A2:$AD16</f>
        <v>#VALUE!</v>
      </c>
    </row>
    <row r="858" spans="1:6" x14ac:dyDescent="0.2">
      <c r="A858" s="248" t="str">
        <f>CONCATENATE('Covid-19 KUA Abrechnungen'!G867,"-",LEFT('Covid-19 KUA Abrechnungen'!AB867,6))</f>
        <v>-</v>
      </c>
      <c r="B858" s="248">
        <f>+'Covid-19 KUA Abrechnungen'!Z867</f>
        <v>0</v>
      </c>
      <c r="C858" s="248">
        <f>IF('Covid-19 KUA Abrechnungen'!AD867&gt;0,'Covid-19 KUA Abrechnungen'!AD867/'Covid-19 KUA Abrechnungen'!P867,'Covid-19 KUA Abrechnungen'!AE867)</f>
        <v>0</v>
      </c>
      <c r="E858" s="248" t="e">
        <f>CONCATENATE(Gehälter!$A2:$AD16,"-",Gehälter!$A2:$AD16)</f>
        <v>#VALUE!</v>
      </c>
      <c r="F858" t="e">
        <f>+Gehälter!$A2:$AD16/Gehälter!$A2:$AD16</f>
        <v>#VALUE!</v>
      </c>
    </row>
    <row r="859" spans="1:6" x14ac:dyDescent="0.2">
      <c r="A859" s="248" t="str">
        <f>CONCATENATE('Covid-19 KUA Abrechnungen'!G868,"-",LEFT('Covid-19 KUA Abrechnungen'!AB868,6))</f>
        <v>-</v>
      </c>
      <c r="B859" s="248">
        <f>+'Covid-19 KUA Abrechnungen'!Z868</f>
        <v>0</v>
      </c>
      <c r="C859" s="248">
        <f>IF('Covid-19 KUA Abrechnungen'!AD868&gt;0,'Covid-19 KUA Abrechnungen'!AD868/'Covid-19 KUA Abrechnungen'!P868,'Covid-19 KUA Abrechnungen'!AE868)</f>
        <v>0</v>
      </c>
      <c r="E859" s="248" t="e">
        <f>CONCATENATE(Gehälter!$A2:$AD16,"-",Gehälter!$A2:$AD16)</f>
        <v>#VALUE!</v>
      </c>
      <c r="F859" t="e">
        <f>+Gehälter!$A2:$AD16/Gehälter!$A2:$AD16</f>
        <v>#VALUE!</v>
      </c>
    </row>
    <row r="860" spans="1:6" x14ac:dyDescent="0.2">
      <c r="A860" s="248" t="str">
        <f>CONCATENATE('Covid-19 KUA Abrechnungen'!G869,"-",LEFT('Covid-19 KUA Abrechnungen'!AB869,6))</f>
        <v>-</v>
      </c>
      <c r="B860" s="248">
        <f>+'Covid-19 KUA Abrechnungen'!Z869</f>
        <v>0</v>
      </c>
      <c r="C860" s="248">
        <f>IF('Covid-19 KUA Abrechnungen'!AD869&gt;0,'Covid-19 KUA Abrechnungen'!AD869/'Covid-19 KUA Abrechnungen'!P869,'Covid-19 KUA Abrechnungen'!AE869)</f>
        <v>0</v>
      </c>
      <c r="E860" s="248" t="e">
        <f>CONCATENATE(Gehälter!$A2:$AD16,"-",Gehälter!$A2:$AD16)</f>
        <v>#VALUE!</v>
      </c>
      <c r="F860" t="e">
        <f>+Gehälter!$A2:$AD16/Gehälter!$A2:$AD16</f>
        <v>#VALUE!</v>
      </c>
    </row>
    <row r="861" spans="1:6" x14ac:dyDescent="0.2">
      <c r="A861" s="248" t="str">
        <f>CONCATENATE('Covid-19 KUA Abrechnungen'!G870,"-",LEFT('Covid-19 KUA Abrechnungen'!AB870,6))</f>
        <v>-</v>
      </c>
      <c r="B861" s="248">
        <f>+'Covid-19 KUA Abrechnungen'!Z870</f>
        <v>0</v>
      </c>
      <c r="C861" s="248">
        <f>IF('Covid-19 KUA Abrechnungen'!AD870&gt;0,'Covid-19 KUA Abrechnungen'!AD870/'Covid-19 KUA Abrechnungen'!P870,'Covid-19 KUA Abrechnungen'!AE870)</f>
        <v>0</v>
      </c>
      <c r="E861" s="248" t="e">
        <f>CONCATENATE(Gehälter!$A2:$AD16,"-",Gehälter!$A2:$AD16)</f>
        <v>#VALUE!</v>
      </c>
      <c r="F861" t="e">
        <f>+Gehälter!$A2:$AD16/Gehälter!$A2:$AD16</f>
        <v>#VALUE!</v>
      </c>
    </row>
    <row r="862" spans="1:6" x14ac:dyDescent="0.2">
      <c r="A862" s="248" t="str">
        <f>CONCATENATE('Covid-19 KUA Abrechnungen'!G871,"-",LEFT('Covid-19 KUA Abrechnungen'!AB871,6))</f>
        <v>-</v>
      </c>
      <c r="B862" s="248">
        <f>+'Covid-19 KUA Abrechnungen'!Z871</f>
        <v>0</v>
      </c>
      <c r="C862" s="248">
        <f>IF('Covid-19 KUA Abrechnungen'!AD871&gt;0,'Covid-19 KUA Abrechnungen'!AD871/'Covid-19 KUA Abrechnungen'!P871,'Covid-19 KUA Abrechnungen'!AE871)</f>
        <v>0</v>
      </c>
      <c r="E862" s="248" t="e">
        <f>CONCATENATE(Gehälter!$A2:$AD16,"-",Gehälter!$A2:$AD16)</f>
        <v>#VALUE!</v>
      </c>
      <c r="F862" t="e">
        <f>+Gehälter!$A2:$AD16/Gehälter!$A2:$AD16</f>
        <v>#VALUE!</v>
      </c>
    </row>
    <row r="863" spans="1:6" x14ac:dyDescent="0.2">
      <c r="A863" s="248" t="str">
        <f>CONCATENATE('Covid-19 KUA Abrechnungen'!G872,"-",LEFT('Covid-19 KUA Abrechnungen'!AB872,6))</f>
        <v>-</v>
      </c>
      <c r="B863" s="248">
        <f>+'Covid-19 KUA Abrechnungen'!Z872</f>
        <v>0</v>
      </c>
      <c r="C863" s="248">
        <f>IF('Covid-19 KUA Abrechnungen'!AD872&gt;0,'Covid-19 KUA Abrechnungen'!AD872/'Covid-19 KUA Abrechnungen'!P872,'Covid-19 KUA Abrechnungen'!AE872)</f>
        <v>0</v>
      </c>
      <c r="E863" s="248" t="e">
        <f>CONCATENATE(Gehälter!$A2:$AD16,"-",Gehälter!$A2:$AD16)</f>
        <v>#VALUE!</v>
      </c>
      <c r="F863" t="e">
        <f>+Gehälter!$A2:$AD16/Gehälter!$A2:$AD16</f>
        <v>#VALUE!</v>
      </c>
    </row>
    <row r="864" spans="1:6" x14ac:dyDescent="0.2">
      <c r="A864" s="248" t="str">
        <f>CONCATENATE('Covid-19 KUA Abrechnungen'!G873,"-",LEFT('Covid-19 KUA Abrechnungen'!AB873,6))</f>
        <v>-</v>
      </c>
      <c r="B864" s="248">
        <f>+'Covid-19 KUA Abrechnungen'!Z873</f>
        <v>0</v>
      </c>
      <c r="C864" s="248">
        <f>IF('Covid-19 KUA Abrechnungen'!AD873&gt;0,'Covid-19 KUA Abrechnungen'!AD873/'Covid-19 KUA Abrechnungen'!P873,'Covid-19 KUA Abrechnungen'!AE873)</f>
        <v>0</v>
      </c>
      <c r="E864" s="248" t="e">
        <f>CONCATENATE(Gehälter!$A2:$AD16,"-",Gehälter!$A2:$AD16)</f>
        <v>#VALUE!</v>
      </c>
      <c r="F864" t="e">
        <f>+Gehälter!$A2:$AD16/Gehälter!$A2:$AD16</f>
        <v>#VALUE!</v>
      </c>
    </row>
    <row r="865" spans="1:6" x14ac:dyDescent="0.2">
      <c r="A865" s="248" t="str">
        <f>CONCATENATE('Covid-19 KUA Abrechnungen'!G874,"-",LEFT('Covid-19 KUA Abrechnungen'!AB874,6))</f>
        <v>-</v>
      </c>
      <c r="B865" s="248">
        <f>+'Covid-19 KUA Abrechnungen'!Z874</f>
        <v>0</v>
      </c>
      <c r="C865" s="248">
        <f>IF('Covid-19 KUA Abrechnungen'!AD874&gt;0,'Covid-19 KUA Abrechnungen'!AD874/'Covid-19 KUA Abrechnungen'!P874,'Covid-19 KUA Abrechnungen'!AE874)</f>
        <v>0</v>
      </c>
      <c r="E865" s="248" t="e">
        <f>CONCATENATE(Gehälter!$A2:$AD16,"-",Gehälter!$A2:$AD16)</f>
        <v>#VALUE!</v>
      </c>
      <c r="F865" t="e">
        <f>+Gehälter!$A2:$AD16/Gehälter!$A2:$AD16</f>
        <v>#VALUE!</v>
      </c>
    </row>
    <row r="866" spans="1:6" x14ac:dyDescent="0.2">
      <c r="A866" s="248" t="str">
        <f>CONCATENATE('Covid-19 KUA Abrechnungen'!G875,"-",LEFT('Covid-19 KUA Abrechnungen'!AB875,6))</f>
        <v>-</v>
      </c>
      <c r="B866" s="248">
        <f>+'Covid-19 KUA Abrechnungen'!Z875</f>
        <v>0</v>
      </c>
      <c r="C866" s="248">
        <f>IF('Covid-19 KUA Abrechnungen'!AD875&gt;0,'Covid-19 KUA Abrechnungen'!AD875/'Covid-19 KUA Abrechnungen'!P875,'Covid-19 KUA Abrechnungen'!AE875)</f>
        <v>0</v>
      </c>
      <c r="E866" s="248" t="e">
        <f>CONCATENATE(Gehälter!$A2:$AD16,"-",Gehälter!$A2:$AD16)</f>
        <v>#VALUE!</v>
      </c>
      <c r="F866" t="e">
        <f>+Gehälter!$A2:$AD16/Gehälter!$A2:$AD16</f>
        <v>#VALUE!</v>
      </c>
    </row>
    <row r="867" spans="1:6" x14ac:dyDescent="0.2">
      <c r="A867" s="248" t="str">
        <f>CONCATENATE('Covid-19 KUA Abrechnungen'!G876,"-",LEFT('Covid-19 KUA Abrechnungen'!AB876,6))</f>
        <v>-</v>
      </c>
      <c r="B867" s="248">
        <f>+'Covid-19 KUA Abrechnungen'!Z876</f>
        <v>0</v>
      </c>
      <c r="C867" s="248">
        <f>IF('Covid-19 KUA Abrechnungen'!AD876&gt;0,'Covid-19 KUA Abrechnungen'!AD876/'Covid-19 KUA Abrechnungen'!P876,'Covid-19 KUA Abrechnungen'!AE876)</f>
        <v>0</v>
      </c>
      <c r="E867" s="248" t="e">
        <f>CONCATENATE(Gehälter!$A2:$AD16,"-",Gehälter!$A2:$AD16)</f>
        <v>#VALUE!</v>
      </c>
      <c r="F867" t="e">
        <f>+Gehälter!$A2:$AD16/Gehälter!$A2:$AD16</f>
        <v>#VALUE!</v>
      </c>
    </row>
    <row r="868" spans="1:6" x14ac:dyDescent="0.2">
      <c r="A868" s="248" t="str">
        <f>CONCATENATE('Covid-19 KUA Abrechnungen'!G877,"-",LEFT('Covid-19 KUA Abrechnungen'!AB877,6))</f>
        <v>-</v>
      </c>
      <c r="B868" s="248">
        <f>+'Covid-19 KUA Abrechnungen'!Z877</f>
        <v>0</v>
      </c>
      <c r="C868" s="248">
        <f>IF('Covid-19 KUA Abrechnungen'!AD877&gt;0,'Covid-19 KUA Abrechnungen'!AD877/'Covid-19 KUA Abrechnungen'!P877,'Covid-19 KUA Abrechnungen'!AE877)</f>
        <v>0</v>
      </c>
      <c r="E868" s="248" t="e">
        <f>CONCATENATE(Gehälter!$A2:$AD16,"-",Gehälter!$A2:$AD16)</f>
        <v>#VALUE!</v>
      </c>
      <c r="F868" t="e">
        <f>+Gehälter!$A2:$AD16/Gehälter!$A2:$AD16</f>
        <v>#VALUE!</v>
      </c>
    </row>
    <row r="869" spans="1:6" x14ac:dyDescent="0.2">
      <c r="A869" s="248" t="str">
        <f>CONCATENATE('Covid-19 KUA Abrechnungen'!G878,"-",LEFT('Covid-19 KUA Abrechnungen'!AB878,6))</f>
        <v>-</v>
      </c>
      <c r="B869" s="248">
        <f>+'Covid-19 KUA Abrechnungen'!Z878</f>
        <v>0</v>
      </c>
      <c r="C869" s="248">
        <f>IF('Covid-19 KUA Abrechnungen'!AD878&gt;0,'Covid-19 KUA Abrechnungen'!AD878/'Covid-19 KUA Abrechnungen'!P878,'Covid-19 KUA Abrechnungen'!AE878)</f>
        <v>0</v>
      </c>
      <c r="E869" s="248" t="e">
        <f>CONCATENATE(Gehälter!$A2:$AD16,"-",Gehälter!$A2:$AD16)</f>
        <v>#VALUE!</v>
      </c>
      <c r="F869" t="e">
        <f>+Gehälter!$A2:$AD16/Gehälter!$A2:$AD16</f>
        <v>#VALUE!</v>
      </c>
    </row>
    <row r="870" spans="1:6" x14ac:dyDescent="0.2">
      <c r="A870" s="248" t="str">
        <f>CONCATENATE('Covid-19 KUA Abrechnungen'!G879,"-",LEFT('Covid-19 KUA Abrechnungen'!AB879,6))</f>
        <v>-</v>
      </c>
      <c r="B870" s="248">
        <f>+'Covid-19 KUA Abrechnungen'!Z879</f>
        <v>0</v>
      </c>
      <c r="C870" s="248">
        <f>IF('Covid-19 KUA Abrechnungen'!AD879&gt;0,'Covid-19 KUA Abrechnungen'!AD879/'Covid-19 KUA Abrechnungen'!P879,'Covid-19 KUA Abrechnungen'!AE879)</f>
        <v>0</v>
      </c>
      <c r="E870" s="248" t="e">
        <f>CONCATENATE(Gehälter!$A2:$AD16,"-",Gehälter!$A2:$AD16)</f>
        <v>#VALUE!</v>
      </c>
      <c r="F870" t="e">
        <f>+Gehälter!$A2:$AD16/Gehälter!$A2:$AD16</f>
        <v>#VALUE!</v>
      </c>
    </row>
    <row r="871" spans="1:6" x14ac:dyDescent="0.2">
      <c r="A871" s="248" t="str">
        <f>CONCATENATE('Covid-19 KUA Abrechnungen'!G880,"-",LEFT('Covid-19 KUA Abrechnungen'!AB880,6))</f>
        <v>-</v>
      </c>
      <c r="B871" s="248">
        <f>+'Covid-19 KUA Abrechnungen'!Z880</f>
        <v>0</v>
      </c>
      <c r="C871" s="248">
        <f>IF('Covid-19 KUA Abrechnungen'!AD880&gt;0,'Covid-19 KUA Abrechnungen'!AD880/'Covid-19 KUA Abrechnungen'!P880,'Covid-19 KUA Abrechnungen'!AE880)</f>
        <v>0</v>
      </c>
      <c r="E871" s="248" t="e">
        <f>CONCATENATE(Gehälter!$A2:$AD16,"-",Gehälter!$A2:$AD16)</f>
        <v>#VALUE!</v>
      </c>
      <c r="F871" t="e">
        <f>+Gehälter!$A2:$AD16/Gehälter!$A2:$AD16</f>
        <v>#VALUE!</v>
      </c>
    </row>
    <row r="872" spans="1:6" x14ac:dyDescent="0.2">
      <c r="A872" s="248" t="str">
        <f>CONCATENATE('Covid-19 KUA Abrechnungen'!G881,"-",LEFT('Covid-19 KUA Abrechnungen'!AB881,6))</f>
        <v>-</v>
      </c>
      <c r="B872" s="248">
        <f>+'Covid-19 KUA Abrechnungen'!Z881</f>
        <v>0</v>
      </c>
      <c r="C872" s="248">
        <f>IF('Covid-19 KUA Abrechnungen'!AD881&gt;0,'Covid-19 KUA Abrechnungen'!AD881/'Covid-19 KUA Abrechnungen'!P881,'Covid-19 KUA Abrechnungen'!AE881)</f>
        <v>0</v>
      </c>
      <c r="E872" s="248" t="e">
        <f>CONCATENATE(Gehälter!$A2:$AD16,"-",Gehälter!$A2:$AD16)</f>
        <v>#VALUE!</v>
      </c>
      <c r="F872" t="e">
        <f>+Gehälter!$A2:$AD16/Gehälter!$A2:$AD16</f>
        <v>#VALUE!</v>
      </c>
    </row>
    <row r="873" spans="1:6" x14ac:dyDescent="0.2">
      <c r="A873" s="248" t="str">
        <f>CONCATENATE('Covid-19 KUA Abrechnungen'!G882,"-",LEFT('Covid-19 KUA Abrechnungen'!AB882,6))</f>
        <v>-</v>
      </c>
      <c r="B873" s="248">
        <f>+'Covid-19 KUA Abrechnungen'!Z882</f>
        <v>0</v>
      </c>
      <c r="C873" s="248">
        <f>IF('Covid-19 KUA Abrechnungen'!AD882&gt;0,'Covid-19 KUA Abrechnungen'!AD882/'Covid-19 KUA Abrechnungen'!P882,'Covid-19 KUA Abrechnungen'!AE882)</f>
        <v>0</v>
      </c>
      <c r="E873" s="248" t="e">
        <f>CONCATENATE(Gehälter!$A2:$AD16,"-",Gehälter!$A2:$AD16)</f>
        <v>#VALUE!</v>
      </c>
      <c r="F873" t="e">
        <f>+Gehälter!$A2:$AD16/Gehälter!$A2:$AD16</f>
        <v>#VALUE!</v>
      </c>
    </row>
    <row r="874" spans="1:6" x14ac:dyDescent="0.2">
      <c r="A874" s="248" t="str">
        <f>CONCATENATE('Covid-19 KUA Abrechnungen'!G883,"-",LEFT('Covid-19 KUA Abrechnungen'!AB883,6))</f>
        <v>-</v>
      </c>
      <c r="B874" s="248">
        <f>+'Covid-19 KUA Abrechnungen'!Z883</f>
        <v>0</v>
      </c>
      <c r="C874" s="248">
        <f>IF('Covid-19 KUA Abrechnungen'!AD883&gt;0,'Covid-19 KUA Abrechnungen'!AD883/'Covid-19 KUA Abrechnungen'!P883,'Covid-19 KUA Abrechnungen'!AE883)</f>
        <v>0</v>
      </c>
      <c r="E874" s="248" t="e">
        <f>CONCATENATE(Gehälter!$A2:$AD16,"-",Gehälter!$A2:$AD16)</f>
        <v>#VALUE!</v>
      </c>
      <c r="F874" t="e">
        <f>+Gehälter!$A2:$AD16/Gehälter!$A2:$AD16</f>
        <v>#VALUE!</v>
      </c>
    </row>
    <row r="875" spans="1:6" x14ac:dyDescent="0.2">
      <c r="A875" s="248" t="str">
        <f>CONCATENATE('Covid-19 KUA Abrechnungen'!G884,"-",LEFT('Covid-19 KUA Abrechnungen'!AB884,6))</f>
        <v>-</v>
      </c>
      <c r="B875" s="248">
        <f>+'Covid-19 KUA Abrechnungen'!Z884</f>
        <v>0</v>
      </c>
      <c r="C875" s="248">
        <f>IF('Covid-19 KUA Abrechnungen'!AD884&gt;0,'Covid-19 KUA Abrechnungen'!AD884/'Covid-19 KUA Abrechnungen'!P884,'Covid-19 KUA Abrechnungen'!AE884)</f>
        <v>0</v>
      </c>
      <c r="E875" s="248" t="e">
        <f>CONCATENATE(Gehälter!$A2:$AD16,"-",Gehälter!$A2:$AD16)</f>
        <v>#VALUE!</v>
      </c>
      <c r="F875" t="e">
        <f>+Gehälter!$A2:$AD16/Gehälter!$A2:$AD16</f>
        <v>#VALUE!</v>
      </c>
    </row>
    <row r="876" spans="1:6" x14ac:dyDescent="0.2">
      <c r="A876" s="248" t="str">
        <f>CONCATENATE('Covid-19 KUA Abrechnungen'!G885,"-",LEFT('Covid-19 KUA Abrechnungen'!AB885,6))</f>
        <v>-</v>
      </c>
      <c r="B876" s="248">
        <f>+'Covid-19 KUA Abrechnungen'!Z885</f>
        <v>0</v>
      </c>
      <c r="C876" s="248">
        <f>IF('Covid-19 KUA Abrechnungen'!AD885&gt;0,'Covid-19 KUA Abrechnungen'!AD885/'Covid-19 KUA Abrechnungen'!P885,'Covid-19 KUA Abrechnungen'!AE885)</f>
        <v>0</v>
      </c>
      <c r="E876" s="248" t="e">
        <f>CONCATENATE(Gehälter!$A2:$AD16,"-",Gehälter!$A2:$AD16)</f>
        <v>#VALUE!</v>
      </c>
      <c r="F876" t="e">
        <f>+Gehälter!$A2:$AD16/Gehälter!$A2:$AD16</f>
        <v>#VALUE!</v>
      </c>
    </row>
    <row r="877" spans="1:6" x14ac:dyDescent="0.2">
      <c r="A877" s="248" t="str">
        <f>CONCATENATE('Covid-19 KUA Abrechnungen'!G886,"-",LEFT('Covid-19 KUA Abrechnungen'!AB886,6))</f>
        <v>-</v>
      </c>
      <c r="B877" s="248">
        <f>+'Covid-19 KUA Abrechnungen'!Z886</f>
        <v>0</v>
      </c>
      <c r="C877" s="248">
        <f>IF('Covid-19 KUA Abrechnungen'!AD886&gt;0,'Covid-19 KUA Abrechnungen'!AD886/'Covid-19 KUA Abrechnungen'!P886,'Covid-19 KUA Abrechnungen'!AE886)</f>
        <v>0</v>
      </c>
      <c r="E877" s="248" t="e">
        <f>CONCATENATE(Gehälter!$A2:$AD16,"-",Gehälter!$A2:$AD16)</f>
        <v>#VALUE!</v>
      </c>
      <c r="F877" t="e">
        <f>+Gehälter!$A2:$AD16/Gehälter!$A2:$AD16</f>
        <v>#VALUE!</v>
      </c>
    </row>
    <row r="878" spans="1:6" x14ac:dyDescent="0.2">
      <c r="A878" s="248" t="str">
        <f>CONCATENATE('Covid-19 KUA Abrechnungen'!G887,"-",LEFT('Covid-19 KUA Abrechnungen'!AB887,6))</f>
        <v>-</v>
      </c>
      <c r="B878" s="248">
        <f>+'Covid-19 KUA Abrechnungen'!Z887</f>
        <v>0</v>
      </c>
      <c r="C878" s="248">
        <f>IF('Covid-19 KUA Abrechnungen'!AD887&gt;0,'Covid-19 KUA Abrechnungen'!AD887/'Covid-19 KUA Abrechnungen'!P887,'Covid-19 KUA Abrechnungen'!AE887)</f>
        <v>0</v>
      </c>
      <c r="E878" s="248" t="e">
        <f>CONCATENATE(Gehälter!$A2:$AD16,"-",Gehälter!$A2:$AD16)</f>
        <v>#VALUE!</v>
      </c>
      <c r="F878" t="e">
        <f>+Gehälter!$A2:$AD16/Gehälter!$A2:$AD16</f>
        <v>#VALUE!</v>
      </c>
    </row>
    <row r="879" spans="1:6" x14ac:dyDescent="0.2">
      <c r="A879" s="248" t="str">
        <f>CONCATENATE('Covid-19 KUA Abrechnungen'!G888,"-",LEFT('Covid-19 KUA Abrechnungen'!AB888,6))</f>
        <v>-</v>
      </c>
      <c r="B879" s="248">
        <f>+'Covid-19 KUA Abrechnungen'!Z888</f>
        <v>0</v>
      </c>
      <c r="C879" s="248">
        <f>IF('Covid-19 KUA Abrechnungen'!AD888&gt;0,'Covid-19 KUA Abrechnungen'!AD888/'Covid-19 KUA Abrechnungen'!P888,'Covid-19 KUA Abrechnungen'!AE888)</f>
        <v>0</v>
      </c>
      <c r="E879" s="248" t="e">
        <f>CONCATENATE(Gehälter!$A2:$AD16,"-",Gehälter!$A2:$AD16)</f>
        <v>#VALUE!</v>
      </c>
      <c r="F879" t="e">
        <f>+Gehälter!$A2:$AD16/Gehälter!$A2:$AD16</f>
        <v>#VALUE!</v>
      </c>
    </row>
    <row r="880" spans="1:6" x14ac:dyDescent="0.2">
      <c r="A880" s="248" t="str">
        <f>CONCATENATE('Covid-19 KUA Abrechnungen'!G889,"-",LEFT('Covid-19 KUA Abrechnungen'!AB889,6))</f>
        <v>-</v>
      </c>
      <c r="B880" s="248">
        <f>+'Covid-19 KUA Abrechnungen'!Z889</f>
        <v>0</v>
      </c>
      <c r="C880" s="248">
        <f>IF('Covid-19 KUA Abrechnungen'!AD889&gt;0,'Covid-19 KUA Abrechnungen'!AD889/'Covid-19 KUA Abrechnungen'!P889,'Covid-19 KUA Abrechnungen'!AE889)</f>
        <v>0</v>
      </c>
      <c r="E880" s="248" t="e">
        <f>CONCATENATE(Gehälter!$A2:$AD16,"-",Gehälter!$A2:$AD16)</f>
        <v>#VALUE!</v>
      </c>
      <c r="F880" t="e">
        <f>+Gehälter!$A2:$AD16/Gehälter!$A2:$AD16</f>
        <v>#VALUE!</v>
      </c>
    </row>
    <row r="881" spans="1:6" x14ac:dyDescent="0.2">
      <c r="A881" s="248" t="str">
        <f>CONCATENATE('Covid-19 KUA Abrechnungen'!G890,"-",LEFT('Covid-19 KUA Abrechnungen'!AB890,6))</f>
        <v>-</v>
      </c>
      <c r="B881" s="248">
        <f>+'Covid-19 KUA Abrechnungen'!Z890</f>
        <v>0</v>
      </c>
      <c r="C881" s="248">
        <f>IF('Covid-19 KUA Abrechnungen'!AD890&gt;0,'Covid-19 KUA Abrechnungen'!AD890/'Covid-19 KUA Abrechnungen'!P890,'Covid-19 KUA Abrechnungen'!AE890)</f>
        <v>0</v>
      </c>
      <c r="E881" s="248" t="e">
        <f>CONCATENATE(Gehälter!$A2:$AD16,"-",Gehälter!$A2:$AD16)</f>
        <v>#VALUE!</v>
      </c>
      <c r="F881" t="e">
        <f>+Gehälter!$A2:$AD16/Gehälter!$A2:$AD16</f>
        <v>#VALUE!</v>
      </c>
    </row>
    <row r="882" spans="1:6" x14ac:dyDescent="0.2">
      <c r="A882" s="248" t="str">
        <f>CONCATENATE('Covid-19 KUA Abrechnungen'!G891,"-",LEFT('Covid-19 KUA Abrechnungen'!AB891,6))</f>
        <v>-</v>
      </c>
      <c r="B882" s="248">
        <f>+'Covid-19 KUA Abrechnungen'!Z891</f>
        <v>0</v>
      </c>
      <c r="C882" s="248">
        <f>IF('Covid-19 KUA Abrechnungen'!AD891&gt;0,'Covid-19 KUA Abrechnungen'!AD891/'Covid-19 KUA Abrechnungen'!P891,'Covid-19 KUA Abrechnungen'!AE891)</f>
        <v>0</v>
      </c>
      <c r="E882" s="248" t="e">
        <f>CONCATENATE(Gehälter!$A2:$AD16,"-",Gehälter!$A2:$AD16)</f>
        <v>#VALUE!</v>
      </c>
      <c r="F882" t="e">
        <f>+Gehälter!$A2:$AD16/Gehälter!$A2:$AD16</f>
        <v>#VALUE!</v>
      </c>
    </row>
    <row r="883" spans="1:6" x14ac:dyDescent="0.2">
      <c r="A883" s="248" t="str">
        <f>CONCATENATE('Covid-19 KUA Abrechnungen'!G892,"-",LEFT('Covid-19 KUA Abrechnungen'!AB892,6))</f>
        <v>-</v>
      </c>
      <c r="B883" s="248">
        <f>+'Covid-19 KUA Abrechnungen'!Z892</f>
        <v>0</v>
      </c>
      <c r="C883" s="248">
        <f>IF('Covid-19 KUA Abrechnungen'!AD892&gt;0,'Covid-19 KUA Abrechnungen'!AD892/'Covid-19 KUA Abrechnungen'!P892,'Covid-19 KUA Abrechnungen'!AE892)</f>
        <v>0</v>
      </c>
      <c r="E883" s="248" t="e">
        <f>CONCATENATE(Gehälter!$A2:$AD16,"-",Gehälter!$A2:$AD16)</f>
        <v>#VALUE!</v>
      </c>
      <c r="F883" t="e">
        <f>+Gehälter!$A2:$AD16/Gehälter!$A2:$AD16</f>
        <v>#VALUE!</v>
      </c>
    </row>
    <row r="884" spans="1:6" x14ac:dyDescent="0.2">
      <c r="A884" s="248" t="str">
        <f>CONCATENATE('Covid-19 KUA Abrechnungen'!G893,"-",LEFT('Covid-19 KUA Abrechnungen'!AB893,6))</f>
        <v>-</v>
      </c>
      <c r="B884" s="248">
        <f>+'Covid-19 KUA Abrechnungen'!Z893</f>
        <v>0</v>
      </c>
      <c r="C884" s="248">
        <f>IF('Covid-19 KUA Abrechnungen'!AD893&gt;0,'Covid-19 KUA Abrechnungen'!AD893/'Covid-19 KUA Abrechnungen'!P893,'Covid-19 KUA Abrechnungen'!AE893)</f>
        <v>0</v>
      </c>
      <c r="E884" s="248" t="e">
        <f>CONCATENATE(Gehälter!$A2:$AD16,"-",Gehälter!$A2:$AD16)</f>
        <v>#VALUE!</v>
      </c>
      <c r="F884" t="e">
        <f>+Gehälter!$A2:$AD16/Gehälter!$A2:$AD16</f>
        <v>#VALUE!</v>
      </c>
    </row>
    <row r="885" spans="1:6" x14ac:dyDescent="0.2">
      <c r="A885" s="248" t="str">
        <f>CONCATENATE('Covid-19 KUA Abrechnungen'!G894,"-",LEFT('Covid-19 KUA Abrechnungen'!AB894,6))</f>
        <v>-</v>
      </c>
      <c r="B885" s="248">
        <f>+'Covid-19 KUA Abrechnungen'!Z894</f>
        <v>0</v>
      </c>
      <c r="C885" s="248">
        <f>IF('Covid-19 KUA Abrechnungen'!AD894&gt;0,'Covid-19 KUA Abrechnungen'!AD894/'Covid-19 KUA Abrechnungen'!P894,'Covid-19 KUA Abrechnungen'!AE894)</f>
        <v>0</v>
      </c>
      <c r="E885" s="248" t="e">
        <f>CONCATENATE(Gehälter!$A2:$AD16,"-",Gehälter!$A2:$AD16)</f>
        <v>#VALUE!</v>
      </c>
      <c r="F885" t="e">
        <f>+Gehälter!$A2:$AD16/Gehälter!$A2:$AD16</f>
        <v>#VALUE!</v>
      </c>
    </row>
    <row r="886" spans="1:6" x14ac:dyDescent="0.2">
      <c r="A886" s="248" t="str">
        <f>CONCATENATE('Covid-19 KUA Abrechnungen'!G895,"-",LEFT('Covid-19 KUA Abrechnungen'!AB895,6))</f>
        <v>-</v>
      </c>
      <c r="B886" s="248">
        <f>+'Covid-19 KUA Abrechnungen'!Z895</f>
        <v>0</v>
      </c>
      <c r="C886" s="248">
        <f>IF('Covid-19 KUA Abrechnungen'!AD895&gt;0,'Covid-19 KUA Abrechnungen'!AD895/'Covid-19 KUA Abrechnungen'!P895,'Covid-19 KUA Abrechnungen'!AE895)</f>
        <v>0</v>
      </c>
      <c r="E886" s="248" t="e">
        <f>CONCATENATE(Gehälter!$A2:$AD16,"-",Gehälter!$A2:$AD16)</f>
        <v>#VALUE!</v>
      </c>
      <c r="F886" t="e">
        <f>+Gehälter!$A2:$AD16/Gehälter!$A2:$AD16</f>
        <v>#VALUE!</v>
      </c>
    </row>
    <row r="887" spans="1:6" x14ac:dyDescent="0.2">
      <c r="A887" s="248" t="str">
        <f>CONCATENATE('Covid-19 KUA Abrechnungen'!G896,"-",LEFT('Covid-19 KUA Abrechnungen'!AB896,6))</f>
        <v>-</v>
      </c>
      <c r="B887" s="248">
        <f>+'Covid-19 KUA Abrechnungen'!Z896</f>
        <v>0</v>
      </c>
      <c r="C887" s="248">
        <f>IF('Covid-19 KUA Abrechnungen'!AD896&gt;0,'Covid-19 KUA Abrechnungen'!AD896/'Covid-19 KUA Abrechnungen'!P896,'Covid-19 KUA Abrechnungen'!AE896)</f>
        <v>0</v>
      </c>
      <c r="E887" s="248" t="e">
        <f>CONCATENATE(Gehälter!$A2:$AD16,"-",Gehälter!$A2:$AD16)</f>
        <v>#VALUE!</v>
      </c>
      <c r="F887" t="e">
        <f>+Gehälter!$A2:$AD16/Gehälter!$A2:$AD16</f>
        <v>#VALUE!</v>
      </c>
    </row>
    <row r="888" spans="1:6" x14ac:dyDescent="0.2">
      <c r="A888" s="248" t="str">
        <f>CONCATENATE('Covid-19 KUA Abrechnungen'!G897,"-",LEFT('Covid-19 KUA Abrechnungen'!AB897,6))</f>
        <v>-</v>
      </c>
      <c r="B888" s="248">
        <f>+'Covid-19 KUA Abrechnungen'!Z897</f>
        <v>0</v>
      </c>
      <c r="C888" s="248">
        <f>IF('Covid-19 KUA Abrechnungen'!AD897&gt;0,'Covid-19 KUA Abrechnungen'!AD897/'Covid-19 KUA Abrechnungen'!P897,'Covid-19 KUA Abrechnungen'!AE897)</f>
        <v>0</v>
      </c>
      <c r="E888" s="248" t="e">
        <f>CONCATENATE(Gehälter!$A2:$AD16,"-",Gehälter!$A2:$AD16)</f>
        <v>#VALUE!</v>
      </c>
      <c r="F888" t="e">
        <f>+Gehälter!$A2:$AD16/Gehälter!$A2:$AD16</f>
        <v>#VALUE!</v>
      </c>
    </row>
    <row r="889" spans="1:6" x14ac:dyDescent="0.2">
      <c r="A889" s="248" t="str">
        <f>CONCATENATE('Covid-19 KUA Abrechnungen'!G898,"-",LEFT('Covid-19 KUA Abrechnungen'!AB898,6))</f>
        <v>-</v>
      </c>
      <c r="B889" s="248">
        <f>+'Covid-19 KUA Abrechnungen'!Z898</f>
        <v>0</v>
      </c>
      <c r="C889" s="248">
        <f>IF('Covid-19 KUA Abrechnungen'!AD898&gt;0,'Covid-19 KUA Abrechnungen'!AD898/'Covid-19 KUA Abrechnungen'!P898,'Covid-19 KUA Abrechnungen'!AE898)</f>
        <v>0</v>
      </c>
      <c r="E889" s="248" t="e">
        <f>CONCATENATE(Gehälter!$A2:$AD16,"-",Gehälter!$A2:$AD16)</f>
        <v>#VALUE!</v>
      </c>
      <c r="F889" t="e">
        <f>+Gehälter!$A2:$AD16/Gehälter!$A2:$AD16</f>
        <v>#VALUE!</v>
      </c>
    </row>
    <row r="890" spans="1:6" x14ac:dyDescent="0.2">
      <c r="A890" s="248" t="str">
        <f>CONCATENATE('Covid-19 KUA Abrechnungen'!G899,"-",LEFT('Covid-19 KUA Abrechnungen'!AB899,6))</f>
        <v>-</v>
      </c>
      <c r="B890" s="248">
        <f>+'Covid-19 KUA Abrechnungen'!Z899</f>
        <v>0</v>
      </c>
      <c r="C890" s="248">
        <f>IF('Covid-19 KUA Abrechnungen'!AD899&gt;0,'Covid-19 KUA Abrechnungen'!AD899/'Covid-19 KUA Abrechnungen'!P899,'Covid-19 KUA Abrechnungen'!AE899)</f>
        <v>0</v>
      </c>
      <c r="E890" s="248" t="e">
        <f>CONCATENATE(Gehälter!$A2:$AD16,"-",Gehälter!$A2:$AD16)</f>
        <v>#VALUE!</v>
      </c>
      <c r="F890" t="e">
        <f>+Gehälter!$A2:$AD16/Gehälter!$A2:$AD16</f>
        <v>#VALUE!</v>
      </c>
    </row>
    <row r="891" spans="1:6" x14ac:dyDescent="0.2">
      <c r="A891" s="248" t="str">
        <f>CONCATENATE('Covid-19 KUA Abrechnungen'!G900,"-",LEFT('Covid-19 KUA Abrechnungen'!AB900,6))</f>
        <v>-</v>
      </c>
      <c r="B891" s="248">
        <f>+'Covid-19 KUA Abrechnungen'!Z900</f>
        <v>0</v>
      </c>
      <c r="C891" s="248">
        <f>IF('Covid-19 KUA Abrechnungen'!AD900&gt;0,'Covid-19 KUA Abrechnungen'!AD900/'Covid-19 KUA Abrechnungen'!P900,'Covid-19 KUA Abrechnungen'!AE900)</f>
        <v>0</v>
      </c>
      <c r="E891" s="248" t="e">
        <f>CONCATENATE(Gehälter!$A2:$AD16,"-",Gehälter!$A2:$AD16)</f>
        <v>#VALUE!</v>
      </c>
      <c r="F891" t="e">
        <f>+Gehälter!$A2:$AD16/Gehälter!$A2:$AD16</f>
        <v>#VALUE!</v>
      </c>
    </row>
    <row r="892" spans="1:6" x14ac:dyDescent="0.2">
      <c r="A892" s="248" t="str">
        <f>CONCATENATE('Covid-19 KUA Abrechnungen'!G901,"-",LEFT('Covid-19 KUA Abrechnungen'!AB901,6))</f>
        <v>-</v>
      </c>
      <c r="B892" s="248">
        <f>+'Covid-19 KUA Abrechnungen'!Z901</f>
        <v>0</v>
      </c>
      <c r="C892" s="248">
        <f>IF('Covid-19 KUA Abrechnungen'!AD901&gt;0,'Covid-19 KUA Abrechnungen'!AD901/'Covid-19 KUA Abrechnungen'!P901,'Covid-19 KUA Abrechnungen'!AE901)</f>
        <v>0</v>
      </c>
      <c r="E892" s="248" t="e">
        <f>CONCATENATE(Gehälter!$A2:$AD16,"-",Gehälter!$A2:$AD16)</f>
        <v>#VALUE!</v>
      </c>
      <c r="F892" t="e">
        <f>+Gehälter!$A2:$AD16/Gehälter!$A2:$AD16</f>
        <v>#VALUE!</v>
      </c>
    </row>
    <row r="893" spans="1:6" x14ac:dyDescent="0.2">
      <c r="A893" s="248" t="str">
        <f>CONCATENATE('Covid-19 KUA Abrechnungen'!G902,"-",LEFT('Covid-19 KUA Abrechnungen'!AB902,6))</f>
        <v>-</v>
      </c>
      <c r="B893" s="248">
        <f>+'Covid-19 KUA Abrechnungen'!Z902</f>
        <v>0</v>
      </c>
      <c r="C893" s="248">
        <f>IF('Covid-19 KUA Abrechnungen'!AD902&gt;0,'Covid-19 KUA Abrechnungen'!AD902/'Covid-19 KUA Abrechnungen'!P902,'Covid-19 KUA Abrechnungen'!AE902)</f>
        <v>0</v>
      </c>
      <c r="E893" s="248" t="e">
        <f>CONCATENATE(Gehälter!$A2:$AD16,"-",Gehälter!$A2:$AD16)</f>
        <v>#VALUE!</v>
      </c>
      <c r="F893" t="e">
        <f>+Gehälter!$A2:$AD16/Gehälter!$A2:$AD16</f>
        <v>#VALUE!</v>
      </c>
    </row>
    <row r="894" spans="1:6" x14ac:dyDescent="0.2">
      <c r="A894" s="248" t="str">
        <f>CONCATENATE('Covid-19 KUA Abrechnungen'!G903,"-",LEFT('Covid-19 KUA Abrechnungen'!AB903,6))</f>
        <v>-</v>
      </c>
      <c r="B894" s="248">
        <f>+'Covid-19 KUA Abrechnungen'!Z903</f>
        <v>0</v>
      </c>
      <c r="C894" s="248">
        <f>IF('Covid-19 KUA Abrechnungen'!AD903&gt;0,'Covid-19 KUA Abrechnungen'!AD903/'Covid-19 KUA Abrechnungen'!P903,'Covid-19 KUA Abrechnungen'!AE903)</f>
        <v>0</v>
      </c>
      <c r="E894" s="248" t="e">
        <f>CONCATENATE(Gehälter!$A2:$AD16,"-",Gehälter!$A2:$AD16)</f>
        <v>#VALUE!</v>
      </c>
      <c r="F894" t="e">
        <f>+Gehälter!$A2:$AD16/Gehälter!$A2:$AD16</f>
        <v>#VALUE!</v>
      </c>
    </row>
    <row r="895" spans="1:6" x14ac:dyDescent="0.2">
      <c r="A895" s="248" t="str">
        <f>CONCATENATE('Covid-19 KUA Abrechnungen'!G904,"-",LEFT('Covid-19 KUA Abrechnungen'!AB904,6))</f>
        <v>-</v>
      </c>
      <c r="B895" s="248">
        <f>+'Covid-19 KUA Abrechnungen'!Z904</f>
        <v>0</v>
      </c>
      <c r="C895" s="248">
        <f>IF('Covid-19 KUA Abrechnungen'!AD904&gt;0,'Covid-19 KUA Abrechnungen'!AD904/'Covid-19 KUA Abrechnungen'!P904,'Covid-19 KUA Abrechnungen'!AE904)</f>
        <v>0</v>
      </c>
      <c r="E895" s="248" t="e">
        <f>CONCATENATE(Gehälter!$A2:$AD16,"-",Gehälter!$A2:$AD16)</f>
        <v>#VALUE!</v>
      </c>
      <c r="F895" t="e">
        <f>+Gehälter!$A2:$AD16/Gehälter!$A2:$AD16</f>
        <v>#VALUE!</v>
      </c>
    </row>
    <row r="896" spans="1:6" x14ac:dyDescent="0.2">
      <c r="A896" s="248" t="str">
        <f>CONCATENATE('Covid-19 KUA Abrechnungen'!G905,"-",LEFT('Covid-19 KUA Abrechnungen'!AB905,6))</f>
        <v>-</v>
      </c>
      <c r="B896" s="248">
        <f>+'Covid-19 KUA Abrechnungen'!Z905</f>
        <v>0</v>
      </c>
      <c r="C896" s="248">
        <f>IF('Covid-19 KUA Abrechnungen'!AD905&gt;0,'Covid-19 KUA Abrechnungen'!AD905/'Covid-19 KUA Abrechnungen'!P905,'Covid-19 KUA Abrechnungen'!AE905)</f>
        <v>0</v>
      </c>
      <c r="E896" s="248" t="e">
        <f>CONCATENATE(Gehälter!$A2:$AD16,"-",Gehälter!$A2:$AD16)</f>
        <v>#VALUE!</v>
      </c>
      <c r="F896" t="e">
        <f>+Gehälter!$A2:$AD16/Gehälter!$A2:$AD16</f>
        <v>#VALUE!</v>
      </c>
    </row>
    <row r="897" spans="1:6" x14ac:dyDescent="0.2">
      <c r="A897" s="248" t="str">
        <f>CONCATENATE('Covid-19 KUA Abrechnungen'!G906,"-",LEFT('Covid-19 KUA Abrechnungen'!AB906,6))</f>
        <v>-</v>
      </c>
      <c r="B897" s="248">
        <f>+'Covid-19 KUA Abrechnungen'!Z906</f>
        <v>0</v>
      </c>
      <c r="C897" s="248">
        <f>IF('Covid-19 KUA Abrechnungen'!AD906&gt;0,'Covid-19 KUA Abrechnungen'!AD906/'Covid-19 KUA Abrechnungen'!P906,'Covid-19 KUA Abrechnungen'!AE906)</f>
        <v>0</v>
      </c>
      <c r="E897" s="248" t="e">
        <f>CONCATENATE(Gehälter!$A2:$AD16,"-",Gehälter!$A2:$AD16)</f>
        <v>#VALUE!</v>
      </c>
      <c r="F897" t="e">
        <f>+Gehälter!$A2:$AD16/Gehälter!$A2:$AD16</f>
        <v>#VALUE!</v>
      </c>
    </row>
    <row r="898" spans="1:6" x14ac:dyDescent="0.2">
      <c r="A898" s="248" t="str">
        <f>CONCATENATE('Covid-19 KUA Abrechnungen'!G907,"-",LEFT('Covid-19 KUA Abrechnungen'!AB907,6))</f>
        <v>-</v>
      </c>
      <c r="B898" s="248">
        <f>+'Covid-19 KUA Abrechnungen'!Z907</f>
        <v>0</v>
      </c>
      <c r="C898" s="248">
        <f>IF('Covid-19 KUA Abrechnungen'!AD907&gt;0,'Covid-19 KUA Abrechnungen'!AD907/'Covid-19 KUA Abrechnungen'!P907,'Covid-19 KUA Abrechnungen'!AE907)</f>
        <v>0</v>
      </c>
      <c r="E898" s="248" t="e">
        <f>CONCATENATE(Gehälter!$A2:$AD16,"-",Gehälter!$A2:$AD16)</f>
        <v>#VALUE!</v>
      </c>
      <c r="F898" t="e">
        <f>+Gehälter!$A2:$AD16/Gehälter!$A2:$AD16</f>
        <v>#VALUE!</v>
      </c>
    </row>
    <row r="899" spans="1:6" x14ac:dyDescent="0.2">
      <c r="A899" s="248" t="str">
        <f>CONCATENATE('Covid-19 KUA Abrechnungen'!G908,"-",LEFT('Covid-19 KUA Abrechnungen'!AB908,6))</f>
        <v>-</v>
      </c>
      <c r="B899" s="248">
        <f>+'Covid-19 KUA Abrechnungen'!Z908</f>
        <v>0</v>
      </c>
      <c r="C899" s="248">
        <f>IF('Covid-19 KUA Abrechnungen'!AD908&gt;0,'Covid-19 KUA Abrechnungen'!AD908/'Covid-19 KUA Abrechnungen'!P908,'Covid-19 KUA Abrechnungen'!AE908)</f>
        <v>0</v>
      </c>
      <c r="E899" s="248" t="e">
        <f>CONCATENATE(Gehälter!$A2:$AD16,"-",Gehälter!$A2:$AD16)</f>
        <v>#VALUE!</v>
      </c>
      <c r="F899" t="e">
        <f>+Gehälter!$A2:$AD16/Gehälter!$A2:$AD16</f>
        <v>#VALUE!</v>
      </c>
    </row>
    <row r="900" spans="1:6" x14ac:dyDescent="0.2">
      <c r="A900" s="248" t="str">
        <f>CONCATENATE('Covid-19 KUA Abrechnungen'!G909,"-",LEFT('Covid-19 KUA Abrechnungen'!AB909,6))</f>
        <v>-</v>
      </c>
      <c r="B900" s="248">
        <f>+'Covid-19 KUA Abrechnungen'!Z909</f>
        <v>0</v>
      </c>
      <c r="C900" s="248">
        <f>IF('Covid-19 KUA Abrechnungen'!AD909&gt;0,'Covid-19 KUA Abrechnungen'!AD909/'Covid-19 KUA Abrechnungen'!P909,'Covid-19 KUA Abrechnungen'!AE909)</f>
        <v>0</v>
      </c>
      <c r="E900" s="248" t="e">
        <f>CONCATENATE(Gehälter!$A2:$AD16,"-",Gehälter!$A2:$AD16)</f>
        <v>#VALUE!</v>
      </c>
      <c r="F900" t="e">
        <f>+Gehälter!$A2:$AD16/Gehälter!$A2:$AD16</f>
        <v>#VALUE!</v>
      </c>
    </row>
    <row r="901" spans="1:6" x14ac:dyDescent="0.2">
      <c r="A901" s="248" t="str">
        <f>CONCATENATE('Covid-19 KUA Abrechnungen'!G910,"-",LEFT('Covid-19 KUA Abrechnungen'!AB910,6))</f>
        <v>-</v>
      </c>
      <c r="B901" s="248">
        <f>+'Covid-19 KUA Abrechnungen'!Z910</f>
        <v>0</v>
      </c>
      <c r="C901" s="248">
        <f>IF('Covid-19 KUA Abrechnungen'!AD910&gt;0,'Covid-19 KUA Abrechnungen'!AD910/'Covid-19 KUA Abrechnungen'!P910,'Covid-19 KUA Abrechnungen'!AE910)</f>
        <v>0</v>
      </c>
      <c r="E901" s="248" t="e">
        <f>CONCATENATE(Gehälter!$A2:$AD16,"-",Gehälter!$A2:$AD16)</f>
        <v>#VALUE!</v>
      </c>
      <c r="F901" t="e">
        <f>+Gehälter!$A2:$AD16/Gehälter!$A2:$AD16</f>
        <v>#VALUE!</v>
      </c>
    </row>
    <row r="902" spans="1:6" x14ac:dyDescent="0.2">
      <c r="A902" s="248" t="str">
        <f>CONCATENATE('Covid-19 KUA Abrechnungen'!G911,"-",LEFT('Covid-19 KUA Abrechnungen'!AB911,6))</f>
        <v>-</v>
      </c>
      <c r="B902" s="248">
        <f>+'Covid-19 KUA Abrechnungen'!Z911</f>
        <v>0</v>
      </c>
      <c r="C902" s="248">
        <f>IF('Covid-19 KUA Abrechnungen'!AD911&gt;0,'Covid-19 KUA Abrechnungen'!AD911/'Covid-19 KUA Abrechnungen'!P911,'Covid-19 KUA Abrechnungen'!AE911)</f>
        <v>0</v>
      </c>
      <c r="E902" s="248" t="e">
        <f>CONCATENATE(Gehälter!$A2:$AD16,"-",Gehälter!$A2:$AD16)</f>
        <v>#VALUE!</v>
      </c>
      <c r="F902" t="e">
        <f>+Gehälter!$A2:$AD16/Gehälter!$A2:$AD16</f>
        <v>#VALUE!</v>
      </c>
    </row>
    <row r="903" spans="1:6" x14ac:dyDescent="0.2">
      <c r="A903" s="248" t="str">
        <f>CONCATENATE('Covid-19 KUA Abrechnungen'!G912,"-",LEFT('Covid-19 KUA Abrechnungen'!AB912,6))</f>
        <v>-</v>
      </c>
      <c r="B903" s="248">
        <f>+'Covid-19 KUA Abrechnungen'!Z912</f>
        <v>0</v>
      </c>
      <c r="C903" s="248">
        <f>IF('Covid-19 KUA Abrechnungen'!AD912&gt;0,'Covid-19 KUA Abrechnungen'!AD912/'Covid-19 KUA Abrechnungen'!P912,'Covid-19 KUA Abrechnungen'!AE912)</f>
        <v>0</v>
      </c>
      <c r="E903" s="248" t="e">
        <f>CONCATENATE(Gehälter!$A2:$AD16,"-",Gehälter!$A2:$AD16)</f>
        <v>#VALUE!</v>
      </c>
      <c r="F903" t="e">
        <f>+Gehälter!$A2:$AD16/Gehälter!$A2:$AD16</f>
        <v>#VALUE!</v>
      </c>
    </row>
    <row r="904" spans="1:6" x14ac:dyDescent="0.2">
      <c r="A904" s="248" t="str">
        <f>CONCATENATE('Covid-19 KUA Abrechnungen'!G913,"-",LEFT('Covid-19 KUA Abrechnungen'!AB913,6))</f>
        <v>-</v>
      </c>
      <c r="B904" s="248">
        <f>+'Covid-19 KUA Abrechnungen'!Z913</f>
        <v>0</v>
      </c>
      <c r="C904" s="248">
        <f>IF('Covid-19 KUA Abrechnungen'!AD913&gt;0,'Covid-19 KUA Abrechnungen'!AD913/'Covid-19 KUA Abrechnungen'!P913,'Covid-19 KUA Abrechnungen'!AE913)</f>
        <v>0</v>
      </c>
      <c r="E904" s="248" t="e">
        <f>CONCATENATE(Gehälter!$A2:$AD16,"-",Gehälter!$A2:$AD16)</f>
        <v>#VALUE!</v>
      </c>
      <c r="F904" t="e">
        <f>+Gehälter!$A2:$AD16/Gehälter!$A2:$AD16</f>
        <v>#VALUE!</v>
      </c>
    </row>
    <row r="905" spans="1:6" x14ac:dyDescent="0.2">
      <c r="A905" s="248" t="str">
        <f>CONCATENATE('Covid-19 KUA Abrechnungen'!G914,"-",LEFT('Covid-19 KUA Abrechnungen'!AB914,6))</f>
        <v>-</v>
      </c>
      <c r="B905" s="248">
        <f>+'Covid-19 KUA Abrechnungen'!Z914</f>
        <v>0</v>
      </c>
      <c r="C905" s="248">
        <f>IF('Covid-19 KUA Abrechnungen'!AD914&gt;0,'Covid-19 KUA Abrechnungen'!AD914/'Covid-19 KUA Abrechnungen'!P914,'Covid-19 KUA Abrechnungen'!AE914)</f>
        <v>0</v>
      </c>
      <c r="E905" s="248" t="e">
        <f>CONCATENATE(Gehälter!$A2:$AD16,"-",Gehälter!$A2:$AD16)</f>
        <v>#VALUE!</v>
      </c>
      <c r="F905" t="e">
        <f>+Gehälter!$A2:$AD16/Gehälter!$A2:$AD16</f>
        <v>#VALUE!</v>
      </c>
    </row>
    <row r="906" spans="1:6" x14ac:dyDescent="0.2">
      <c r="A906" s="248" t="str">
        <f>CONCATENATE('Covid-19 KUA Abrechnungen'!G915,"-",LEFT('Covid-19 KUA Abrechnungen'!AB915,6))</f>
        <v>-</v>
      </c>
      <c r="B906" s="248">
        <f>+'Covid-19 KUA Abrechnungen'!Z915</f>
        <v>0</v>
      </c>
      <c r="C906" s="248">
        <f>IF('Covid-19 KUA Abrechnungen'!AD915&gt;0,'Covid-19 KUA Abrechnungen'!AD915/'Covid-19 KUA Abrechnungen'!P915,'Covid-19 KUA Abrechnungen'!AE915)</f>
        <v>0</v>
      </c>
      <c r="E906" s="248" t="e">
        <f>CONCATENATE(Gehälter!$A2:$AD16,"-",Gehälter!$A2:$AD16)</f>
        <v>#VALUE!</v>
      </c>
      <c r="F906" t="e">
        <f>+Gehälter!$A2:$AD16/Gehälter!$A2:$AD16</f>
        <v>#VALUE!</v>
      </c>
    </row>
    <row r="907" spans="1:6" x14ac:dyDescent="0.2">
      <c r="A907" s="248" t="str">
        <f>CONCATENATE('Covid-19 KUA Abrechnungen'!G916,"-",LEFT('Covid-19 KUA Abrechnungen'!AB916,6))</f>
        <v>-</v>
      </c>
      <c r="B907" s="248">
        <f>+'Covid-19 KUA Abrechnungen'!Z916</f>
        <v>0</v>
      </c>
      <c r="C907" s="248">
        <f>IF('Covid-19 KUA Abrechnungen'!AD916&gt;0,'Covid-19 KUA Abrechnungen'!AD916/'Covid-19 KUA Abrechnungen'!P916,'Covid-19 KUA Abrechnungen'!AE916)</f>
        <v>0</v>
      </c>
      <c r="E907" s="248" t="e">
        <f>CONCATENATE(Gehälter!$A2:$AD16,"-",Gehälter!$A2:$AD16)</f>
        <v>#VALUE!</v>
      </c>
      <c r="F907" t="e">
        <f>+Gehälter!$A2:$AD16/Gehälter!$A2:$AD16</f>
        <v>#VALUE!</v>
      </c>
    </row>
    <row r="908" spans="1:6" x14ac:dyDescent="0.2">
      <c r="A908" s="248" t="str">
        <f>CONCATENATE('Covid-19 KUA Abrechnungen'!G917,"-",LEFT('Covid-19 KUA Abrechnungen'!AB917,6))</f>
        <v>-</v>
      </c>
      <c r="B908" s="248">
        <f>+'Covid-19 KUA Abrechnungen'!Z917</f>
        <v>0</v>
      </c>
      <c r="C908" s="248">
        <f>IF('Covid-19 KUA Abrechnungen'!AD917&gt;0,'Covid-19 KUA Abrechnungen'!AD917/'Covid-19 KUA Abrechnungen'!P917,'Covid-19 KUA Abrechnungen'!AE917)</f>
        <v>0</v>
      </c>
      <c r="E908" s="248" t="e">
        <f>CONCATENATE(Gehälter!$A2:$AD16,"-",Gehälter!$A2:$AD16)</f>
        <v>#VALUE!</v>
      </c>
      <c r="F908" t="e">
        <f>+Gehälter!$A2:$AD16/Gehälter!$A2:$AD16</f>
        <v>#VALUE!</v>
      </c>
    </row>
    <row r="909" spans="1:6" x14ac:dyDescent="0.2">
      <c r="A909" s="248" t="str">
        <f>CONCATENATE('Covid-19 KUA Abrechnungen'!G918,"-",LEFT('Covid-19 KUA Abrechnungen'!AB918,6))</f>
        <v>-</v>
      </c>
      <c r="B909" s="248">
        <f>+'Covid-19 KUA Abrechnungen'!Z918</f>
        <v>0</v>
      </c>
      <c r="C909" s="248">
        <f>IF('Covid-19 KUA Abrechnungen'!AD918&gt;0,'Covid-19 KUA Abrechnungen'!AD918/'Covid-19 KUA Abrechnungen'!P918,'Covid-19 KUA Abrechnungen'!AE918)</f>
        <v>0</v>
      </c>
      <c r="E909" s="248" t="e">
        <f>CONCATENATE(Gehälter!$A2:$AD16,"-",Gehälter!$A2:$AD16)</f>
        <v>#VALUE!</v>
      </c>
      <c r="F909" t="e">
        <f>+Gehälter!$A2:$AD16/Gehälter!$A2:$AD16</f>
        <v>#VALUE!</v>
      </c>
    </row>
    <row r="910" spans="1:6" x14ac:dyDescent="0.2">
      <c r="A910" s="248" t="str">
        <f>CONCATENATE('Covid-19 KUA Abrechnungen'!G919,"-",LEFT('Covid-19 KUA Abrechnungen'!AB919,6))</f>
        <v>-</v>
      </c>
      <c r="B910" s="248">
        <f>+'Covid-19 KUA Abrechnungen'!Z919</f>
        <v>0</v>
      </c>
      <c r="C910" s="248">
        <f>IF('Covid-19 KUA Abrechnungen'!AD919&gt;0,'Covid-19 KUA Abrechnungen'!AD919/'Covid-19 KUA Abrechnungen'!P919,'Covid-19 KUA Abrechnungen'!AE919)</f>
        <v>0</v>
      </c>
      <c r="E910" s="248" t="e">
        <f>CONCATENATE(Gehälter!$A2:$AD16,"-",Gehälter!$A2:$AD16)</f>
        <v>#VALUE!</v>
      </c>
      <c r="F910" t="e">
        <f>+Gehälter!$A2:$AD16/Gehälter!$A2:$AD16</f>
        <v>#VALUE!</v>
      </c>
    </row>
    <row r="911" spans="1:6" x14ac:dyDescent="0.2">
      <c r="A911" s="248" t="str">
        <f>CONCATENATE('Covid-19 KUA Abrechnungen'!G920,"-",LEFT('Covid-19 KUA Abrechnungen'!AB920,6))</f>
        <v>-</v>
      </c>
      <c r="B911" s="248">
        <f>+'Covid-19 KUA Abrechnungen'!Z920</f>
        <v>0</v>
      </c>
      <c r="C911" s="248">
        <f>IF('Covid-19 KUA Abrechnungen'!AD920&gt;0,'Covid-19 KUA Abrechnungen'!AD920/'Covid-19 KUA Abrechnungen'!P920,'Covid-19 KUA Abrechnungen'!AE920)</f>
        <v>0</v>
      </c>
      <c r="E911" s="248" t="e">
        <f>CONCATENATE(Gehälter!$A2:$AD16,"-",Gehälter!$A2:$AD16)</f>
        <v>#VALUE!</v>
      </c>
      <c r="F911" t="e">
        <f>+Gehälter!$A2:$AD16/Gehälter!$A2:$AD16</f>
        <v>#VALUE!</v>
      </c>
    </row>
    <row r="912" spans="1:6" x14ac:dyDescent="0.2">
      <c r="A912" s="248" t="str">
        <f>CONCATENATE('Covid-19 KUA Abrechnungen'!G921,"-",LEFT('Covid-19 KUA Abrechnungen'!AB921,6))</f>
        <v>-</v>
      </c>
      <c r="B912" s="248">
        <f>+'Covid-19 KUA Abrechnungen'!Z921</f>
        <v>0</v>
      </c>
      <c r="C912" s="248">
        <f>IF('Covid-19 KUA Abrechnungen'!AD921&gt;0,'Covid-19 KUA Abrechnungen'!AD921/'Covid-19 KUA Abrechnungen'!P921,'Covid-19 KUA Abrechnungen'!AE921)</f>
        <v>0</v>
      </c>
      <c r="E912" s="248" t="e">
        <f>CONCATENATE(Gehälter!$A2:$AD16,"-",Gehälter!$A2:$AD16)</f>
        <v>#VALUE!</v>
      </c>
      <c r="F912" t="e">
        <f>+Gehälter!$A2:$AD16/Gehälter!$A2:$AD16</f>
        <v>#VALUE!</v>
      </c>
    </row>
    <row r="913" spans="1:6" x14ac:dyDescent="0.2">
      <c r="A913" s="248" t="str">
        <f>CONCATENATE('Covid-19 KUA Abrechnungen'!G922,"-",LEFT('Covid-19 KUA Abrechnungen'!AB922,6))</f>
        <v>-</v>
      </c>
      <c r="B913" s="248">
        <f>+'Covid-19 KUA Abrechnungen'!Z922</f>
        <v>0</v>
      </c>
      <c r="C913" s="248">
        <f>IF('Covid-19 KUA Abrechnungen'!AD922&gt;0,'Covid-19 KUA Abrechnungen'!AD922/'Covid-19 KUA Abrechnungen'!P922,'Covid-19 KUA Abrechnungen'!AE922)</f>
        <v>0</v>
      </c>
      <c r="E913" s="248" t="e">
        <f>CONCATENATE(Gehälter!$A2:$AD16,"-",Gehälter!$A2:$AD16)</f>
        <v>#VALUE!</v>
      </c>
      <c r="F913" t="e">
        <f>+Gehälter!$A2:$AD16/Gehälter!$A2:$AD16</f>
        <v>#VALUE!</v>
      </c>
    </row>
    <row r="914" spans="1:6" x14ac:dyDescent="0.2">
      <c r="A914" s="248" t="str">
        <f>CONCATENATE('Covid-19 KUA Abrechnungen'!G923,"-",LEFT('Covid-19 KUA Abrechnungen'!AB923,6))</f>
        <v>-</v>
      </c>
      <c r="B914" s="248">
        <f>+'Covid-19 KUA Abrechnungen'!Z923</f>
        <v>0</v>
      </c>
      <c r="C914" s="248">
        <f>IF('Covid-19 KUA Abrechnungen'!AD923&gt;0,'Covid-19 KUA Abrechnungen'!AD923/'Covid-19 KUA Abrechnungen'!P923,'Covid-19 KUA Abrechnungen'!AE923)</f>
        <v>0</v>
      </c>
      <c r="E914" s="248" t="e">
        <f>CONCATENATE(Gehälter!$A2:$AD16,"-",Gehälter!$A2:$AD16)</f>
        <v>#VALUE!</v>
      </c>
      <c r="F914" t="e">
        <f>+Gehälter!$A2:$AD16/Gehälter!$A2:$AD16</f>
        <v>#VALUE!</v>
      </c>
    </row>
    <row r="915" spans="1:6" x14ac:dyDescent="0.2">
      <c r="A915" s="248" t="str">
        <f>CONCATENATE('Covid-19 KUA Abrechnungen'!G924,"-",LEFT('Covid-19 KUA Abrechnungen'!AB924,6))</f>
        <v>-</v>
      </c>
      <c r="B915" s="248">
        <f>+'Covid-19 KUA Abrechnungen'!Z924</f>
        <v>0</v>
      </c>
      <c r="C915" s="248">
        <f>IF('Covid-19 KUA Abrechnungen'!AD924&gt;0,'Covid-19 KUA Abrechnungen'!AD924/'Covid-19 KUA Abrechnungen'!P924,'Covid-19 KUA Abrechnungen'!AE924)</f>
        <v>0</v>
      </c>
      <c r="E915" s="248" t="e">
        <f>CONCATENATE(Gehälter!$A2:$AD16,"-",Gehälter!$A2:$AD16)</f>
        <v>#VALUE!</v>
      </c>
      <c r="F915" t="e">
        <f>+Gehälter!$A2:$AD16/Gehälter!$A2:$AD16</f>
        <v>#VALUE!</v>
      </c>
    </row>
    <row r="916" spans="1:6" x14ac:dyDescent="0.2">
      <c r="A916" s="248" t="str">
        <f>CONCATENATE('Covid-19 KUA Abrechnungen'!G925,"-",LEFT('Covid-19 KUA Abrechnungen'!AB925,6))</f>
        <v>-</v>
      </c>
      <c r="B916" s="248">
        <f>+'Covid-19 KUA Abrechnungen'!Z925</f>
        <v>0</v>
      </c>
      <c r="C916" s="248">
        <f>IF('Covid-19 KUA Abrechnungen'!AD925&gt;0,'Covid-19 KUA Abrechnungen'!AD925/'Covid-19 KUA Abrechnungen'!P925,'Covid-19 KUA Abrechnungen'!AE925)</f>
        <v>0</v>
      </c>
      <c r="E916" s="248" t="e">
        <f>CONCATENATE(Gehälter!$A2:$AD16,"-",Gehälter!$A2:$AD16)</f>
        <v>#VALUE!</v>
      </c>
      <c r="F916" t="e">
        <f>+Gehälter!$A2:$AD16/Gehälter!$A2:$AD16</f>
        <v>#VALUE!</v>
      </c>
    </row>
    <row r="917" spans="1:6" x14ac:dyDescent="0.2">
      <c r="A917" s="248" t="str">
        <f>CONCATENATE('Covid-19 KUA Abrechnungen'!G926,"-",LEFT('Covid-19 KUA Abrechnungen'!AB926,6))</f>
        <v>-</v>
      </c>
      <c r="B917" s="248">
        <f>+'Covid-19 KUA Abrechnungen'!Z926</f>
        <v>0</v>
      </c>
      <c r="C917" s="248">
        <f>IF('Covid-19 KUA Abrechnungen'!AD926&gt;0,'Covid-19 KUA Abrechnungen'!AD926/'Covid-19 KUA Abrechnungen'!P926,'Covid-19 KUA Abrechnungen'!AE926)</f>
        <v>0</v>
      </c>
      <c r="E917" s="248" t="e">
        <f>CONCATENATE(Gehälter!$A2:$AD16,"-",Gehälter!$A2:$AD16)</f>
        <v>#VALUE!</v>
      </c>
      <c r="F917" t="e">
        <f>+Gehälter!$A2:$AD16/Gehälter!$A2:$AD16</f>
        <v>#VALUE!</v>
      </c>
    </row>
    <row r="918" spans="1:6" x14ac:dyDescent="0.2">
      <c r="A918" s="248" t="str">
        <f>CONCATENATE('Covid-19 KUA Abrechnungen'!G927,"-",LEFT('Covid-19 KUA Abrechnungen'!AB927,6))</f>
        <v>-</v>
      </c>
      <c r="B918" s="248">
        <f>+'Covid-19 KUA Abrechnungen'!Z927</f>
        <v>0</v>
      </c>
      <c r="C918" s="248">
        <f>IF('Covid-19 KUA Abrechnungen'!AD927&gt;0,'Covid-19 KUA Abrechnungen'!AD927/'Covid-19 KUA Abrechnungen'!P927,'Covid-19 KUA Abrechnungen'!AE927)</f>
        <v>0</v>
      </c>
      <c r="E918" s="248" t="e">
        <f>CONCATENATE(Gehälter!$A2:$AD16,"-",Gehälter!$A2:$AD16)</f>
        <v>#VALUE!</v>
      </c>
      <c r="F918" t="e">
        <f>+Gehälter!$A2:$AD16/Gehälter!$A2:$AD16</f>
        <v>#VALUE!</v>
      </c>
    </row>
    <row r="919" spans="1:6" x14ac:dyDescent="0.2">
      <c r="A919" s="248" t="str">
        <f>CONCATENATE('Covid-19 KUA Abrechnungen'!G928,"-",LEFT('Covid-19 KUA Abrechnungen'!AB928,6))</f>
        <v>-</v>
      </c>
      <c r="B919" s="248">
        <f>+'Covid-19 KUA Abrechnungen'!Z928</f>
        <v>0</v>
      </c>
      <c r="C919" s="248">
        <f>IF('Covid-19 KUA Abrechnungen'!AD928&gt;0,'Covid-19 KUA Abrechnungen'!AD928/'Covid-19 KUA Abrechnungen'!P928,'Covid-19 KUA Abrechnungen'!AE928)</f>
        <v>0</v>
      </c>
      <c r="E919" s="248" t="e">
        <f>CONCATENATE(Gehälter!$A2:$AD16,"-",Gehälter!$A2:$AD16)</f>
        <v>#VALUE!</v>
      </c>
      <c r="F919" t="e">
        <f>+Gehälter!$A2:$AD16/Gehälter!$A2:$AD16</f>
        <v>#VALUE!</v>
      </c>
    </row>
    <row r="920" spans="1:6" x14ac:dyDescent="0.2">
      <c r="A920" s="248" t="str">
        <f>CONCATENATE('Covid-19 KUA Abrechnungen'!G929,"-",LEFT('Covid-19 KUA Abrechnungen'!AB929,6))</f>
        <v>-</v>
      </c>
      <c r="B920" s="248">
        <f>+'Covid-19 KUA Abrechnungen'!Z929</f>
        <v>0</v>
      </c>
      <c r="C920" s="248">
        <f>IF('Covid-19 KUA Abrechnungen'!AD929&gt;0,'Covid-19 KUA Abrechnungen'!AD929/'Covid-19 KUA Abrechnungen'!P929,'Covid-19 KUA Abrechnungen'!AE929)</f>
        <v>0</v>
      </c>
      <c r="E920" s="248" t="e">
        <f>CONCATENATE(Gehälter!$A2:$AD16,"-",Gehälter!$A2:$AD16)</f>
        <v>#VALUE!</v>
      </c>
      <c r="F920" t="e">
        <f>+Gehälter!$A2:$AD16/Gehälter!$A2:$AD16</f>
        <v>#VALUE!</v>
      </c>
    </row>
    <row r="921" spans="1:6" x14ac:dyDescent="0.2">
      <c r="A921" s="248" t="str">
        <f>CONCATENATE('Covid-19 KUA Abrechnungen'!G930,"-",LEFT('Covid-19 KUA Abrechnungen'!AB930,6))</f>
        <v>-</v>
      </c>
      <c r="B921" s="248">
        <f>+'Covid-19 KUA Abrechnungen'!Z930</f>
        <v>0</v>
      </c>
      <c r="C921" s="248">
        <f>IF('Covid-19 KUA Abrechnungen'!AD930&gt;0,'Covid-19 KUA Abrechnungen'!AD930/'Covid-19 KUA Abrechnungen'!P930,'Covid-19 KUA Abrechnungen'!AE930)</f>
        <v>0</v>
      </c>
      <c r="E921" s="248" t="e">
        <f>CONCATENATE(Gehälter!$A2:$AD16,"-",Gehälter!$A2:$AD16)</f>
        <v>#VALUE!</v>
      </c>
      <c r="F921" t="e">
        <f>+Gehälter!$A2:$AD16/Gehälter!$A2:$AD16</f>
        <v>#VALUE!</v>
      </c>
    </row>
    <row r="922" spans="1:6" x14ac:dyDescent="0.2">
      <c r="A922" s="248" t="str">
        <f>CONCATENATE('Covid-19 KUA Abrechnungen'!G931,"-",LEFT('Covid-19 KUA Abrechnungen'!AB931,6))</f>
        <v>-</v>
      </c>
      <c r="B922" s="248">
        <f>+'Covid-19 KUA Abrechnungen'!Z931</f>
        <v>0</v>
      </c>
      <c r="C922" s="248">
        <f>IF('Covid-19 KUA Abrechnungen'!AD931&gt;0,'Covid-19 KUA Abrechnungen'!AD931/'Covid-19 KUA Abrechnungen'!P931,'Covid-19 KUA Abrechnungen'!AE931)</f>
        <v>0</v>
      </c>
      <c r="E922" s="248" t="e">
        <f>CONCATENATE(Gehälter!$A2:$AD16,"-",Gehälter!$A2:$AD16)</f>
        <v>#VALUE!</v>
      </c>
      <c r="F922" t="e">
        <f>+Gehälter!$A2:$AD16/Gehälter!$A2:$AD16</f>
        <v>#VALUE!</v>
      </c>
    </row>
    <row r="923" spans="1:6" x14ac:dyDescent="0.2">
      <c r="A923" s="248" t="str">
        <f>CONCATENATE('Covid-19 KUA Abrechnungen'!G932,"-",LEFT('Covid-19 KUA Abrechnungen'!AB932,6))</f>
        <v>-</v>
      </c>
      <c r="B923" s="248">
        <f>+'Covid-19 KUA Abrechnungen'!Z932</f>
        <v>0</v>
      </c>
      <c r="C923" s="248">
        <f>IF('Covid-19 KUA Abrechnungen'!AD932&gt;0,'Covid-19 KUA Abrechnungen'!AD932/'Covid-19 KUA Abrechnungen'!P932,'Covid-19 KUA Abrechnungen'!AE932)</f>
        <v>0</v>
      </c>
      <c r="E923" s="248" t="e">
        <f>CONCATENATE(Gehälter!$A2:$AD16,"-",Gehälter!$A2:$AD16)</f>
        <v>#VALUE!</v>
      </c>
      <c r="F923" t="e">
        <f>+Gehälter!$A2:$AD16/Gehälter!$A2:$AD16</f>
        <v>#VALUE!</v>
      </c>
    </row>
    <row r="924" spans="1:6" x14ac:dyDescent="0.2">
      <c r="A924" s="248" t="str">
        <f>CONCATENATE('Covid-19 KUA Abrechnungen'!G933,"-",LEFT('Covid-19 KUA Abrechnungen'!AB933,6))</f>
        <v>-</v>
      </c>
      <c r="B924" s="248">
        <f>+'Covid-19 KUA Abrechnungen'!Z933</f>
        <v>0</v>
      </c>
      <c r="C924" s="248">
        <f>IF('Covid-19 KUA Abrechnungen'!AD933&gt;0,'Covid-19 KUA Abrechnungen'!AD933/'Covid-19 KUA Abrechnungen'!P933,'Covid-19 KUA Abrechnungen'!AE933)</f>
        <v>0</v>
      </c>
      <c r="E924" s="248" t="e">
        <f>CONCATENATE(Gehälter!$A2:$AD16,"-",Gehälter!$A2:$AD16)</f>
        <v>#VALUE!</v>
      </c>
      <c r="F924" t="e">
        <f>+Gehälter!$A2:$AD16/Gehälter!$A2:$AD16</f>
        <v>#VALUE!</v>
      </c>
    </row>
    <row r="925" spans="1:6" x14ac:dyDescent="0.2">
      <c r="A925" s="248" t="str">
        <f>CONCATENATE('Covid-19 KUA Abrechnungen'!G934,"-",LEFT('Covid-19 KUA Abrechnungen'!AB934,6))</f>
        <v>-</v>
      </c>
      <c r="B925" s="248">
        <f>+'Covid-19 KUA Abrechnungen'!Z934</f>
        <v>0</v>
      </c>
      <c r="C925" s="248">
        <f>IF('Covid-19 KUA Abrechnungen'!AD934&gt;0,'Covid-19 KUA Abrechnungen'!AD934/'Covid-19 KUA Abrechnungen'!P934,'Covid-19 KUA Abrechnungen'!AE934)</f>
        <v>0</v>
      </c>
      <c r="E925" s="248" t="e">
        <f>CONCATENATE(Gehälter!$A2:$AD16,"-",Gehälter!$A2:$AD16)</f>
        <v>#VALUE!</v>
      </c>
      <c r="F925" t="e">
        <f>+Gehälter!$A2:$AD16/Gehälter!$A2:$AD16</f>
        <v>#VALUE!</v>
      </c>
    </row>
    <row r="926" spans="1:6" x14ac:dyDescent="0.2">
      <c r="A926" s="248" t="str">
        <f>CONCATENATE('Covid-19 KUA Abrechnungen'!G935,"-",LEFT('Covid-19 KUA Abrechnungen'!AB935,6))</f>
        <v>-</v>
      </c>
      <c r="B926" s="248">
        <f>+'Covid-19 KUA Abrechnungen'!Z935</f>
        <v>0</v>
      </c>
      <c r="C926" s="248">
        <f>IF('Covid-19 KUA Abrechnungen'!AD935&gt;0,'Covid-19 KUA Abrechnungen'!AD935/'Covid-19 KUA Abrechnungen'!P935,'Covid-19 KUA Abrechnungen'!AE935)</f>
        <v>0</v>
      </c>
      <c r="E926" s="248" t="e">
        <f>CONCATENATE(Gehälter!$A2:$AD16,"-",Gehälter!$A2:$AD16)</f>
        <v>#VALUE!</v>
      </c>
      <c r="F926" t="e">
        <f>+Gehälter!$A2:$AD16/Gehälter!$A2:$AD16</f>
        <v>#VALUE!</v>
      </c>
    </row>
    <row r="927" spans="1:6" x14ac:dyDescent="0.2">
      <c r="A927" s="248" t="str">
        <f>CONCATENATE('Covid-19 KUA Abrechnungen'!G936,"-",LEFT('Covid-19 KUA Abrechnungen'!AB936,6))</f>
        <v>-</v>
      </c>
      <c r="B927" s="248">
        <f>+'Covid-19 KUA Abrechnungen'!Z936</f>
        <v>0</v>
      </c>
      <c r="C927" s="248">
        <f>IF('Covid-19 KUA Abrechnungen'!AD936&gt;0,'Covid-19 KUA Abrechnungen'!AD936/'Covid-19 KUA Abrechnungen'!P936,'Covid-19 KUA Abrechnungen'!AE936)</f>
        <v>0</v>
      </c>
      <c r="E927" s="248" t="e">
        <f>CONCATENATE(Gehälter!$A2:$AD16,"-",Gehälter!$A2:$AD16)</f>
        <v>#VALUE!</v>
      </c>
      <c r="F927" t="e">
        <f>+Gehälter!$A2:$AD16/Gehälter!$A2:$AD16</f>
        <v>#VALUE!</v>
      </c>
    </row>
    <row r="928" spans="1:6" x14ac:dyDescent="0.2">
      <c r="A928" s="248" t="str">
        <f>CONCATENATE('Covid-19 KUA Abrechnungen'!G937,"-",LEFT('Covid-19 KUA Abrechnungen'!AB937,6))</f>
        <v>-</v>
      </c>
      <c r="B928" s="248">
        <f>+'Covid-19 KUA Abrechnungen'!Z937</f>
        <v>0</v>
      </c>
      <c r="C928" s="248">
        <f>IF('Covid-19 KUA Abrechnungen'!AD937&gt;0,'Covid-19 KUA Abrechnungen'!AD937/'Covid-19 KUA Abrechnungen'!P937,'Covid-19 KUA Abrechnungen'!AE937)</f>
        <v>0</v>
      </c>
      <c r="E928" s="248" t="e">
        <f>CONCATENATE(Gehälter!$A2:$AD16,"-",Gehälter!$A2:$AD16)</f>
        <v>#VALUE!</v>
      </c>
      <c r="F928" t="e">
        <f>+Gehälter!$A2:$AD16/Gehälter!$A2:$AD16</f>
        <v>#VALUE!</v>
      </c>
    </row>
    <row r="929" spans="1:6" x14ac:dyDescent="0.2">
      <c r="A929" s="248" t="str">
        <f>CONCATENATE('Covid-19 KUA Abrechnungen'!G938,"-",LEFT('Covid-19 KUA Abrechnungen'!AB938,6))</f>
        <v>-</v>
      </c>
      <c r="B929" s="248">
        <f>+'Covid-19 KUA Abrechnungen'!Z938</f>
        <v>0</v>
      </c>
      <c r="C929" s="248">
        <f>IF('Covid-19 KUA Abrechnungen'!AD938&gt;0,'Covid-19 KUA Abrechnungen'!AD938/'Covid-19 KUA Abrechnungen'!P938,'Covid-19 KUA Abrechnungen'!AE938)</f>
        <v>0</v>
      </c>
      <c r="E929" s="248" t="e">
        <f>CONCATENATE(Gehälter!$A2:$AD16,"-",Gehälter!$A2:$AD16)</f>
        <v>#VALUE!</v>
      </c>
      <c r="F929" t="e">
        <f>+Gehälter!$A2:$AD16/Gehälter!$A2:$AD16</f>
        <v>#VALUE!</v>
      </c>
    </row>
    <row r="930" spans="1:6" x14ac:dyDescent="0.2">
      <c r="A930" s="248" t="str">
        <f>CONCATENATE('Covid-19 KUA Abrechnungen'!G939,"-",LEFT('Covid-19 KUA Abrechnungen'!AB939,6))</f>
        <v>-</v>
      </c>
      <c r="B930" s="248">
        <f>+'Covid-19 KUA Abrechnungen'!Z939</f>
        <v>0</v>
      </c>
      <c r="C930" s="248">
        <f>IF('Covid-19 KUA Abrechnungen'!AD939&gt;0,'Covid-19 KUA Abrechnungen'!AD939/'Covid-19 KUA Abrechnungen'!P939,'Covid-19 KUA Abrechnungen'!AE939)</f>
        <v>0</v>
      </c>
      <c r="E930" s="248" t="e">
        <f>CONCATENATE(Gehälter!$A2:$AD16,"-",Gehälter!$A2:$AD16)</f>
        <v>#VALUE!</v>
      </c>
      <c r="F930" t="e">
        <f>+Gehälter!$A2:$AD16/Gehälter!$A2:$AD16</f>
        <v>#VALUE!</v>
      </c>
    </row>
    <row r="931" spans="1:6" x14ac:dyDescent="0.2">
      <c r="A931" s="248" t="str">
        <f>CONCATENATE('Covid-19 KUA Abrechnungen'!G940,"-",LEFT('Covid-19 KUA Abrechnungen'!AB940,6))</f>
        <v>-</v>
      </c>
      <c r="B931" s="248">
        <f>+'Covid-19 KUA Abrechnungen'!Z940</f>
        <v>0</v>
      </c>
      <c r="C931" s="248">
        <f>IF('Covid-19 KUA Abrechnungen'!AD940&gt;0,'Covid-19 KUA Abrechnungen'!AD940/'Covid-19 KUA Abrechnungen'!P940,'Covid-19 KUA Abrechnungen'!AE940)</f>
        <v>0</v>
      </c>
      <c r="E931" s="248" t="e">
        <f>CONCATENATE(Gehälter!$A2:$AD16,"-",Gehälter!$A2:$AD16)</f>
        <v>#VALUE!</v>
      </c>
      <c r="F931" t="e">
        <f>+Gehälter!$A2:$AD16/Gehälter!$A2:$AD16</f>
        <v>#VALUE!</v>
      </c>
    </row>
    <row r="932" spans="1:6" x14ac:dyDescent="0.2">
      <c r="A932" s="248" t="str">
        <f>CONCATENATE('Covid-19 KUA Abrechnungen'!G941,"-",LEFT('Covid-19 KUA Abrechnungen'!AB941,6))</f>
        <v>-</v>
      </c>
      <c r="B932" s="248">
        <f>+'Covid-19 KUA Abrechnungen'!Z941</f>
        <v>0</v>
      </c>
      <c r="C932" s="248">
        <f>IF('Covid-19 KUA Abrechnungen'!AD941&gt;0,'Covid-19 KUA Abrechnungen'!AD941/'Covid-19 KUA Abrechnungen'!P941,'Covid-19 KUA Abrechnungen'!AE941)</f>
        <v>0</v>
      </c>
      <c r="E932" s="248" t="e">
        <f>CONCATENATE(Gehälter!$A2:$AD16,"-",Gehälter!$A2:$AD16)</f>
        <v>#VALUE!</v>
      </c>
      <c r="F932" t="e">
        <f>+Gehälter!$A2:$AD16/Gehälter!$A2:$AD16</f>
        <v>#VALUE!</v>
      </c>
    </row>
    <row r="933" spans="1:6" x14ac:dyDescent="0.2">
      <c r="A933" s="248" t="str">
        <f>CONCATENATE('Covid-19 KUA Abrechnungen'!G942,"-",LEFT('Covid-19 KUA Abrechnungen'!AB942,6))</f>
        <v>-</v>
      </c>
      <c r="B933" s="248">
        <f>+'Covid-19 KUA Abrechnungen'!Z942</f>
        <v>0</v>
      </c>
      <c r="C933" s="248">
        <f>IF('Covid-19 KUA Abrechnungen'!AD942&gt;0,'Covid-19 KUA Abrechnungen'!AD942/'Covid-19 KUA Abrechnungen'!P942,'Covid-19 KUA Abrechnungen'!AE942)</f>
        <v>0</v>
      </c>
      <c r="E933" s="248" t="e">
        <f>CONCATENATE(Gehälter!$A2:$AD16,"-",Gehälter!$A2:$AD16)</f>
        <v>#VALUE!</v>
      </c>
      <c r="F933" t="e">
        <f>+Gehälter!$A2:$AD16/Gehälter!$A2:$AD16</f>
        <v>#VALUE!</v>
      </c>
    </row>
    <row r="934" spans="1:6" x14ac:dyDescent="0.2">
      <c r="A934" s="248" t="str">
        <f>CONCATENATE('Covid-19 KUA Abrechnungen'!G943,"-",LEFT('Covid-19 KUA Abrechnungen'!AB943,6))</f>
        <v>-</v>
      </c>
      <c r="B934" s="248">
        <f>+'Covid-19 KUA Abrechnungen'!Z943</f>
        <v>0</v>
      </c>
      <c r="C934" s="248">
        <f>IF('Covid-19 KUA Abrechnungen'!AD943&gt;0,'Covid-19 KUA Abrechnungen'!AD943/'Covid-19 KUA Abrechnungen'!P943,'Covid-19 KUA Abrechnungen'!AE943)</f>
        <v>0</v>
      </c>
      <c r="E934" s="248" t="e">
        <f>CONCATENATE(Gehälter!$A2:$AD16,"-",Gehälter!$A2:$AD16)</f>
        <v>#VALUE!</v>
      </c>
      <c r="F934" t="e">
        <f>+Gehälter!$A2:$AD16/Gehälter!$A2:$AD16</f>
        <v>#VALUE!</v>
      </c>
    </row>
    <row r="935" spans="1:6" x14ac:dyDescent="0.2">
      <c r="A935" s="248" t="str">
        <f>CONCATENATE('Covid-19 KUA Abrechnungen'!G944,"-",LEFT('Covid-19 KUA Abrechnungen'!AB944,6))</f>
        <v>-</v>
      </c>
      <c r="B935" s="248">
        <f>+'Covid-19 KUA Abrechnungen'!Z944</f>
        <v>0</v>
      </c>
      <c r="C935" s="248">
        <f>IF('Covid-19 KUA Abrechnungen'!AD944&gt;0,'Covid-19 KUA Abrechnungen'!AD944/'Covid-19 KUA Abrechnungen'!P944,'Covid-19 KUA Abrechnungen'!AE944)</f>
        <v>0</v>
      </c>
      <c r="E935" s="248" t="e">
        <f>CONCATENATE(Gehälter!$A2:$AD16,"-",Gehälter!$A2:$AD16)</f>
        <v>#VALUE!</v>
      </c>
      <c r="F935" t="e">
        <f>+Gehälter!$A2:$AD16/Gehälter!$A2:$AD16</f>
        <v>#VALUE!</v>
      </c>
    </row>
    <row r="936" spans="1:6" x14ac:dyDescent="0.2">
      <c r="A936" s="248" t="str">
        <f>CONCATENATE('Covid-19 KUA Abrechnungen'!G945,"-",LEFT('Covid-19 KUA Abrechnungen'!AB945,6))</f>
        <v>-</v>
      </c>
      <c r="B936" s="248">
        <f>+'Covid-19 KUA Abrechnungen'!Z945</f>
        <v>0</v>
      </c>
      <c r="C936" s="248">
        <f>IF('Covid-19 KUA Abrechnungen'!AD945&gt;0,'Covid-19 KUA Abrechnungen'!AD945/'Covid-19 KUA Abrechnungen'!P945,'Covid-19 KUA Abrechnungen'!AE945)</f>
        <v>0</v>
      </c>
      <c r="E936" s="248" t="e">
        <f>CONCATENATE(Gehälter!$A2:$AD16,"-",Gehälter!$A2:$AD16)</f>
        <v>#VALUE!</v>
      </c>
      <c r="F936" t="e">
        <f>+Gehälter!$A2:$AD16/Gehälter!$A2:$AD16</f>
        <v>#VALUE!</v>
      </c>
    </row>
    <row r="937" spans="1:6" x14ac:dyDescent="0.2">
      <c r="A937" s="248" t="str">
        <f>CONCATENATE('Covid-19 KUA Abrechnungen'!G946,"-",LEFT('Covid-19 KUA Abrechnungen'!AB946,6))</f>
        <v>-</v>
      </c>
      <c r="B937" s="248">
        <f>+'Covid-19 KUA Abrechnungen'!Z946</f>
        <v>0</v>
      </c>
      <c r="C937" s="248">
        <f>IF('Covid-19 KUA Abrechnungen'!AD946&gt;0,'Covid-19 KUA Abrechnungen'!AD946/'Covid-19 KUA Abrechnungen'!P946,'Covid-19 KUA Abrechnungen'!AE946)</f>
        <v>0</v>
      </c>
      <c r="E937" s="248" t="e">
        <f>CONCATENATE(Gehälter!$A2:$AD16,"-",Gehälter!$A2:$AD16)</f>
        <v>#VALUE!</v>
      </c>
      <c r="F937" t="e">
        <f>+Gehälter!$A2:$AD16/Gehälter!$A2:$AD16</f>
        <v>#VALUE!</v>
      </c>
    </row>
    <row r="938" spans="1:6" x14ac:dyDescent="0.2">
      <c r="A938" s="248" t="str">
        <f>CONCATENATE('Covid-19 KUA Abrechnungen'!G947,"-",LEFT('Covid-19 KUA Abrechnungen'!AB947,6))</f>
        <v>-</v>
      </c>
      <c r="B938" s="248">
        <f>+'Covid-19 KUA Abrechnungen'!Z947</f>
        <v>0</v>
      </c>
      <c r="C938" s="248">
        <f>IF('Covid-19 KUA Abrechnungen'!AD947&gt;0,'Covid-19 KUA Abrechnungen'!AD947/'Covid-19 KUA Abrechnungen'!P947,'Covid-19 KUA Abrechnungen'!AE947)</f>
        <v>0</v>
      </c>
      <c r="E938" s="248" t="e">
        <f>CONCATENATE(Gehälter!$A2:$AD16,"-",Gehälter!$A2:$AD16)</f>
        <v>#VALUE!</v>
      </c>
      <c r="F938" t="e">
        <f>+Gehälter!$A2:$AD16/Gehälter!$A2:$AD16</f>
        <v>#VALUE!</v>
      </c>
    </row>
    <row r="939" spans="1:6" x14ac:dyDescent="0.2">
      <c r="A939" s="248" t="str">
        <f>CONCATENATE('Covid-19 KUA Abrechnungen'!G948,"-",LEFT('Covid-19 KUA Abrechnungen'!AB948,6))</f>
        <v>-</v>
      </c>
      <c r="B939" s="248">
        <f>+'Covid-19 KUA Abrechnungen'!Z948</f>
        <v>0</v>
      </c>
      <c r="C939" s="248">
        <f>IF('Covid-19 KUA Abrechnungen'!AD948&gt;0,'Covid-19 KUA Abrechnungen'!AD948/'Covid-19 KUA Abrechnungen'!P948,'Covid-19 KUA Abrechnungen'!AE948)</f>
        <v>0</v>
      </c>
      <c r="E939" s="248" t="e">
        <f>CONCATENATE(Gehälter!$A2:$AD16,"-",Gehälter!$A2:$AD16)</f>
        <v>#VALUE!</v>
      </c>
      <c r="F939" t="e">
        <f>+Gehälter!$A2:$AD16/Gehälter!$A2:$AD16</f>
        <v>#VALUE!</v>
      </c>
    </row>
    <row r="940" spans="1:6" x14ac:dyDescent="0.2">
      <c r="A940" s="248" t="str">
        <f>CONCATENATE('Covid-19 KUA Abrechnungen'!G949,"-",LEFT('Covid-19 KUA Abrechnungen'!AB949,6))</f>
        <v>-</v>
      </c>
      <c r="B940" s="248">
        <f>+'Covid-19 KUA Abrechnungen'!Z949</f>
        <v>0</v>
      </c>
      <c r="C940" s="248">
        <f>IF('Covid-19 KUA Abrechnungen'!AD949&gt;0,'Covid-19 KUA Abrechnungen'!AD949/'Covid-19 KUA Abrechnungen'!P949,'Covid-19 KUA Abrechnungen'!AE949)</f>
        <v>0</v>
      </c>
      <c r="E940" s="248" t="e">
        <f>CONCATENATE(Gehälter!$A2:$AD16,"-",Gehälter!$A2:$AD16)</f>
        <v>#VALUE!</v>
      </c>
      <c r="F940" t="e">
        <f>+Gehälter!$A2:$AD16/Gehälter!$A2:$AD16</f>
        <v>#VALUE!</v>
      </c>
    </row>
    <row r="941" spans="1:6" x14ac:dyDescent="0.2">
      <c r="A941" s="248" t="str">
        <f>CONCATENATE('Covid-19 KUA Abrechnungen'!G950,"-",LEFT('Covid-19 KUA Abrechnungen'!AB950,6))</f>
        <v>-</v>
      </c>
      <c r="B941" s="248">
        <f>+'Covid-19 KUA Abrechnungen'!Z950</f>
        <v>0</v>
      </c>
      <c r="C941" s="248">
        <f>IF('Covid-19 KUA Abrechnungen'!AD950&gt;0,'Covid-19 KUA Abrechnungen'!AD950/'Covid-19 KUA Abrechnungen'!P950,'Covid-19 KUA Abrechnungen'!AE950)</f>
        <v>0</v>
      </c>
      <c r="E941" s="248" t="e">
        <f>CONCATENATE(Gehälter!$A2:$AD16,"-",Gehälter!$A2:$AD16)</f>
        <v>#VALUE!</v>
      </c>
      <c r="F941" t="e">
        <f>+Gehälter!$A2:$AD16/Gehälter!$A2:$AD16</f>
        <v>#VALUE!</v>
      </c>
    </row>
    <row r="942" spans="1:6" x14ac:dyDescent="0.2">
      <c r="A942" s="248" t="str">
        <f>CONCATENATE('Covid-19 KUA Abrechnungen'!G951,"-",LEFT('Covid-19 KUA Abrechnungen'!AB951,6))</f>
        <v>-</v>
      </c>
      <c r="B942" s="248">
        <f>+'Covid-19 KUA Abrechnungen'!Z951</f>
        <v>0</v>
      </c>
      <c r="C942" s="248">
        <f>IF('Covid-19 KUA Abrechnungen'!AD951&gt;0,'Covid-19 KUA Abrechnungen'!AD951/'Covid-19 KUA Abrechnungen'!P951,'Covid-19 KUA Abrechnungen'!AE951)</f>
        <v>0</v>
      </c>
      <c r="E942" s="248" t="e">
        <f>CONCATENATE(Gehälter!$A2:$AD16,"-",Gehälter!$A2:$AD16)</f>
        <v>#VALUE!</v>
      </c>
      <c r="F942" t="e">
        <f>+Gehälter!$A2:$AD16/Gehälter!$A2:$AD16</f>
        <v>#VALUE!</v>
      </c>
    </row>
    <row r="943" spans="1:6" x14ac:dyDescent="0.2">
      <c r="A943" s="248" t="str">
        <f>CONCATENATE('Covid-19 KUA Abrechnungen'!G952,"-",LEFT('Covid-19 KUA Abrechnungen'!AB952,6))</f>
        <v>-</v>
      </c>
      <c r="B943" s="248">
        <f>+'Covid-19 KUA Abrechnungen'!Z952</f>
        <v>0</v>
      </c>
      <c r="C943" s="248">
        <f>IF('Covid-19 KUA Abrechnungen'!AD952&gt;0,'Covid-19 KUA Abrechnungen'!AD952/'Covid-19 KUA Abrechnungen'!P952,'Covid-19 KUA Abrechnungen'!AE952)</f>
        <v>0</v>
      </c>
      <c r="E943" s="248" t="e">
        <f>CONCATENATE(Gehälter!$A2:$AD16,"-",Gehälter!$A2:$AD16)</f>
        <v>#VALUE!</v>
      </c>
      <c r="F943" t="e">
        <f>+Gehälter!$A2:$AD16/Gehälter!$A2:$AD16</f>
        <v>#VALUE!</v>
      </c>
    </row>
    <row r="944" spans="1:6" x14ac:dyDescent="0.2">
      <c r="A944" s="248" t="str">
        <f>CONCATENATE('Covid-19 KUA Abrechnungen'!G953,"-",LEFT('Covid-19 KUA Abrechnungen'!AB953,6))</f>
        <v>-</v>
      </c>
      <c r="B944" s="248">
        <f>+'Covid-19 KUA Abrechnungen'!Z953</f>
        <v>0</v>
      </c>
      <c r="C944" s="248">
        <f>IF('Covid-19 KUA Abrechnungen'!AD953&gt;0,'Covid-19 KUA Abrechnungen'!AD953/'Covid-19 KUA Abrechnungen'!P953,'Covid-19 KUA Abrechnungen'!AE953)</f>
        <v>0</v>
      </c>
      <c r="E944" s="248" t="e">
        <f>CONCATENATE(Gehälter!$A2:$AD16,"-",Gehälter!$A2:$AD16)</f>
        <v>#VALUE!</v>
      </c>
      <c r="F944" t="e">
        <f>+Gehälter!$A2:$AD16/Gehälter!$A2:$AD16</f>
        <v>#VALUE!</v>
      </c>
    </row>
    <row r="945" spans="1:6" x14ac:dyDescent="0.2">
      <c r="A945" s="248" t="str">
        <f>CONCATENATE('Covid-19 KUA Abrechnungen'!G954,"-",LEFT('Covid-19 KUA Abrechnungen'!AB954,6))</f>
        <v>-</v>
      </c>
      <c r="B945" s="248">
        <f>+'Covid-19 KUA Abrechnungen'!Z954</f>
        <v>0</v>
      </c>
      <c r="C945" s="248">
        <f>IF('Covid-19 KUA Abrechnungen'!AD954&gt;0,'Covid-19 KUA Abrechnungen'!AD954/'Covid-19 KUA Abrechnungen'!P954,'Covid-19 KUA Abrechnungen'!AE954)</f>
        <v>0</v>
      </c>
      <c r="E945" s="248" t="e">
        <f>CONCATENATE(Gehälter!$A2:$AD16,"-",Gehälter!$A2:$AD16)</f>
        <v>#VALUE!</v>
      </c>
      <c r="F945" t="e">
        <f>+Gehälter!$A2:$AD16/Gehälter!$A2:$AD16</f>
        <v>#VALUE!</v>
      </c>
    </row>
    <row r="946" spans="1:6" x14ac:dyDescent="0.2">
      <c r="A946" s="248" t="str">
        <f>CONCATENATE('Covid-19 KUA Abrechnungen'!G955,"-",LEFT('Covid-19 KUA Abrechnungen'!AB955,6))</f>
        <v>-</v>
      </c>
      <c r="B946" s="248">
        <f>+'Covid-19 KUA Abrechnungen'!Z955</f>
        <v>0</v>
      </c>
      <c r="C946" s="248">
        <f>IF('Covid-19 KUA Abrechnungen'!AD955&gt;0,'Covid-19 KUA Abrechnungen'!AD955/'Covid-19 KUA Abrechnungen'!P955,'Covid-19 KUA Abrechnungen'!AE955)</f>
        <v>0</v>
      </c>
      <c r="E946" s="248" t="e">
        <f>CONCATENATE(Gehälter!$A2:$AD16,"-",Gehälter!$A2:$AD16)</f>
        <v>#VALUE!</v>
      </c>
      <c r="F946" t="e">
        <f>+Gehälter!$A2:$AD16/Gehälter!$A2:$AD16</f>
        <v>#VALUE!</v>
      </c>
    </row>
    <row r="947" spans="1:6" x14ac:dyDescent="0.2">
      <c r="A947" s="248" t="str">
        <f>CONCATENATE('Covid-19 KUA Abrechnungen'!G956,"-",LEFT('Covid-19 KUA Abrechnungen'!AB956,6))</f>
        <v>-</v>
      </c>
      <c r="B947" s="248">
        <f>+'Covid-19 KUA Abrechnungen'!Z956</f>
        <v>0</v>
      </c>
      <c r="C947" s="248">
        <f>IF('Covid-19 KUA Abrechnungen'!AD956&gt;0,'Covid-19 KUA Abrechnungen'!AD956/'Covid-19 KUA Abrechnungen'!P956,'Covid-19 KUA Abrechnungen'!AE956)</f>
        <v>0</v>
      </c>
      <c r="E947" s="248" t="e">
        <f>CONCATENATE(Gehälter!$A2:$AD16,"-",Gehälter!$A2:$AD16)</f>
        <v>#VALUE!</v>
      </c>
      <c r="F947" t="e">
        <f>+Gehälter!$A2:$AD16/Gehälter!$A2:$AD16</f>
        <v>#VALUE!</v>
      </c>
    </row>
    <row r="948" spans="1:6" x14ac:dyDescent="0.2">
      <c r="A948" s="248" t="str">
        <f>CONCATENATE('Covid-19 KUA Abrechnungen'!G957,"-",LEFT('Covid-19 KUA Abrechnungen'!AB957,6))</f>
        <v>-</v>
      </c>
      <c r="B948" s="248">
        <f>+'Covid-19 KUA Abrechnungen'!Z957</f>
        <v>0</v>
      </c>
      <c r="C948" s="248">
        <f>IF('Covid-19 KUA Abrechnungen'!AD957&gt;0,'Covid-19 KUA Abrechnungen'!AD957/'Covid-19 KUA Abrechnungen'!P957,'Covid-19 KUA Abrechnungen'!AE957)</f>
        <v>0</v>
      </c>
      <c r="E948" s="248" t="e">
        <f>CONCATENATE(Gehälter!$A2:$AD16,"-",Gehälter!$A2:$AD16)</f>
        <v>#VALUE!</v>
      </c>
      <c r="F948" t="e">
        <f>+Gehälter!$A2:$AD16/Gehälter!$A2:$AD16</f>
        <v>#VALUE!</v>
      </c>
    </row>
    <row r="949" spans="1:6" x14ac:dyDescent="0.2">
      <c r="A949" s="248" t="str">
        <f>CONCATENATE('Covid-19 KUA Abrechnungen'!G958,"-",LEFT('Covid-19 KUA Abrechnungen'!AB958,6))</f>
        <v>-</v>
      </c>
      <c r="B949" s="248">
        <f>+'Covid-19 KUA Abrechnungen'!Z958</f>
        <v>0</v>
      </c>
      <c r="C949" s="248">
        <f>IF('Covid-19 KUA Abrechnungen'!AD958&gt;0,'Covid-19 KUA Abrechnungen'!AD958/'Covid-19 KUA Abrechnungen'!P958,'Covid-19 KUA Abrechnungen'!AE958)</f>
        <v>0</v>
      </c>
      <c r="E949" s="248" t="e">
        <f>CONCATENATE(Gehälter!$A2:$AD16,"-",Gehälter!$A2:$AD16)</f>
        <v>#VALUE!</v>
      </c>
      <c r="F949" t="e">
        <f>+Gehälter!$A2:$AD16/Gehälter!$A2:$AD16</f>
        <v>#VALUE!</v>
      </c>
    </row>
    <row r="950" spans="1:6" x14ac:dyDescent="0.2">
      <c r="A950" s="248" t="str">
        <f>CONCATENATE('Covid-19 KUA Abrechnungen'!G959,"-",LEFT('Covid-19 KUA Abrechnungen'!AB959,6))</f>
        <v>-</v>
      </c>
      <c r="B950" s="248">
        <f>+'Covid-19 KUA Abrechnungen'!Z959</f>
        <v>0</v>
      </c>
      <c r="C950" s="248">
        <f>IF('Covid-19 KUA Abrechnungen'!AD959&gt;0,'Covid-19 KUA Abrechnungen'!AD959/'Covid-19 KUA Abrechnungen'!P959,'Covid-19 KUA Abrechnungen'!AE959)</f>
        <v>0</v>
      </c>
      <c r="E950" s="248" t="e">
        <f>CONCATENATE(Gehälter!$A2:$AD16,"-",Gehälter!$A2:$AD16)</f>
        <v>#VALUE!</v>
      </c>
      <c r="F950" t="e">
        <f>+Gehälter!$A2:$AD16/Gehälter!$A2:$AD16</f>
        <v>#VALUE!</v>
      </c>
    </row>
    <row r="951" spans="1:6" x14ac:dyDescent="0.2">
      <c r="A951" s="248" t="str">
        <f>CONCATENATE('Covid-19 KUA Abrechnungen'!G960,"-",LEFT('Covid-19 KUA Abrechnungen'!AB960,6))</f>
        <v>-</v>
      </c>
      <c r="B951" s="248">
        <f>+'Covid-19 KUA Abrechnungen'!Z960</f>
        <v>0</v>
      </c>
      <c r="C951" s="248">
        <f>IF('Covid-19 KUA Abrechnungen'!AD960&gt;0,'Covid-19 KUA Abrechnungen'!AD960/'Covid-19 KUA Abrechnungen'!P960,'Covid-19 KUA Abrechnungen'!AE960)</f>
        <v>0</v>
      </c>
      <c r="E951" s="248" t="e">
        <f>CONCATENATE(Gehälter!$A2:$AD16,"-",Gehälter!$A2:$AD16)</f>
        <v>#VALUE!</v>
      </c>
      <c r="F951" t="e">
        <f>+Gehälter!$A2:$AD16/Gehälter!$A2:$AD16</f>
        <v>#VALUE!</v>
      </c>
    </row>
    <row r="952" spans="1:6" x14ac:dyDescent="0.2">
      <c r="A952" s="248" t="str">
        <f>CONCATENATE('Covid-19 KUA Abrechnungen'!G961,"-",LEFT('Covid-19 KUA Abrechnungen'!AB961,6))</f>
        <v>-</v>
      </c>
      <c r="B952" s="248">
        <f>+'Covid-19 KUA Abrechnungen'!Z961</f>
        <v>0</v>
      </c>
      <c r="C952" s="248">
        <f>IF('Covid-19 KUA Abrechnungen'!AD961&gt;0,'Covid-19 KUA Abrechnungen'!AD961/'Covid-19 KUA Abrechnungen'!P961,'Covid-19 KUA Abrechnungen'!AE961)</f>
        <v>0</v>
      </c>
      <c r="E952" s="248" t="e">
        <f>CONCATENATE(Gehälter!$A2:$AD16,"-",Gehälter!$A2:$AD16)</f>
        <v>#VALUE!</v>
      </c>
      <c r="F952" t="e">
        <f>+Gehälter!$A2:$AD16/Gehälter!$A2:$AD16</f>
        <v>#VALUE!</v>
      </c>
    </row>
    <row r="953" spans="1:6" x14ac:dyDescent="0.2">
      <c r="A953" s="248" t="str">
        <f>CONCATENATE('Covid-19 KUA Abrechnungen'!G962,"-",LEFT('Covid-19 KUA Abrechnungen'!AB962,6))</f>
        <v>-</v>
      </c>
      <c r="B953" s="248">
        <f>+'Covid-19 KUA Abrechnungen'!Z962</f>
        <v>0</v>
      </c>
      <c r="C953" s="248">
        <f>IF('Covid-19 KUA Abrechnungen'!AD962&gt;0,'Covid-19 KUA Abrechnungen'!AD962/'Covid-19 KUA Abrechnungen'!P962,'Covid-19 KUA Abrechnungen'!AE962)</f>
        <v>0</v>
      </c>
      <c r="E953" s="248" t="e">
        <f>CONCATENATE(Gehälter!$A2:$AD16,"-",Gehälter!$A2:$AD16)</f>
        <v>#VALUE!</v>
      </c>
      <c r="F953" t="e">
        <f>+Gehälter!$A2:$AD16/Gehälter!$A2:$AD16</f>
        <v>#VALUE!</v>
      </c>
    </row>
    <row r="954" spans="1:6" x14ac:dyDescent="0.2">
      <c r="A954" s="248" t="str">
        <f>CONCATENATE('Covid-19 KUA Abrechnungen'!G963,"-",LEFT('Covid-19 KUA Abrechnungen'!AB963,6))</f>
        <v>-</v>
      </c>
      <c r="B954" s="248">
        <f>+'Covid-19 KUA Abrechnungen'!Z963</f>
        <v>0</v>
      </c>
      <c r="C954" s="248">
        <f>IF('Covid-19 KUA Abrechnungen'!AD963&gt;0,'Covid-19 KUA Abrechnungen'!AD963/'Covid-19 KUA Abrechnungen'!P963,'Covid-19 KUA Abrechnungen'!AE963)</f>
        <v>0</v>
      </c>
      <c r="E954" s="248" t="e">
        <f>CONCATENATE(Gehälter!$A2:$AD16,"-",Gehälter!$A2:$AD16)</f>
        <v>#VALUE!</v>
      </c>
      <c r="F954" t="e">
        <f>+Gehälter!$A2:$AD16/Gehälter!$A2:$AD16</f>
        <v>#VALUE!</v>
      </c>
    </row>
    <row r="955" spans="1:6" x14ac:dyDescent="0.2">
      <c r="A955" s="248" t="str">
        <f>CONCATENATE('Covid-19 KUA Abrechnungen'!G964,"-",LEFT('Covid-19 KUA Abrechnungen'!AB964,6))</f>
        <v>-</v>
      </c>
      <c r="B955" s="248">
        <f>+'Covid-19 KUA Abrechnungen'!Z964</f>
        <v>0</v>
      </c>
      <c r="C955" s="248">
        <f>IF('Covid-19 KUA Abrechnungen'!AD964&gt;0,'Covid-19 KUA Abrechnungen'!AD964/'Covid-19 KUA Abrechnungen'!P964,'Covid-19 KUA Abrechnungen'!AE964)</f>
        <v>0</v>
      </c>
      <c r="E955" s="248" t="e">
        <f>CONCATENATE(Gehälter!$A2:$AD16,"-",Gehälter!$A2:$AD16)</f>
        <v>#VALUE!</v>
      </c>
      <c r="F955" t="e">
        <f>+Gehälter!$A2:$AD16/Gehälter!$A2:$AD16</f>
        <v>#VALUE!</v>
      </c>
    </row>
    <row r="956" spans="1:6" x14ac:dyDescent="0.2">
      <c r="A956" s="248" t="str">
        <f>CONCATENATE('Covid-19 KUA Abrechnungen'!G965,"-",LEFT('Covid-19 KUA Abrechnungen'!AB965,6))</f>
        <v>-</v>
      </c>
      <c r="B956" s="248">
        <f>+'Covid-19 KUA Abrechnungen'!Z965</f>
        <v>0</v>
      </c>
      <c r="C956" s="248">
        <f>IF('Covid-19 KUA Abrechnungen'!AD965&gt;0,'Covid-19 KUA Abrechnungen'!AD965/'Covid-19 KUA Abrechnungen'!P965,'Covid-19 KUA Abrechnungen'!AE965)</f>
        <v>0</v>
      </c>
      <c r="E956" s="248" t="e">
        <f>CONCATENATE(Gehälter!$A2:$AD16,"-",Gehälter!$A2:$AD16)</f>
        <v>#VALUE!</v>
      </c>
      <c r="F956" t="e">
        <f>+Gehälter!$A2:$AD16/Gehälter!$A2:$AD16</f>
        <v>#VALUE!</v>
      </c>
    </row>
    <row r="957" spans="1:6" x14ac:dyDescent="0.2">
      <c r="A957" s="248" t="str">
        <f>CONCATENATE('Covid-19 KUA Abrechnungen'!G966,"-",LEFT('Covid-19 KUA Abrechnungen'!AB966,6))</f>
        <v>-</v>
      </c>
      <c r="B957" s="248">
        <f>+'Covid-19 KUA Abrechnungen'!Z966</f>
        <v>0</v>
      </c>
      <c r="C957" s="248">
        <f>IF('Covid-19 KUA Abrechnungen'!AD966&gt;0,'Covid-19 KUA Abrechnungen'!AD966/'Covid-19 KUA Abrechnungen'!P966,'Covid-19 KUA Abrechnungen'!AE966)</f>
        <v>0</v>
      </c>
      <c r="E957" s="248" t="e">
        <f>CONCATENATE(Gehälter!$A2:$AD16,"-",Gehälter!$A2:$AD16)</f>
        <v>#VALUE!</v>
      </c>
      <c r="F957" t="e">
        <f>+Gehälter!$A2:$AD16/Gehälter!$A2:$AD16</f>
        <v>#VALUE!</v>
      </c>
    </row>
    <row r="958" spans="1:6" x14ac:dyDescent="0.2">
      <c r="A958" s="248" t="str">
        <f>CONCATENATE('Covid-19 KUA Abrechnungen'!G967,"-",LEFT('Covid-19 KUA Abrechnungen'!AB967,6))</f>
        <v>-</v>
      </c>
      <c r="B958" s="248">
        <f>+'Covid-19 KUA Abrechnungen'!Z967</f>
        <v>0</v>
      </c>
      <c r="C958" s="248">
        <f>IF('Covid-19 KUA Abrechnungen'!AD967&gt;0,'Covid-19 KUA Abrechnungen'!AD967/'Covid-19 KUA Abrechnungen'!P967,'Covid-19 KUA Abrechnungen'!AE967)</f>
        <v>0</v>
      </c>
      <c r="E958" s="248" t="e">
        <f>CONCATENATE(Gehälter!$A2:$AD16,"-",Gehälter!$A2:$AD16)</f>
        <v>#VALUE!</v>
      </c>
      <c r="F958" t="e">
        <f>+Gehälter!$A2:$AD16/Gehälter!$A2:$AD16</f>
        <v>#VALUE!</v>
      </c>
    </row>
    <row r="959" spans="1:6" x14ac:dyDescent="0.2">
      <c r="A959" s="248" t="str">
        <f>CONCATENATE('Covid-19 KUA Abrechnungen'!G968,"-",LEFT('Covid-19 KUA Abrechnungen'!AB968,6))</f>
        <v>-</v>
      </c>
      <c r="B959" s="248">
        <f>+'Covid-19 KUA Abrechnungen'!Z968</f>
        <v>0</v>
      </c>
      <c r="C959" s="248">
        <f>IF('Covid-19 KUA Abrechnungen'!AD968&gt;0,'Covid-19 KUA Abrechnungen'!AD968/'Covid-19 KUA Abrechnungen'!P968,'Covid-19 KUA Abrechnungen'!AE968)</f>
        <v>0</v>
      </c>
      <c r="E959" s="248" t="e">
        <f>CONCATENATE(Gehälter!$A2:$AD16,"-",Gehälter!$A2:$AD16)</f>
        <v>#VALUE!</v>
      </c>
      <c r="F959" t="e">
        <f>+Gehälter!$A2:$AD16/Gehälter!$A2:$AD16</f>
        <v>#VALUE!</v>
      </c>
    </row>
    <row r="960" spans="1:6" x14ac:dyDescent="0.2">
      <c r="A960" s="248" t="str">
        <f>CONCATENATE('Covid-19 KUA Abrechnungen'!G969,"-",LEFT('Covid-19 KUA Abrechnungen'!AB969,6))</f>
        <v>-</v>
      </c>
      <c r="B960" s="248">
        <f>+'Covid-19 KUA Abrechnungen'!Z969</f>
        <v>0</v>
      </c>
      <c r="C960" s="248">
        <f>IF('Covid-19 KUA Abrechnungen'!AD969&gt;0,'Covid-19 KUA Abrechnungen'!AD969/'Covid-19 KUA Abrechnungen'!P969,'Covid-19 KUA Abrechnungen'!AE969)</f>
        <v>0</v>
      </c>
      <c r="E960" s="248" t="e">
        <f>CONCATENATE(Gehälter!$A2:$AD16,"-",Gehälter!$A2:$AD16)</f>
        <v>#VALUE!</v>
      </c>
      <c r="F960" t="e">
        <f>+Gehälter!$A2:$AD16/Gehälter!$A2:$AD16</f>
        <v>#VALUE!</v>
      </c>
    </row>
    <row r="961" spans="1:6" x14ac:dyDescent="0.2">
      <c r="A961" s="248" t="str">
        <f>CONCATENATE('Covid-19 KUA Abrechnungen'!G970,"-",LEFT('Covid-19 KUA Abrechnungen'!AB970,6))</f>
        <v>-</v>
      </c>
      <c r="B961" s="248">
        <f>+'Covid-19 KUA Abrechnungen'!Z970</f>
        <v>0</v>
      </c>
      <c r="C961" s="248">
        <f>IF('Covid-19 KUA Abrechnungen'!AD970&gt;0,'Covid-19 KUA Abrechnungen'!AD970/'Covid-19 KUA Abrechnungen'!P970,'Covid-19 KUA Abrechnungen'!AE970)</f>
        <v>0</v>
      </c>
      <c r="E961" s="248" t="e">
        <f>CONCATENATE(Gehälter!$A2:$AD16,"-",Gehälter!$A2:$AD16)</f>
        <v>#VALUE!</v>
      </c>
      <c r="F961" t="e">
        <f>+Gehälter!$A2:$AD16/Gehälter!$A2:$AD16</f>
        <v>#VALUE!</v>
      </c>
    </row>
    <row r="962" spans="1:6" x14ac:dyDescent="0.2">
      <c r="A962" s="248" t="str">
        <f>CONCATENATE('Covid-19 KUA Abrechnungen'!G971,"-",LEFT('Covid-19 KUA Abrechnungen'!AB971,6))</f>
        <v>-</v>
      </c>
      <c r="B962" s="248">
        <f>+'Covid-19 KUA Abrechnungen'!Z971</f>
        <v>0</v>
      </c>
      <c r="C962" s="248">
        <f>IF('Covid-19 KUA Abrechnungen'!AD971&gt;0,'Covid-19 KUA Abrechnungen'!AD971/'Covid-19 KUA Abrechnungen'!P971,'Covid-19 KUA Abrechnungen'!AE971)</f>
        <v>0</v>
      </c>
      <c r="E962" s="248" t="e">
        <f>CONCATENATE(Gehälter!$A2:$AD16,"-",Gehälter!$A2:$AD16)</f>
        <v>#VALUE!</v>
      </c>
      <c r="F962" t="e">
        <f>+Gehälter!$A2:$AD16/Gehälter!$A2:$AD16</f>
        <v>#VALUE!</v>
      </c>
    </row>
    <row r="963" spans="1:6" x14ac:dyDescent="0.2">
      <c r="A963" s="248" t="str">
        <f>CONCATENATE('Covid-19 KUA Abrechnungen'!G972,"-",LEFT('Covid-19 KUA Abrechnungen'!AB972,6))</f>
        <v>-</v>
      </c>
      <c r="B963" s="248">
        <f>+'Covid-19 KUA Abrechnungen'!Z972</f>
        <v>0</v>
      </c>
      <c r="C963" s="248">
        <f>IF('Covid-19 KUA Abrechnungen'!AD972&gt;0,'Covid-19 KUA Abrechnungen'!AD972/'Covid-19 KUA Abrechnungen'!P972,'Covid-19 KUA Abrechnungen'!AE972)</f>
        <v>0</v>
      </c>
      <c r="E963" s="248" t="e">
        <f>CONCATENATE(Gehälter!$A2:$AD16,"-",Gehälter!$A2:$AD16)</f>
        <v>#VALUE!</v>
      </c>
      <c r="F963" t="e">
        <f>+Gehälter!$A2:$AD16/Gehälter!$A2:$AD16</f>
        <v>#VALUE!</v>
      </c>
    </row>
    <row r="964" spans="1:6" x14ac:dyDescent="0.2">
      <c r="A964" s="248" t="str">
        <f>CONCATENATE('Covid-19 KUA Abrechnungen'!G973,"-",LEFT('Covid-19 KUA Abrechnungen'!AB973,6))</f>
        <v>-</v>
      </c>
      <c r="B964" s="248">
        <f>+'Covid-19 KUA Abrechnungen'!Z973</f>
        <v>0</v>
      </c>
      <c r="C964" s="248">
        <f>IF('Covid-19 KUA Abrechnungen'!AD973&gt;0,'Covid-19 KUA Abrechnungen'!AD973/'Covid-19 KUA Abrechnungen'!P973,'Covid-19 KUA Abrechnungen'!AE973)</f>
        <v>0</v>
      </c>
      <c r="E964" s="248" t="e">
        <f>CONCATENATE(Gehälter!$A2:$AD16,"-",Gehälter!$A2:$AD16)</f>
        <v>#VALUE!</v>
      </c>
      <c r="F964" t="e">
        <f>+Gehälter!$A2:$AD16/Gehälter!$A2:$AD16</f>
        <v>#VALUE!</v>
      </c>
    </row>
    <row r="965" spans="1:6" x14ac:dyDescent="0.2">
      <c r="A965" s="248" t="str">
        <f>CONCATENATE('Covid-19 KUA Abrechnungen'!G974,"-",LEFT('Covid-19 KUA Abrechnungen'!AB974,6))</f>
        <v>-</v>
      </c>
      <c r="B965" s="248">
        <f>+'Covid-19 KUA Abrechnungen'!Z974</f>
        <v>0</v>
      </c>
      <c r="C965" s="248">
        <f>IF('Covid-19 KUA Abrechnungen'!AD974&gt;0,'Covid-19 KUA Abrechnungen'!AD974/'Covid-19 KUA Abrechnungen'!P974,'Covid-19 KUA Abrechnungen'!AE974)</f>
        <v>0</v>
      </c>
      <c r="E965" s="248" t="e">
        <f>CONCATENATE(Gehälter!$A2:$AD16,"-",Gehälter!$A2:$AD16)</f>
        <v>#VALUE!</v>
      </c>
      <c r="F965" t="e">
        <f>+Gehälter!$A2:$AD16/Gehälter!$A2:$AD16</f>
        <v>#VALUE!</v>
      </c>
    </row>
    <row r="966" spans="1:6" x14ac:dyDescent="0.2">
      <c r="A966" s="248" t="str">
        <f>CONCATENATE('Covid-19 KUA Abrechnungen'!G975,"-",LEFT('Covid-19 KUA Abrechnungen'!AB975,6))</f>
        <v>-</v>
      </c>
      <c r="B966" s="248">
        <f>+'Covid-19 KUA Abrechnungen'!Z975</f>
        <v>0</v>
      </c>
      <c r="C966" s="248">
        <f>IF('Covid-19 KUA Abrechnungen'!AD975&gt;0,'Covid-19 KUA Abrechnungen'!AD975/'Covid-19 KUA Abrechnungen'!P975,'Covid-19 KUA Abrechnungen'!AE975)</f>
        <v>0</v>
      </c>
      <c r="E966" s="248" t="e">
        <f>CONCATENATE(Gehälter!$A2:$AD16,"-",Gehälter!$A2:$AD16)</f>
        <v>#VALUE!</v>
      </c>
      <c r="F966" t="e">
        <f>+Gehälter!$A2:$AD16/Gehälter!$A2:$AD16</f>
        <v>#VALUE!</v>
      </c>
    </row>
    <row r="967" spans="1:6" x14ac:dyDescent="0.2">
      <c r="A967" s="248" t="str">
        <f>CONCATENATE('Covid-19 KUA Abrechnungen'!G976,"-",LEFT('Covid-19 KUA Abrechnungen'!AB976,6))</f>
        <v>-</v>
      </c>
      <c r="B967" s="248">
        <f>+'Covid-19 KUA Abrechnungen'!Z976</f>
        <v>0</v>
      </c>
      <c r="C967" s="248">
        <f>IF('Covid-19 KUA Abrechnungen'!AD976&gt;0,'Covid-19 KUA Abrechnungen'!AD976/'Covid-19 KUA Abrechnungen'!P976,'Covid-19 KUA Abrechnungen'!AE976)</f>
        <v>0</v>
      </c>
      <c r="E967" s="248" t="e">
        <f>CONCATENATE(Gehälter!$A2:$AD16,"-",Gehälter!$A2:$AD16)</f>
        <v>#VALUE!</v>
      </c>
      <c r="F967" t="e">
        <f>+Gehälter!$A2:$AD16/Gehälter!$A2:$AD16</f>
        <v>#VALUE!</v>
      </c>
    </row>
    <row r="968" spans="1:6" x14ac:dyDescent="0.2">
      <c r="A968" s="248" t="str">
        <f>CONCATENATE('Covid-19 KUA Abrechnungen'!G977,"-",LEFT('Covid-19 KUA Abrechnungen'!AB977,6))</f>
        <v>-</v>
      </c>
      <c r="B968" s="248">
        <f>+'Covid-19 KUA Abrechnungen'!Z977</f>
        <v>0</v>
      </c>
      <c r="C968" s="248">
        <f>IF('Covid-19 KUA Abrechnungen'!AD977&gt;0,'Covid-19 KUA Abrechnungen'!AD977/'Covid-19 KUA Abrechnungen'!P977,'Covid-19 KUA Abrechnungen'!AE977)</f>
        <v>0</v>
      </c>
      <c r="E968" s="248" t="e">
        <f>CONCATENATE(Gehälter!$A2:$AD16,"-",Gehälter!$A2:$AD16)</f>
        <v>#VALUE!</v>
      </c>
      <c r="F968" t="e">
        <f>+Gehälter!$A2:$AD16/Gehälter!$A2:$AD16</f>
        <v>#VALUE!</v>
      </c>
    </row>
    <row r="969" spans="1:6" x14ac:dyDescent="0.2">
      <c r="A969" s="248" t="str">
        <f>CONCATENATE('Covid-19 KUA Abrechnungen'!G978,"-",LEFT('Covid-19 KUA Abrechnungen'!AB978,6))</f>
        <v>-</v>
      </c>
      <c r="B969" s="248">
        <f>+'Covid-19 KUA Abrechnungen'!Z978</f>
        <v>0</v>
      </c>
      <c r="C969" s="248">
        <f>IF('Covid-19 KUA Abrechnungen'!AD978&gt;0,'Covid-19 KUA Abrechnungen'!AD978/'Covid-19 KUA Abrechnungen'!P978,'Covid-19 KUA Abrechnungen'!AE978)</f>
        <v>0</v>
      </c>
      <c r="E969" s="248" t="e">
        <f>CONCATENATE(Gehälter!$A2:$AD16,"-",Gehälter!$A2:$AD16)</f>
        <v>#VALUE!</v>
      </c>
      <c r="F969" t="e">
        <f>+Gehälter!$A2:$AD16/Gehälter!$A2:$AD16</f>
        <v>#VALUE!</v>
      </c>
    </row>
    <row r="970" spans="1:6" x14ac:dyDescent="0.2">
      <c r="A970" s="248" t="str">
        <f>CONCATENATE('Covid-19 KUA Abrechnungen'!G979,"-",LEFT('Covid-19 KUA Abrechnungen'!AB979,6))</f>
        <v>-</v>
      </c>
      <c r="B970" s="248">
        <f>+'Covid-19 KUA Abrechnungen'!Z979</f>
        <v>0</v>
      </c>
      <c r="C970" s="248">
        <f>IF('Covid-19 KUA Abrechnungen'!AD979&gt;0,'Covid-19 KUA Abrechnungen'!AD979/'Covid-19 KUA Abrechnungen'!P979,'Covid-19 KUA Abrechnungen'!AE979)</f>
        <v>0</v>
      </c>
      <c r="E970" s="248" t="e">
        <f>CONCATENATE(Gehälter!$A2:$AD16,"-",Gehälter!$A2:$AD16)</f>
        <v>#VALUE!</v>
      </c>
      <c r="F970" t="e">
        <f>+Gehälter!$A2:$AD16/Gehälter!$A2:$AD16</f>
        <v>#VALUE!</v>
      </c>
    </row>
    <row r="971" spans="1:6" x14ac:dyDescent="0.2">
      <c r="A971" s="248" t="str">
        <f>CONCATENATE('Covid-19 KUA Abrechnungen'!G980,"-",LEFT('Covid-19 KUA Abrechnungen'!AB980,6))</f>
        <v>-</v>
      </c>
      <c r="B971" s="248">
        <f>+'Covid-19 KUA Abrechnungen'!Z980</f>
        <v>0</v>
      </c>
      <c r="C971" s="248">
        <f>IF('Covid-19 KUA Abrechnungen'!AD980&gt;0,'Covid-19 KUA Abrechnungen'!AD980/'Covid-19 KUA Abrechnungen'!P980,'Covid-19 KUA Abrechnungen'!AE980)</f>
        <v>0</v>
      </c>
      <c r="E971" s="248" t="e">
        <f>CONCATENATE(Gehälter!$A2:$AD16,"-",Gehälter!$A2:$AD16)</f>
        <v>#VALUE!</v>
      </c>
      <c r="F971" t="e">
        <f>+Gehälter!$A2:$AD16/Gehälter!$A2:$AD16</f>
        <v>#VALUE!</v>
      </c>
    </row>
    <row r="972" spans="1:6" x14ac:dyDescent="0.2">
      <c r="A972" s="248" t="str">
        <f>CONCATENATE('Covid-19 KUA Abrechnungen'!G981,"-",LEFT('Covid-19 KUA Abrechnungen'!AB981,6))</f>
        <v>-</v>
      </c>
      <c r="B972" s="248">
        <f>+'Covid-19 KUA Abrechnungen'!Z981</f>
        <v>0</v>
      </c>
      <c r="C972" s="248">
        <f>IF('Covid-19 KUA Abrechnungen'!AD981&gt;0,'Covid-19 KUA Abrechnungen'!AD981/'Covid-19 KUA Abrechnungen'!P981,'Covid-19 KUA Abrechnungen'!AE981)</f>
        <v>0</v>
      </c>
      <c r="E972" s="248" t="e">
        <f>CONCATENATE(Gehälter!$A2:$AD16,"-",Gehälter!$A2:$AD16)</f>
        <v>#VALUE!</v>
      </c>
      <c r="F972" t="e">
        <f>+Gehälter!$A2:$AD16/Gehälter!$A2:$AD16</f>
        <v>#VALUE!</v>
      </c>
    </row>
    <row r="973" spans="1:6" x14ac:dyDescent="0.2">
      <c r="A973" s="248" t="str">
        <f>CONCATENATE('Covid-19 KUA Abrechnungen'!G982,"-",LEFT('Covid-19 KUA Abrechnungen'!AB982,6))</f>
        <v>-</v>
      </c>
      <c r="B973" s="248">
        <f>+'Covid-19 KUA Abrechnungen'!Z982</f>
        <v>0</v>
      </c>
      <c r="C973" s="248">
        <f>IF('Covid-19 KUA Abrechnungen'!AD982&gt;0,'Covid-19 KUA Abrechnungen'!AD982/'Covid-19 KUA Abrechnungen'!P982,'Covid-19 KUA Abrechnungen'!AE982)</f>
        <v>0</v>
      </c>
      <c r="E973" s="248" t="e">
        <f>CONCATENATE(Gehälter!$A2:$AD16,"-",Gehälter!$A2:$AD16)</f>
        <v>#VALUE!</v>
      </c>
      <c r="F973" t="e">
        <f>+Gehälter!$A2:$AD16/Gehälter!$A2:$AD16</f>
        <v>#VALUE!</v>
      </c>
    </row>
    <row r="974" spans="1:6" x14ac:dyDescent="0.2">
      <c r="A974" s="248" t="str">
        <f>CONCATENATE('Covid-19 KUA Abrechnungen'!G983,"-",LEFT('Covid-19 KUA Abrechnungen'!AB983,6))</f>
        <v>-</v>
      </c>
      <c r="B974" s="248">
        <f>+'Covid-19 KUA Abrechnungen'!Z983</f>
        <v>0</v>
      </c>
      <c r="C974" s="248">
        <f>IF('Covid-19 KUA Abrechnungen'!AD983&gt;0,'Covid-19 KUA Abrechnungen'!AD983/'Covid-19 KUA Abrechnungen'!P983,'Covid-19 KUA Abrechnungen'!AE983)</f>
        <v>0</v>
      </c>
      <c r="E974" s="248" t="e">
        <f>CONCATENATE(Gehälter!$A2:$AD16,"-",Gehälter!$A2:$AD16)</f>
        <v>#VALUE!</v>
      </c>
      <c r="F974" t="e">
        <f>+Gehälter!$A2:$AD16/Gehälter!$A2:$AD16</f>
        <v>#VALUE!</v>
      </c>
    </row>
    <row r="975" spans="1:6" x14ac:dyDescent="0.2">
      <c r="A975" s="248" t="str">
        <f>CONCATENATE('Covid-19 KUA Abrechnungen'!G984,"-",LEFT('Covid-19 KUA Abrechnungen'!AB984,6))</f>
        <v>-</v>
      </c>
      <c r="B975" s="248">
        <f>+'Covid-19 KUA Abrechnungen'!Z984</f>
        <v>0</v>
      </c>
      <c r="C975" s="248">
        <f>IF('Covid-19 KUA Abrechnungen'!AD984&gt;0,'Covid-19 KUA Abrechnungen'!AD984/'Covid-19 KUA Abrechnungen'!P984,'Covid-19 KUA Abrechnungen'!AE984)</f>
        <v>0</v>
      </c>
      <c r="E975" s="248" t="e">
        <f>CONCATENATE(Gehälter!$A2:$AD16,"-",Gehälter!$A2:$AD16)</f>
        <v>#VALUE!</v>
      </c>
      <c r="F975" t="e">
        <f>+Gehälter!$A2:$AD16/Gehälter!$A2:$AD16</f>
        <v>#VALUE!</v>
      </c>
    </row>
    <row r="976" spans="1:6" x14ac:dyDescent="0.2">
      <c r="A976" s="248" t="str">
        <f>CONCATENATE('Covid-19 KUA Abrechnungen'!G985,"-",LEFT('Covid-19 KUA Abrechnungen'!AB985,6))</f>
        <v>-</v>
      </c>
      <c r="B976" s="248">
        <f>+'Covid-19 KUA Abrechnungen'!Z985</f>
        <v>0</v>
      </c>
      <c r="C976" s="248">
        <f>IF('Covid-19 KUA Abrechnungen'!AD985&gt;0,'Covid-19 KUA Abrechnungen'!AD985/'Covid-19 KUA Abrechnungen'!P985,'Covid-19 KUA Abrechnungen'!AE985)</f>
        <v>0</v>
      </c>
      <c r="E976" s="248" t="e">
        <f>CONCATENATE(Gehälter!$A2:$AD16,"-",Gehälter!$A2:$AD16)</f>
        <v>#VALUE!</v>
      </c>
      <c r="F976" t="e">
        <f>+Gehälter!$A2:$AD16/Gehälter!$A2:$AD16</f>
        <v>#VALUE!</v>
      </c>
    </row>
    <row r="977" spans="1:6" x14ac:dyDescent="0.2">
      <c r="A977" s="248" t="str">
        <f>CONCATENATE('Covid-19 KUA Abrechnungen'!G986,"-",LEFT('Covid-19 KUA Abrechnungen'!AB986,6))</f>
        <v>-</v>
      </c>
      <c r="B977" s="248">
        <f>+'Covid-19 KUA Abrechnungen'!Z986</f>
        <v>0</v>
      </c>
      <c r="C977" s="248">
        <f>IF('Covid-19 KUA Abrechnungen'!AD986&gt;0,'Covid-19 KUA Abrechnungen'!AD986/'Covid-19 KUA Abrechnungen'!P986,'Covid-19 KUA Abrechnungen'!AE986)</f>
        <v>0</v>
      </c>
      <c r="E977" s="248" t="e">
        <f>CONCATENATE(Gehälter!$A2:$AD16,"-",Gehälter!$A2:$AD16)</f>
        <v>#VALUE!</v>
      </c>
      <c r="F977" t="e">
        <f>+Gehälter!$A2:$AD16/Gehälter!$A2:$AD16</f>
        <v>#VALUE!</v>
      </c>
    </row>
    <row r="978" spans="1:6" x14ac:dyDescent="0.2">
      <c r="A978" s="248" t="str">
        <f>CONCATENATE('Covid-19 KUA Abrechnungen'!G987,"-",LEFT('Covid-19 KUA Abrechnungen'!AB987,6))</f>
        <v>-</v>
      </c>
      <c r="B978" s="248">
        <f>+'Covid-19 KUA Abrechnungen'!Z987</f>
        <v>0</v>
      </c>
      <c r="C978" s="248">
        <f>IF('Covid-19 KUA Abrechnungen'!AD987&gt;0,'Covid-19 KUA Abrechnungen'!AD987/'Covid-19 KUA Abrechnungen'!P987,'Covid-19 KUA Abrechnungen'!AE987)</f>
        <v>0</v>
      </c>
      <c r="E978" s="248" t="e">
        <f>CONCATENATE(Gehälter!$A2:$AD16,"-",Gehälter!$A2:$AD16)</f>
        <v>#VALUE!</v>
      </c>
      <c r="F978" t="e">
        <f>+Gehälter!$A2:$AD16/Gehälter!$A2:$AD16</f>
        <v>#VALUE!</v>
      </c>
    </row>
    <row r="979" spans="1:6" x14ac:dyDescent="0.2">
      <c r="A979" s="248" t="str">
        <f>CONCATENATE('Covid-19 KUA Abrechnungen'!G988,"-",LEFT('Covid-19 KUA Abrechnungen'!AB988,6))</f>
        <v>-</v>
      </c>
      <c r="B979" s="248">
        <f>+'Covid-19 KUA Abrechnungen'!Z988</f>
        <v>0</v>
      </c>
      <c r="C979" s="248">
        <f>IF('Covid-19 KUA Abrechnungen'!AD988&gt;0,'Covid-19 KUA Abrechnungen'!AD988/'Covid-19 KUA Abrechnungen'!P988,'Covid-19 KUA Abrechnungen'!AE988)</f>
        <v>0</v>
      </c>
      <c r="E979" s="248" t="e">
        <f>CONCATENATE(Gehälter!$A2:$AD16,"-",Gehälter!$A2:$AD16)</f>
        <v>#VALUE!</v>
      </c>
      <c r="F979" t="e">
        <f>+Gehälter!$A2:$AD16/Gehälter!$A2:$AD16</f>
        <v>#VALUE!</v>
      </c>
    </row>
    <row r="980" spans="1:6" x14ac:dyDescent="0.2">
      <c r="A980" s="248" t="str">
        <f>CONCATENATE('Covid-19 KUA Abrechnungen'!G989,"-",LEFT('Covid-19 KUA Abrechnungen'!AB989,6))</f>
        <v>-</v>
      </c>
      <c r="B980" s="248">
        <f>+'Covid-19 KUA Abrechnungen'!Z989</f>
        <v>0</v>
      </c>
      <c r="C980" s="248">
        <f>IF('Covid-19 KUA Abrechnungen'!AD989&gt;0,'Covid-19 KUA Abrechnungen'!AD989/'Covid-19 KUA Abrechnungen'!P989,'Covid-19 KUA Abrechnungen'!AE989)</f>
        <v>0</v>
      </c>
      <c r="E980" s="248" t="e">
        <f>CONCATENATE(Gehälter!$A2:$AD16,"-",Gehälter!$A2:$AD16)</f>
        <v>#VALUE!</v>
      </c>
      <c r="F980" t="e">
        <f>+Gehälter!$A2:$AD16/Gehälter!$A2:$AD16</f>
        <v>#VALUE!</v>
      </c>
    </row>
    <row r="981" spans="1:6" x14ac:dyDescent="0.2">
      <c r="A981" s="248" t="str">
        <f>CONCATENATE('Covid-19 KUA Abrechnungen'!G990,"-",LEFT('Covid-19 KUA Abrechnungen'!AB990,6))</f>
        <v>-</v>
      </c>
      <c r="B981" s="248">
        <f>+'Covid-19 KUA Abrechnungen'!Z990</f>
        <v>0</v>
      </c>
      <c r="C981" s="248">
        <f>IF('Covid-19 KUA Abrechnungen'!AD990&gt;0,'Covid-19 KUA Abrechnungen'!AD990/'Covid-19 KUA Abrechnungen'!P990,'Covid-19 KUA Abrechnungen'!AE990)</f>
        <v>0</v>
      </c>
      <c r="E981" s="248" t="e">
        <f>CONCATENATE(Gehälter!$A2:$AD16,"-",Gehälter!$A2:$AD16)</f>
        <v>#VALUE!</v>
      </c>
      <c r="F981" t="e">
        <f>+Gehälter!$A2:$AD16/Gehälter!$A2:$AD16</f>
        <v>#VALUE!</v>
      </c>
    </row>
    <row r="982" spans="1:6" x14ac:dyDescent="0.2">
      <c r="A982" s="248" t="str">
        <f>CONCATENATE('Covid-19 KUA Abrechnungen'!G991,"-",LEFT('Covid-19 KUA Abrechnungen'!AB991,6))</f>
        <v>-</v>
      </c>
      <c r="B982" s="248">
        <f>+'Covid-19 KUA Abrechnungen'!Z991</f>
        <v>0</v>
      </c>
      <c r="C982" s="248">
        <f>IF('Covid-19 KUA Abrechnungen'!AD991&gt;0,'Covid-19 KUA Abrechnungen'!AD991/'Covid-19 KUA Abrechnungen'!P991,'Covid-19 KUA Abrechnungen'!AE991)</f>
        <v>0</v>
      </c>
      <c r="E982" s="248" t="e">
        <f>CONCATENATE(Gehälter!$A2:$AD16,"-",Gehälter!$A2:$AD16)</f>
        <v>#VALUE!</v>
      </c>
      <c r="F982" t="e">
        <f>+Gehälter!$A2:$AD16/Gehälter!$A2:$AD16</f>
        <v>#VALUE!</v>
      </c>
    </row>
    <row r="983" spans="1:6" x14ac:dyDescent="0.2">
      <c r="A983" s="248" t="str">
        <f>CONCATENATE('Covid-19 KUA Abrechnungen'!G992,"-",LEFT('Covid-19 KUA Abrechnungen'!AB992,6))</f>
        <v>-</v>
      </c>
      <c r="B983" s="248">
        <f>+'Covid-19 KUA Abrechnungen'!Z992</f>
        <v>0</v>
      </c>
      <c r="C983" s="248">
        <f>IF('Covid-19 KUA Abrechnungen'!AD992&gt;0,'Covid-19 KUA Abrechnungen'!AD992/'Covid-19 KUA Abrechnungen'!P992,'Covid-19 KUA Abrechnungen'!AE992)</f>
        <v>0</v>
      </c>
      <c r="E983" s="248" t="e">
        <f>CONCATENATE(Gehälter!$A2:$AD16,"-",Gehälter!$A2:$AD16)</f>
        <v>#VALUE!</v>
      </c>
      <c r="F983" t="e">
        <f>+Gehälter!$A2:$AD16/Gehälter!$A2:$AD16</f>
        <v>#VALUE!</v>
      </c>
    </row>
    <row r="984" spans="1:6" x14ac:dyDescent="0.2">
      <c r="A984" s="248" t="str">
        <f>CONCATENATE('Covid-19 KUA Abrechnungen'!G993,"-",LEFT('Covid-19 KUA Abrechnungen'!AB993,6))</f>
        <v>-</v>
      </c>
      <c r="B984" s="248">
        <f>+'Covid-19 KUA Abrechnungen'!Z993</f>
        <v>0</v>
      </c>
      <c r="C984" s="248">
        <f>IF('Covid-19 KUA Abrechnungen'!AD993&gt;0,'Covid-19 KUA Abrechnungen'!AD993/'Covid-19 KUA Abrechnungen'!P993,'Covid-19 KUA Abrechnungen'!AE993)</f>
        <v>0</v>
      </c>
      <c r="E984" s="248" t="e">
        <f>CONCATENATE(Gehälter!$A2:$AD16,"-",Gehälter!$A2:$AD16)</f>
        <v>#VALUE!</v>
      </c>
      <c r="F984" t="e">
        <f>+Gehälter!$A2:$AD16/Gehälter!$A2:$AD16</f>
        <v>#VALUE!</v>
      </c>
    </row>
    <row r="985" spans="1:6" x14ac:dyDescent="0.2">
      <c r="A985" s="248" t="str">
        <f>CONCATENATE('Covid-19 KUA Abrechnungen'!G994,"-",LEFT('Covid-19 KUA Abrechnungen'!AB994,6))</f>
        <v>-</v>
      </c>
      <c r="B985" s="248">
        <f>+'Covid-19 KUA Abrechnungen'!Z994</f>
        <v>0</v>
      </c>
      <c r="C985" s="248">
        <f>IF('Covid-19 KUA Abrechnungen'!AD994&gt;0,'Covid-19 KUA Abrechnungen'!AD994/'Covid-19 KUA Abrechnungen'!P994,'Covid-19 KUA Abrechnungen'!AE994)</f>
        <v>0</v>
      </c>
      <c r="E985" s="248" t="e">
        <f>CONCATENATE(Gehälter!$A2:$AD16,"-",Gehälter!$A2:$AD16)</f>
        <v>#VALUE!</v>
      </c>
      <c r="F985" t="e">
        <f>+Gehälter!$A2:$AD16/Gehälter!$A2:$AD16</f>
        <v>#VALUE!</v>
      </c>
    </row>
    <row r="986" spans="1:6" x14ac:dyDescent="0.2">
      <c r="A986" s="248" t="str">
        <f>CONCATENATE('Covid-19 KUA Abrechnungen'!G995,"-",LEFT('Covid-19 KUA Abrechnungen'!AB995,6))</f>
        <v>-</v>
      </c>
      <c r="B986" s="248">
        <f>+'Covid-19 KUA Abrechnungen'!Z995</f>
        <v>0</v>
      </c>
      <c r="C986" s="248">
        <f>IF('Covid-19 KUA Abrechnungen'!AD995&gt;0,'Covid-19 KUA Abrechnungen'!AD995/'Covid-19 KUA Abrechnungen'!P995,'Covid-19 KUA Abrechnungen'!AE995)</f>
        <v>0</v>
      </c>
      <c r="E986" s="248" t="e">
        <f>CONCATENATE(Gehälter!$A2:$AD16,"-",Gehälter!$A2:$AD16)</f>
        <v>#VALUE!</v>
      </c>
      <c r="F986" t="e">
        <f>+Gehälter!$A2:$AD16/Gehälter!$A2:$AD16</f>
        <v>#VALUE!</v>
      </c>
    </row>
    <row r="987" spans="1:6" x14ac:dyDescent="0.2">
      <c r="A987" s="248" t="str">
        <f>CONCATENATE('Covid-19 KUA Abrechnungen'!G996,"-",LEFT('Covid-19 KUA Abrechnungen'!AB996,6))</f>
        <v>-</v>
      </c>
      <c r="B987" s="248">
        <f>+'Covid-19 KUA Abrechnungen'!Z996</f>
        <v>0</v>
      </c>
      <c r="C987" s="248">
        <f>IF('Covid-19 KUA Abrechnungen'!AD996&gt;0,'Covid-19 KUA Abrechnungen'!AD996/'Covid-19 KUA Abrechnungen'!P996,'Covid-19 KUA Abrechnungen'!AE996)</f>
        <v>0</v>
      </c>
      <c r="E987" s="248" t="e">
        <f>CONCATENATE(Gehälter!$A2:$AD16,"-",Gehälter!$A2:$AD16)</f>
        <v>#VALUE!</v>
      </c>
      <c r="F987" t="e">
        <f>+Gehälter!$A2:$AD16/Gehälter!$A2:$AD16</f>
        <v>#VALUE!</v>
      </c>
    </row>
    <row r="988" spans="1:6" x14ac:dyDescent="0.2">
      <c r="A988" s="248" t="str">
        <f>CONCATENATE('Covid-19 KUA Abrechnungen'!G997,"-",LEFT('Covid-19 KUA Abrechnungen'!AB997,6))</f>
        <v>-</v>
      </c>
      <c r="B988" s="248">
        <f>+'Covid-19 KUA Abrechnungen'!Z997</f>
        <v>0</v>
      </c>
      <c r="C988" s="248">
        <f>IF('Covid-19 KUA Abrechnungen'!AD997&gt;0,'Covid-19 KUA Abrechnungen'!AD997/'Covid-19 KUA Abrechnungen'!P997,'Covid-19 KUA Abrechnungen'!AE997)</f>
        <v>0</v>
      </c>
      <c r="E988" s="248" t="e">
        <f>CONCATENATE(Gehälter!$A2:$AD16,"-",Gehälter!$A2:$AD16)</f>
        <v>#VALUE!</v>
      </c>
      <c r="F988" t="e">
        <f>+Gehälter!$A2:$AD16/Gehälter!$A2:$AD16</f>
        <v>#VALUE!</v>
      </c>
    </row>
    <row r="989" spans="1:6" x14ac:dyDescent="0.2">
      <c r="A989" s="248" t="str">
        <f>CONCATENATE('Covid-19 KUA Abrechnungen'!G998,"-",LEFT('Covid-19 KUA Abrechnungen'!AB998,6))</f>
        <v>-</v>
      </c>
      <c r="B989" s="248">
        <f>+'Covid-19 KUA Abrechnungen'!Z998</f>
        <v>0</v>
      </c>
      <c r="C989" s="248">
        <f>IF('Covid-19 KUA Abrechnungen'!AD998&gt;0,'Covid-19 KUA Abrechnungen'!AD998/'Covid-19 KUA Abrechnungen'!P998,'Covid-19 KUA Abrechnungen'!AE998)</f>
        <v>0</v>
      </c>
      <c r="E989" s="248" t="e">
        <f>CONCATENATE(Gehälter!$A2:$AD16,"-",Gehälter!$A2:$AD16)</f>
        <v>#VALUE!</v>
      </c>
      <c r="F989" t="e">
        <f>+Gehälter!$A2:$AD16/Gehälter!$A2:$AD16</f>
        <v>#VALUE!</v>
      </c>
    </row>
    <row r="990" spans="1:6" x14ac:dyDescent="0.2">
      <c r="A990" s="248" t="str">
        <f>CONCATENATE('Covid-19 KUA Abrechnungen'!G999,"-",LEFT('Covid-19 KUA Abrechnungen'!AB999,6))</f>
        <v>-</v>
      </c>
      <c r="B990" s="248">
        <f>+'Covid-19 KUA Abrechnungen'!Z999</f>
        <v>0</v>
      </c>
      <c r="C990" s="248">
        <f>IF('Covid-19 KUA Abrechnungen'!AD999&gt;0,'Covid-19 KUA Abrechnungen'!AD999/'Covid-19 KUA Abrechnungen'!P999,'Covid-19 KUA Abrechnungen'!AE999)</f>
        <v>0</v>
      </c>
      <c r="E990" s="248" t="e">
        <f>CONCATENATE(Gehälter!$A2:$AD16,"-",Gehälter!$A2:$AD16)</f>
        <v>#VALUE!</v>
      </c>
      <c r="F990" t="e">
        <f>+Gehälter!$A2:$AD16/Gehälter!$A2:$AD16</f>
        <v>#VALUE!</v>
      </c>
    </row>
    <row r="991" spans="1:6" x14ac:dyDescent="0.2">
      <c r="A991" s="248" t="str">
        <f>CONCATENATE('Covid-19 KUA Abrechnungen'!G1000,"-",LEFT('Covid-19 KUA Abrechnungen'!AB1000,6))</f>
        <v>-</v>
      </c>
      <c r="B991" s="248">
        <f>+'Covid-19 KUA Abrechnungen'!Z1000</f>
        <v>0</v>
      </c>
      <c r="C991" s="248">
        <f>IF('Covid-19 KUA Abrechnungen'!AD1000&gt;0,'Covid-19 KUA Abrechnungen'!AD1000/'Covid-19 KUA Abrechnungen'!P1000,'Covid-19 KUA Abrechnungen'!AE1000)</f>
        <v>0</v>
      </c>
      <c r="E991" s="248" t="e">
        <f>CONCATENATE(Gehälter!$A2:$AD16,"-",Gehälter!$A2:$AD16)</f>
        <v>#VALUE!</v>
      </c>
      <c r="F991" t="e">
        <f>+Gehälter!$A2:$AD16/Gehälter!$A2:$AD16</f>
        <v>#VALUE!</v>
      </c>
    </row>
    <row r="992" spans="1:6" x14ac:dyDescent="0.2">
      <c r="A992" s="248" t="str">
        <f>CONCATENATE('Covid-19 KUA Abrechnungen'!G1001,"-",LEFT('Covid-19 KUA Abrechnungen'!AB1001,6))</f>
        <v>-</v>
      </c>
      <c r="B992" s="248">
        <f>+'Covid-19 KUA Abrechnungen'!Z1001</f>
        <v>0</v>
      </c>
      <c r="C992" s="248">
        <f>IF('Covid-19 KUA Abrechnungen'!AD1001&gt;0,'Covid-19 KUA Abrechnungen'!AD1001/'Covid-19 KUA Abrechnungen'!P1001,'Covid-19 KUA Abrechnungen'!AE1001)</f>
        <v>0</v>
      </c>
      <c r="E992" s="248" t="e">
        <f>CONCATENATE(Gehälter!$A2:$AD16,"-",Gehälter!$A2:$AD16)</f>
        <v>#VALUE!</v>
      </c>
      <c r="F992" t="e">
        <f>+Gehälter!$A2:$AD16/Gehälter!$A2:$AD16</f>
        <v>#VALUE!</v>
      </c>
    </row>
    <row r="993" spans="1:6" x14ac:dyDescent="0.2">
      <c r="A993" s="248" t="str">
        <f>CONCATENATE('Covid-19 KUA Abrechnungen'!G1002,"-",LEFT('Covid-19 KUA Abrechnungen'!AB1002,6))</f>
        <v>-</v>
      </c>
      <c r="B993" s="248">
        <f>+'Covid-19 KUA Abrechnungen'!Z1002</f>
        <v>0</v>
      </c>
      <c r="C993" s="248">
        <f>IF('Covid-19 KUA Abrechnungen'!AD1002&gt;0,'Covid-19 KUA Abrechnungen'!AD1002/'Covid-19 KUA Abrechnungen'!P1002,'Covid-19 KUA Abrechnungen'!AE1002)</f>
        <v>0</v>
      </c>
      <c r="E993" s="248" t="e">
        <f>CONCATENATE(Gehälter!$A2:$AD16,"-",Gehälter!$A2:$AD16)</f>
        <v>#VALUE!</v>
      </c>
      <c r="F993" t="e">
        <f>+Gehälter!$A2:$AD16/Gehälter!$A2:$AD16</f>
        <v>#VALUE!</v>
      </c>
    </row>
    <row r="994" spans="1:6" x14ac:dyDescent="0.2">
      <c r="A994" s="248" t="str">
        <f>CONCATENATE('Covid-19 KUA Abrechnungen'!G1003,"-",LEFT('Covid-19 KUA Abrechnungen'!AB1003,6))</f>
        <v>-</v>
      </c>
      <c r="B994" s="248">
        <f>+'Covid-19 KUA Abrechnungen'!Z1003</f>
        <v>0</v>
      </c>
      <c r="C994" s="248">
        <f>IF('Covid-19 KUA Abrechnungen'!AD1003&gt;0,'Covid-19 KUA Abrechnungen'!AD1003/'Covid-19 KUA Abrechnungen'!P1003,'Covid-19 KUA Abrechnungen'!AE1003)</f>
        <v>0</v>
      </c>
      <c r="E994" s="248" t="e">
        <f>CONCATENATE(Gehälter!$A2:$AD16,"-",Gehälter!$A2:$AD16)</f>
        <v>#VALUE!</v>
      </c>
      <c r="F994" t="e">
        <f>+Gehälter!$A2:$AD16/Gehälter!$A2:$AD16</f>
        <v>#VALUE!</v>
      </c>
    </row>
    <row r="995" spans="1:6" x14ac:dyDescent="0.2">
      <c r="A995" s="248" t="str">
        <f>CONCATENATE('Covid-19 KUA Abrechnungen'!G1004,"-",LEFT('Covid-19 KUA Abrechnungen'!AB1004,6))</f>
        <v>-</v>
      </c>
      <c r="B995" s="248">
        <f>+'Covid-19 KUA Abrechnungen'!Z1004</f>
        <v>0</v>
      </c>
      <c r="C995" s="248">
        <f>IF('Covid-19 KUA Abrechnungen'!AD1004&gt;0,'Covid-19 KUA Abrechnungen'!AD1004/'Covid-19 KUA Abrechnungen'!P1004,'Covid-19 KUA Abrechnungen'!AE1004)</f>
        <v>0</v>
      </c>
      <c r="E995" s="248" t="e">
        <f>CONCATENATE(Gehälter!$A2:$AD16,"-",Gehälter!$A2:$AD16)</f>
        <v>#VALUE!</v>
      </c>
      <c r="F995" t="e">
        <f>+Gehälter!$A2:$AD16/Gehälter!$A2:$AD16</f>
        <v>#VALUE!</v>
      </c>
    </row>
    <row r="996" spans="1:6" x14ac:dyDescent="0.2">
      <c r="A996" s="248" t="str">
        <f>CONCATENATE('Covid-19 KUA Abrechnungen'!G1005,"-",LEFT('Covid-19 KUA Abrechnungen'!AB1005,6))</f>
        <v>-</v>
      </c>
      <c r="B996" s="248">
        <f>+'Covid-19 KUA Abrechnungen'!Z1005</f>
        <v>0</v>
      </c>
      <c r="C996" s="248">
        <f>IF('Covid-19 KUA Abrechnungen'!AD1005&gt;0,'Covid-19 KUA Abrechnungen'!AD1005/'Covid-19 KUA Abrechnungen'!P1005,'Covid-19 KUA Abrechnungen'!AE1005)</f>
        <v>0</v>
      </c>
      <c r="E996" s="248" t="e">
        <f>CONCATENATE(Gehälter!$A2:$AD16,"-",Gehälter!$A2:$AD16)</f>
        <v>#VALUE!</v>
      </c>
      <c r="F996" t="e">
        <f>+Gehälter!$A2:$AD16/Gehälter!$A2:$AD16</f>
        <v>#VALUE!</v>
      </c>
    </row>
    <row r="997" spans="1:6" x14ac:dyDescent="0.2">
      <c r="A997" s="248" t="str">
        <f>CONCATENATE('Covid-19 KUA Abrechnungen'!G1006,"-",LEFT('Covid-19 KUA Abrechnungen'!AB1006,6))</f>
        <v>-</v>
      </c>
      <c r="B997" s="248">
        <f>+'Covid-19 KUA Abrechnungen'!Z1006</f>
        <v>0</v>
      </c>
      <c r="C997" s="248">
        <f>IF('Covid-19 KUA Abrechnungen'!AD1006&gt;0,'Covid-19 KUA Abrechnungen'!AD1006/'Covid-19 KUA Abrechnungen'!P1006,'Covid-19 KUA Abrechnungen'!AE1006)</f>
        <v>0</v>
      </c>
      <c r="E997" s="248" t="e">
        <f>CONCATENATE(Gehälter!$A2:$AD16,"-",Gehälter!$A2:$AD16)</f>
        <v>#VALUE!</v>
      </c>
      <c r="F997" t="e">
        <f>+Gehälter!$A2:$AD16/Gehälter!$A2:$AD16</f>
        <v>#VALUE!</v>
      </c>
    </row>
    <row r="998" spans="1:6" x14ac:dyDescent="0.2">
      <c r="A998" s="248" t="str">
        <f>CONCATENATE('Covid-19 KUA Abrechnungen'!G1007,"-",LEFT('Covid-19 KUA Abrechnungen'!AB1007,6))</f>
        <v>-</v>
      </c>
      <c r="B998" s="248">
        <f>+'Covid-19 KUA Abrechnungen'!Z1007</f>
        <v>0</v>
      </c>
      <c r="C998" s="248">
        <f>IF('Covid-19 KUA Abrechnungen'!AD1007&gt;0,'Covid-19 KUA Abrechnungen'!AD1007/'Covid-19 KUA Abrechnungen'!P1007,'Covid-19 KUA Abrechnungen'!AE1007)</f>
        <v>0</v>
      </c>
      <c r="E998" s="248" t="e">
        <f>CONCATENATE(Gehälter!$A2:$AD16,"-",Gehälter!$A2:$AD16)</f>
        <v>#VALUE!</v>
      </c>
      <c r="F998" t="e">
        <f>+Gehälter!$A2:$AD16/Gehälter!$A2:$AD16</f>
        <v>#VALUE!</v>
      </c>
    </row>
    <row r="999" spans="1:6" x14ac:dyDescent="0.2">
      <c r="A999" s="248" t="str">
        <f>CONCATENATE('Covid-19 KUA Abrechnungen'!G1008,"-",LEFT('Covid-19 KUA Abrechnungen'!AB1008,6))</f>
        <v>-</v>
      </c>
      <c r="B999" s="248">
        <f>+'Covid-19 KUA Abrechnungen'!Z1008</f>
        <v>0</v>
      </c>
      <c r="C999" s="248">
        <f>IF('Covid-19 KUA Abrechnungen'!AD1008&gt;0,'Covid-19 KUA Abrechnungen'!AD1008/'Covid-19 KUA Abrechnungen'!P1008,'Covid-19 KUA Abrechnungen'!AE1008)</f>
        <v>0</v>
      </c>
      <c r="E999" s="248" t="e">
        <f>CONCATENATE(Gehälter!$A2:$AD16,"-",Gehälter!$A2:$AD16)</f>
        <v>#VALUE!</v>
      </c>
      <c r="F999" t="e">
        <f>+Gehälter!$A2:$AD16/Gehälter!$A2:$AD16</f>
        <v>#VALUE!</v>
      </c>
    </row>
    <row r="1000" spans="1:6" x14ac:dyDescent="0.2">
      <c r="A1000" s="248" t="str">
        <f>CONCATENATE('Covid-19 KUA Abrechnungen'!G1009,"-",LEFT('Covid-19 KUA Abrechnungen'!AB1009,6))</f>
        <v>-</v>
      </c>
      <c r="B1000" s="248">
        <f>+'Covid-19 KUA Abrechnungen'!Z1009</f>
        <v>0</v>
      </c>
      <c r="C1000" s="248">
        <f>IF('Covid-19 KUA Abrechnungen'!AD1009&gt;0,'Covid-19 KUA Abrechnungen'!AD1009/'Covid-19 KUA Abrechnungen'!P1009,'Covid-19 KUA Abrechnungen'!AE1009)</f>
        <v>0</v>
      </c>
      <c r="E1000" s="248" t="e">
        <f>CONCATENATE(Gehälter!$A2:$AD16,"-",Gehälter!$A2:$AD16)</f>
        <v>#VALUE!</v>
      </c>
      <c r="F1000" t="e">
        <f>+Gehälter!$A2:$AD16/Gehälter!$A2:$AD16</f>
        <v>#VALUE!</v>
      </c>
    </row>
    <row r="1001" spans="1:6" x14ac:dyDescent="0.2">
      <c r="E1001" s="248" t="e">
        <f>CONCATENATE(Gehälter!$A2:$AD16,"-",Gehälter!$A2:$AD16)</f>
        <v>#VALUE!</v>
      </c>
      <c r="F1001" t="e">
        <f>+Gehälter!$A2:$AD16/Gehälter!$A2:$AD16</f>
        <v>#VALUE!</v>
      </c>
    </row>
    <row r="1002" spans="1:6" x14ac:dyDescent="0.2">
      <c r="E1002" s="248" t="e">
        <f>CONCATENATE(Gehälter!$A2:$AD16,"-",Gehälter!$A2:$AD16)</f>
        <v>#VALUE!</v>
      </c>
      <c r="F1002" t="e">
        <f>+Gehälter!$A2:$AD16/Gehälter!$A2:$AD16</f>
        <v>#VALUE!</v>
      </c>
    </row>
    <row r="1003" spans="1:6" x14ac:dyDescent="0.2">
      <c r="E1003" s="248" t="e">
        <f>CONCATENATE(Gehälter!$A2:$AD16,"-",Gehälter!$A2:$AD16)</f>
        <v>#VALUE!</v>
      </c>
      <c r="F1003" t="e">
        <f>+Gehälter!$A2:$AD16/Gehälter!$A2:$AD16</f>
        <v>#VALUE!</v>
      </c>
    </row>
    <row r="1004" spans="1:6" x14ac:dyDescent="0.2">
      <c r="E1004" s="248" t="e">
        <f>CONCATENATE(Gehälter!$A2:$AD16,"-",Gehälter!$A2:$AD16)</f>
        <v>#VALUE!</v>
      </c>
      <c r="F1004" t="e">
        <f>+Gehälter!$A2:$AD16/Gehälter!$A2:$AD16</f>
        <v>#VALUE!</v>
      </c>
    </row>
    <row r="1005" spans="1:6" x14ac:dyDescent="0.2">
      <c r="E1005" s="248" t="e">
        <f>CONCATENATE(Gehälter!$A2:$AD16,"-",Gehälter!$A2:$AD16)</f>
        <v>#VALUE!</v>
      </c>
      <c r="F1005" t="e">
        <f>+Gehälter!$A2:$AD16/Gehälter!$A2:$AD16</f>
        <v>#VALUE!</v>
      </c>
    </row>
    <row r="1006" spans="1:6" x14ac:dyDescent="0.2">
      <c r="E1006" s="248" t="e">
        <f>CONCATENATE(Gehälter!$A2:$AD16,"-",Gehälter!$A2:$AD16)</f>
        <v>#VALUE!</v>
      </c>
      <c r="F1006" t="e">
        <f>+Gehälter!$A2:$AD16/Gehälter!$A2:$AD16</f>
        <v>#VALUE!</v>
      </c>
    </row>
    <row r="1007" spans="1:6" x14ac:dyDescent="0.2">
      <c r="E1007" s="248" t="e">
        <f>CONCATENATE(Gehälter!$A2:$AD16,"-",Gehälter!$A2:$AD16)</f>
        <v>#VALUE!</v>
      </c>
      <c r="F1007" t="e">
        <f>+Gehälter!$A2:$AD16/Gehälter!$A2:$AD16</f>
        <v>#VALUE!</v>
      </c>
    </row>
    <row r="1008" spans="1:6" x14ac:dyDescent="0.2">
      <c r="E1008" s="248" t="e">
        <f>CONCATENATE(Gehälter!$A2:$AD16,"-",Gehälter!$A2:$AD16)</f>
        <v>#VALUE!</v>
      </c>
      <c r="F1008" t="e">
        <f>+Gehälter!$A2:$AD16/Gehälter!$A2:$AD16</f>
        <v>#VALUE!</v>
      </c>
    </row>
    <row r="1009" spans="5:6" x14ac:dyDescent="0.2">
      <c r="E1009" s="248" t="e">
        <f>CONCATENATE(Gehälter!$A2:$AD16,"-",Gehälter!$A2:$AD16)</f>
        <v>#VALUE!</v>
      </c>
      <c r="F1009" t="e">
        <f>+Gehälter!$A2:$AD16/Gehälter!$A2:$AD16</f>
        <v>#VALUE!</v>
      </c>
    </row>
    <row r="1010" spans="5:6" x14ac:dyDescent="0.2">
      <c r="E1010" s="248" t="e">
        <f>CONCATENATE(Gehälter!$A2:$AD16,"-",Gehälter!$A2:$AD16)</f>
        <v>#VALUE!</v>
      </c>
      <c r="F1010" t="e">
        <f>+Gehälter!$A2:$AD16/Gehälter!$A2:$AD16</f>
        <v>#VALUE!</v>
      </c>
    </row>
    <row r="1011" spans="5:6" x14ac:dyDescent="0.2">
      <c r="E1011" s="248" t="e">
        <f>CONCATENATE(Gehälter!$A2:$AD16,"-",Gehälter!$A2:$AD16)</f>
        <v>#VALUE!</v>
      </c>
      <c r="F1011" t="e">
        <f>+Gehälter!$A2:$AD16/Gehälter!$A2:$AD16</f>
        <v>#VALUE!</v>
      </c>
    </row>
    <row r="1012" spans="5:6" x14ac:dyDescent="0.2">
      <c r="E1012" s="248" t="e">
        <f>CONCATENATE(Gehälter!$A2:$AD16,"-",Gehälter!$A2:$AD16)</f>
        <v>#VALUE!</v>
      </c>
      <c r="F1012" t="e">
        <f>+Gehälter!$A2:$AD16/Gehälter!$A2:$AD16</f>
        <v>#VALUE!</v>
      </c>
    </row>
    <row r="1013" spans="5:6" x14ac:dyDescent="0.2">
      <c r="E1013" s="248" t="e">
        <f>CONCATENATE(Gehälter!$A2:$AD16,"-",Gehälter!$A2:$AD16)</f>
        <v>#VALUE!</v>
      </c>
      <c r="F1013" t="e">
        <f>+Gehälter!$A2:$AD16/Gehälter!$A2:$AD16</f>
        <v>#VALUE!</v>
      </c>
    </row>
    <row r="1014" spans="5:6" x14ac:dyDescent="0.2">
      <c r="E1014" s="248" t="e">
        <f>CONCATENATE(Gehälter!$A2:$AD16,"-",Gehälter!$A2:$AD16)</f>
        <v>#VALUE!</v>
      </c>
      <c r="F1014" t="e">
        <f>+Gehälter!$A2:$AD16/Gehälter!$A2:$AD16</f>
        <v>#VALUE!</v>
      </c>
    </row>
    <row r="1015" spans="5:6" x14ac:dyDescent="0.2">
      <c r="E1015" s="248" t="e">
        <f>CONCATENATE(Gehälter!$A2:$AD16,"-",Gehälter!$A2:$AD16)</f>
        <v>#VALUE!</v>
      </c>
      <c r="F1015" t="e">
        <f>+Gehälter!$A2:$AD16/Gehälter!$A2:$AD16</f>
        <v>#VALUE!</v>
      </c>
    </row>
    <row r="1016" spans="5:6" x14ac:dyDescent="0.2">
      <c r="E1016" s="248" t="e">
        <f>CONCATENATE(Gehälter!$A2:$AD16,"-",Gehälter!$A2:$AD16)</f>
        <v>#VALUE!</v>
      </c>
      <c r="F1016" t="e">
        <f>+Gehälter!$A2:$AD16/Gehälter!$A2:$AD16</f>
        <v>#VALUE!</v>
      </c>
    </row>
    <row r="1017" spans="5:6" x14ac:dyDescent="0.2">
      <c r="E1017" s="248" t="e">
        <f>CONCATENATE(Gehälter!$A2:$AD16,"-",Gehälter!$A2:$AD16)</f>
        <v>#VALUE!</v>
      </c>
      <c r="F1017" t="e">
        <f>+Gehälter!$A2:$AD16/Gehälter!$A2:$AD16</f>
        <v>#VALUE!</v>
      </c>
    </row>
    <row r="1018" spans="5:6" x14ac:dyDescent="0.2">
      <c r="E1018" s="248" t="e">
        <f>CONCATENATE(Gehälter!$A2:$AD16,"-",Gehälter!$A2:$AD16)</f>
        <v>#VALUE!</v>
      </c>
      <c r="F1018" t="e">
        <f>+Gehälter!$A2:$AD16/Gehälter!$A2:$AD16</f>
        <v>#VALUE!</v>
      </c>
    </row>
    <row r="1019" spans="5:6" x14ac:dyDescent="0.2">
      <c r="E1019" s="248" t="e">
        <f>CONCATENATE(Gehälter!$A2:$AD16,"-",Gehälter!$A2:$AD16)</f>
        <v>#VALUE!</v>
      </c>
      <c r="F1019" t="e">
        <f>+Gehälter!$A2:$AD16/Gehälter!$A2:$AD16</f>
        <v>#VALUE!</v>
      </c>
    </row>
    <row r="1020" spans="5:6" x14ac:dyDescent="0.2">
      <c r="E1020" s="248" t="e">
        <f>CONCATENATE(Gehälter!$A2:$AD16,"-",Gehälter!$A2:$AD16)</f>
        <v>#VALUE!</v>
      </c>
      <c r="F1020" t="e">
        <f>+Gehälter!$A2:$AD16/Gehälter!$A2:$AD16</f>
        <v>#VALUE!</v>
      </c>
    </row>
    <row r="1021" spans="5:6" x14ac:dyDescent="0.2">
      <c r="E1021" s="248" t="e">
        <f>CONCATENATE(Gehälter!$A2:$AD16,"-",Gehälter!$A2:$AD16)</f>
        <v>#VALUE!</v>
      </c>
      <c r="F1021" t="e">
        <f>+Gehälter!$A2:$AD16/Gehälter!$A2:$AD16</f>
        <v>#VALUE!</v>
      </c>
    </row>
    <row r="1022" spans="5:6" x14ac:dyDescent="0.2">
      <c r="E1022" s="248" t="e">
        <f>CONCATENATE(Gehälter!$A2:$AD16,"-",Gehälter!$A2:$AD16)</f>
        <v>#VALUE!</v>
      </c>
      <c r="F1022" t="e">
        <f>+Gehälter!$A2:$AD16/Gehälter!$A2:$AD16</f>
        <v>#VALUE!</v>
      </c>
    </row>
    <row r="1023" spans="5:6" x14ac:dyDescent="0.2">
      <c r="E1023" s="248" t="e">
        <f>CONCATENATE(Gehälter!$A2:$AD16,"-",Gehälter!$A2:$AD16)</f>
        <v>#VALUE!</v>
      </c>
      <c r="F1023" t="e">
        <f>+Gehälter!$A2:$AD16/Gehälter!$A2:$AD16</f>
        <v>#VALUE!</v>
      </c>
    </row>
    <row r="1024" spans="5:6" x14ac:dyDescent="0.2">
      <c r="E1024" s="248" t="e">
        <f>CONCATENATE(Gehälter!$A2:$AD16,"-",Gehälter!$A2:$AD16)</f>
        <v>#VALUE!</v>
      </c>
      <c r="F1024" t="e">
        <f>+Gehälter!$A2:$AD16/Gehälter!$A2:$AD16</f>
        <v>#VALUE!</v>
      </c>
    </row>
    <row r="1025" spans="5:6" x14ac:dyDescent="0.2">
      <c r="E1025" s="248" t="e">
        <f>CONCATENATE(Gehälter!$A2:$AD16,"-",Gehälter!$A2:$AD16)</f>
        <v>#VALUE!</v>
      </c>
      <c r="F1025" t="e">
        <f>+Gehälter!$A2:$AD16/Gehälter!$A2:$AD16</f>
        <v>#VALUE!</v>
      </c>
    </row>
    <row r="1026" spans="5:6" x14ac:dyDescent="0.2">
      <c r="E1026" s="248" t="e">
        <f>CONCATENATE(Gehälter!$A2:$AD16,"-",Gehälter!$A2:$AD16)</f>
        <v>#VALUE!</v>
      </c>
      <c r="F1026" t="e">
        <f>+Gehälter!$A2:$AD16/Gehälter!$A2:$AD16</f>
        <v>#VALUE!</v>
      </c>
    </row>
    <row r="1027" spans="5:6" x14ac:dyDescent="0.2">
      <c r="E1027" s="248" t="e">
        <f>CONCATENATE(Gehälter!$A2:$AD16,"-",Gehälter!$A2:$AD16)</f>
        <v>#VALUE!</v>
      </c>
      <c r="F1027" t="e">
        <f>+Gehälter!$A2:$AD16/Gehälter!$A2:$AD16</f>
        <v>#VALUE!</v>
      </c>
    </row>
    <row r="1028" spans="5:6" x14ac:dyDescent="0.2">
      <c r="E1028" s="248" t="e">
        <f>CONCATENATE(Gehälter!$A2:$AD16,"-",Gehälter!$A2:$AD16)</f>
        <v>#VALUE!</v>
      </c>
      <c r="F1028" t="e">
        <f>+Gehälter!$A2:$AD16/Gehälter!$A2:$AD16</f>
        <v>#VALUE!</v>
      </c>
    </row>
    <row r="1029" spans="5:6" x14ac:dyDescent="0.2">
      <c r="E1029" s="248" t="e">
        <f>CONCATENATE(Gehälter!$A2:$AD16,"-",Gehälter!$A2:$AD16)</f>
        <v>#VALUE!</v>
      </c>
      <c r="F1029" t="e">
        <f>+Gehälter!$A2:$AD16/Gehälter!$A2:$AD16</f>
        <v>#VALUE!</v>
      </c>
    </row>
    <row r="1030" spans="5:6" x14ac:dyDescent="0.2">
      <c r="E1030" s="248" t="e">
        <f>CONCATENATE(Gehälter!$A2:$AD16,"-",Gehälter!$A2:$AD16)</f>
        <v>#VALUE!</v>
      </c>
      <c r="F1030" t="e">
        <f>+Gehälter!$A2:$AD16/Gehälter!$A2:$AD16</f>
        <v>#VALUE!</v>
      </c>
    </row>
    <row r="1031" spans="5:6" x14ac:dyDescent="0.2">
      <c r="E1031" s="248" t="e">
        <f>CONCATENATE(Gehälter!$A2:$AD16,"-",Gehälter!$A2:$AD16)</f>
        <v>#VALUE!</v>
      </c>
      <c r="F1031" t="e">
        <f>+Gehälter!$A2:$AD16/Gehälter!$A2:$AD16</f>
        <v>#VALUE!</v>
      </c>
    </row>
    <row r="1032" spans="5:6" x14ac:dyDescent="0.2">
      <c r="E1032" s="248" t="e">
        <f>CONCATENATE(Gehälter!$A2:$AD16,"-",Gehälter!$A2:$AD16)</f>
        <v>#VALUE!</v>
      </c>
      <c r="F1032" t="e">
        <f>+Gehälter!$A2:$AD16/Gehälter!$A2:$AD16</f>
        <v>#VALUE!</v>
      </c>
    </row>
    <row r="1033" spans="5:6" x14ac:dyDescent="0.2">
      <c r="E1033" s="248" t="e">
        <f>CONCATENATE(Gehälter!$A2:$AD16,"-",Gehälter!$A2:$AD16)</f>
        <v>#VALUE!</v>
      </c>
      <c r="F1033" t="e">
        <f>+Gehälter!$A2:$AD16/Gehälter!$A2:$AD16</f>
        <v>#VALUE!</v>
      </c>
    </row>
    <row r="1034" spans="5:6" x14ac:dyDescent="0.2">
      <c r="E1034" s="248" t="e">
        <f>CONCATENATE(Gehälter!$A2:$AD16,"-",Gehälter!$A2:$AD16)</f>
        <v>#VALUE!</v>
      </c>
      <c r="F1034" t="e">
        <f>+Gehälter!$A2:$AD16/Gehälter!$A2:$AD16</f>
        <v>#VALUE!</v>
      </c>
    </row>
    <row r="1035" spans="5:6" x14ac:dyDescent="0.2">
      <c r="E1035" s="248" t="e">
        <f>CONCATENATE(Gehälter!$A2:$AD16,"-",Gehälter!$A2:$AD16)</f>
        <v>#VALUE!</v>
      </c>
      <c r="F1035" t="e">
        <f>+Gehälter!$A2:$AD16/Gehälter!$A2:$AD16</f>
        <v>#VALUE!</v>
      </c>
    </row>
    <row r="1036" spans="5:6" x14ac:dyDescent="0.2">
      <c r="E1036" s="248" t="e">
        <f>CONCATENATE(Gehälter!$A2:$AD16,"-",Gehälter!$A2:$AD16)</f>
        <v>#VALUE!</v>
      </c>
      <c r="F1036" t="e">
        <f>+Gehälter!$A2:$AD16/Gehälter!$A2:$AD16</f>
        <v>#VALUE!</v>
      </c>
    </row>
    <row r="1037" spans="5:6" x14ac:dyDescent="0.2">
      <c r="E1037" s="248" t="e">
        <f>CONCATENATE(Gehälter!$A2:$AD16,"-",Gehälter!$A2:$AD16)</f>
        <v>#VALUE!</v>
      </c>
      <c r="F1037" t="e">
        <f>+Gehälter!$A2:$AD16/Gehälter!$A2:$AD16</f>
        <v>#VALUE!</v>
      </c>
    </row>
    <row r="1038" spans="5:6" x14ac:dyDescent="0.2">
      <c r="E1038" s="248" t="e">
        <f>CONCATENATE(Gehälter!$A2:$AD16,"-",Gehälter!$A2:$AD16)</f>
        <v>#VALUE!</v>
      </c>
      <c r="F1038" t="e">
        <f>+Gehälter!$A2:$AD16/Gehälter!$A2:$AD16</f>
        <v>#VALUE!</v>
      </c>
    </row>
    <row r="1039" spans="5:6" x14ac:dyDescent="0.2">
      <c r="E1039" s="248" t="e">
        <f>CONCATENATE(Gehälter!$A2:$AD16,"-",Gehälter!$A2:$AD16)</f>
        <v>#VALUE!</v>
      </c>
      <c r="F1039" t="e">
        <f>+Gehälter!$A2:$AD16/Gehälter!$A2:$AD16</f>
        <v>#VALUE!</v>
      </c>
    </row>
    <row r="1040" spans="5:6" x14ac:dyDescent="0.2">
      <c r="E1040" s="248" t="e">
        <f>CONCATENATE(Gehälter!$A2:$AD16,"-",Gehälter!$A2:$AD16)</f>
        <v>#VALUE!</v>
      </c>
      <c r="F1040" t="e">
        <f>+Gehälter!$A2:$AD16/Gehälter!$A2:$AD16</f>
        <v>#VALUE!</v>
      </c>
    </row>
    <row r="1041" spans="5:6" x14ac:dyDescent="0.2">
      <c r="E1041" s="248" t="e">
        <f>CONCATENATE(Gehälter!$A2:$AD16,"-",Gehälter!$A2:$AD16)</f>
        <v>#VALUE!</v>
      </c>
      <c r="F1041" t="e">
        <f>+Gehälter!$A2:$AD16/Gehälter!$A2:$AD16</f>
        <v>#VALUE!</v>
      </c>
    </row>
    <row r="1042" spans="5:6" x14ac:dyDescent="0.2">
      <c r="E1042" s="248" t="e">
        <f>CONCATENATE(Gehälter!$A2:$AD16,"-",Gehälter!$A2:$AD16)</f>
        <v>#VALUE!</v>
      </c>
      <c r="F1042" t="e">
        <f>+Gehälter!$A2:$AD16/Gehälter!$A2:$AD16</f>
        <v>#VALUE!</v>
      </c>
    </row>
    <row r="1043" spans="5:6" x14ac:dyDescent="0.2">
      <c r="E1043" s="248" t="e">
        <f>CONCATENATE(Gehälter!$A2:$AD16,"-",Gehälter!$A2:$AD16)</f>
        <v>#VALUE!</v>
      </c>
      <c r="F1043" t="e">
        <f>+Gehälter!$A2:$AD16/Gehälter!$A2:$AD16</f>
        <v>#VALUE!</v>
      </c>
    </row>
    <row r="1044" spans="5:6" x14ac:dyDescent="0.2">
      <c r="E1044" s="248" t="e">
        <f>CONCATENATE(Gehälter!$A2:$AD16,"-",Gehälter!$A2:$AD16)</f>
        <v>#VALUE!</v>
      </c>
      <c r="F1044" t="e">
        <f>+Gehälter!$A2:$AD16/Gehälter!$A2:$AD16</f>
        <v>#VALUE!</v>
      </c>
    </row>
    <row r="1045" spans="5:6" x14ac:dyDescent="0.2">
      <c r="E1045" s="248" t="e">
        <f>CONCATENATE(Gehälter!$A2:$AD16,"-",Gehälter!$A2:$AD16)</f>
        <v>#VALUE!</v>
      </c>
      <c r="F1045" t="e">
        <f>+Gehälter!$A2:$AD16/Gehälter!$A2:$AD16</f>
        <v>#VALUE!</v>
      </c>
    </row>
    <row r="1046" spans="5:6" x14ac:dyDescent="0.2">
      <c r="E1046" s="248" t="e">
        <f>CONCATENATE(Gehälter!$A2:$AD16,"-",Gehälter!$A2:$AD16)</f>
        <v>#VALUE!</v>
      </c>
      <c r="F1046" t="e">
        <f>+Gehälter!$A2:$AD16/Gehälter!$A2:$AD16</f>
        <v>#VALUE!</v>
      </c>
    </row>
    <row r="1047" spans="5:6" x14ac:dyDescent="0.2">
      <c r="E1047" s="248" t="e">
        <f>CONCATENATE(Gehälter!$A2:$AD16,"-",Gehälter!$A2:$AD16)</f>
        <v>#VALUE!</v>
      </c>
      <c r="F1047" t="e">
        <f>+Gehälter!$A2:$AD16/Gehälter!$A2:$AD16</f>
        <v>#VALUE!</v>
      </c>
    </row>
    <row r="1048" spans="5:6" x14ac:dyDescent="0.2">
      <c r="E1048" s="248" t="e">
        <f>CONCATENATE(Gehälter!$A2:$AD16,"-",Gehälter!$A2:$AD16)</f>
        <v>#VALUE!</v>
      </c>
      <c r="F1048" t="e">
        <f>+Gehälter!$A2:$AD16/Gehälter!$A2:$AD16</f>
        <v>#VALUE!</v>
      </c>
    </row>
    <row r="1049" spans="5:6" x14ac:dyDescent="0.2">
      <c r="E1049" s="248" t="e">
        <f>CONCATENATE(Gehälter!$A2:$AD16,"-",Gehälter!$A2:$AD16)</f>
        <v>#VALUE!</v>
      </c>
      <c r="F1049" t="e">
        <f>+Gehälter!$A2:$AD16/Gehälter!$A2:$AD16</f>
        <v>#VALUE!</v>
      </c>
    </row>
    <row r="1050" spans="5:6" x14ac:dyDescent="0.2">
      <c r="E1050" s="248" t="e">
        <f>CONCATENATE(Gehälter!$A2:$AD16,"-",Gehälter!$A2:$AD16)</f>
        <v>#VALUE!</v>
      </c>
      <c r="F1050" t="e">
        <f>+Gehälter!$A2:$AD16/Gehälter!$A2:$AD16</f>
        <v>#VALUE!</v>
      </c>
    </row>
    <row r="1051" spans="5:6" x14ac:dyDescent="0.2">
      <c r="E1051" s="248" t="e">
        <f>CONCATENATE(Gehälter!$A2:$AD16,"-",Gehälter!$A2:$AD16)</f>
        <v>#VALUE!</v>
      </c>
      <c r="F1051" t="e">
        <f>+Gehälter!$A2:$AD16/Gehälter!$A2:$AD16</f>
        <v>#VALUE!</v>
      </c>
    </row>
    <row r="1052" spans="5:6" x14ac:dyDescent="0.2">
      <c r="E1052" s="248" t="e">
        <f>CONCATENATE(Gehälter!$A2:$AD16,"-",Gehälter!$A2:$AD16)</f>
        <v>#VALUE!</v>
      </c>
      <c r="F1052" t="e">
        <f>+Gehälter!$A2:$AD16/Gehälter!$A2:$AD16</f>
        <v>#VALUE!</v>
      </c>
    </row>
    <row r="1053" spans="5:6" x14ac:dyDescent="0.2">
      <c r="E1053" s="248" t="e">
        <f>CONCATENATE(Gehälter!$A2:$AD16,"-",Gehälter!$A2:$AD16)</f>
        <v>#VALUE!</v>
      </c>
      <c r="F1053" t="e">
        <f>+Gehälter!$A2:$AD16/Gehälter!$A2:$AD16</f>
        <v>#VALUE!</v>
      </c>
    </row>
    <row r="1054" spans="5:6" x14ac:dyDescent="0.2">
      <c r="E1054" s="248" t="e">
        <f>CONCATENATE(Gehälter!$A2:$AD16,"-",Gehälter!$A2:$AD16)</f>
        <v>#VALUE!</v>
      </c>
      <c r="F1054" t="e">
        <f>+Gehälter!$A2:$AD16/Gehälter!$A2:$AD16</f>
        <v>#VALUE!</v>
      </c>
    </row>
    <row r="1055" spans="5:6" x14ac:dyDescent="0.2">
      <c r="E1055" s="248" t="e">
        <f>CONCATENATE(Gehälter!$A2:$AD16,"-",Gehälter!$A2:$AD16)</f>
        <v>#VALUE!</v>
      </c>
      <c r="F1055" t="e">
        <f>+Gehälter!$A2:$AD16/Gehälter!$A2:$AD16</f>
        <v>#VALUE!</v>
      </c>
    </row>
    <row r="1056" spans="5:6" x14ac:dyDescent="0.2">
      <c r="E1056" s="248" t="e">
        <f>CONCATENATE(Gehälter!$A2:$AD16,"-",Gehälter!$A2:$AD16)</f>
        <v>#VALUE!</v>
      </c>
      <c r="F1056" t="e">
        <f>+Gehälter!$A2:$AD16/Gehälter!$A2:$AD16</f>
        <v>#VALUE!</v>
      </c>
    </row>
    <row r="1057" spans="5:6" x14ac:dyDescent="0.2">
      <c r="E1057" s="248" t="e">
        <f>CONCATENATE(Gehälter!$A2:$AD16,"-",Gehälter!$A2:$AD16)</f>
        <v>#VALUE!</v>
      </c>
      <c r="F1057" t="e">
        <f>+Gehälter!$A2:$AD16/Gehälter!$A2:$AD16</f>
        <v>#VALUE!</v>
      </c>
    </row>
    <row r="1058" spans="5:6" x14ac:dyDescent="0.2">
      <c r="E1058" s="248" t="e">
        <f>CONCATENATE(Gehälter!$A2:$AD16,"-",Gehälter!$A2:$AD16)</f>
        <v>#VALUE!</v>
      </c>
      <c r="F1058" t="e">
        <f>+Gehälter!$A2:$AD16/Gehälter!$A2:$AD16</f>
        <v>#VALUE!</v>
      </c>
    </row>
    <row r="1059" spans="5:6" x14ac:dyDescent="0.2">
      <c r="E1059" s="248" t="e">
        <f>CONCATENATE(Gehälter!$A2:$AD16,"-",Gehälter!$A2:$AD16)</f>
        <v>#VALUE!</v>
      </c>
      <c r="F1059" t="e">
        <f>+Gehälter!$A2:$AD16/Gehälter!$A2:$AD16</f>
        <v>#VALUE!</v>
      </c>
    </row>
    <row r="1060" spans="5:6" x14ac:dyDescent="0.2">
      <c r="E1060" s="248" t="e">
        <f>CONCATENATE(Gehälter!$A2:$AD16,"-",Gehälter!$A2:$AD16)</f>
        <v>#VALUE!</v>
      </c>
      <c r="F1060" t="e">
        <f>+Gehälter!$A2:$AD16/Gehälter!$A2:$AD16</f>
        <v>#VALUE!</v>
      </c>
    </row>
    <row r="1061" spans="5:6" x14ac:dyDescent="0.2">
      <c r="E1061" s="248" t="e">
        <f>CONCATENATE(Gehälter!$A2:$AD16,"-",Gehälter!$A2:$AD16)</f>
        <v>#VALUE!</v>
      </c>
      <c r="F1061" t="e">
        <f>+Gehälter!$A2:$AD16/Gehälter!$A2:$AD16</f>
        <v>#VALUE!</v>
      </c>
    </row>
    <row r="1062" spans="5:6" x14ac:dyDescent="0.2">
      <c r="E1062" s="248" t="e">
        <f>CONCATENATE(Gehälter!$A2:$AD16,"-",Gehälter!$A2:$AD16)</f>
        <v>#VALUE!</v>
      </c>
      <c r="F1062" t="e">
        <f>+Gehälter!$A2:$AD16/Gehälter!$A2:$AD16</f>
        <v>#VALUE!</v>
      </c>
    </row>
    <row r="1063" spans="5:6" x14ac:dyDescent="0.2">
      <c r="E1063" s="248" t="e">
        <f>CONCATENATE(Gehälter!$A2:$AD16,"-",Gehälter!$A2:$AD16)</f>
        <v>#VALUE!</v>
      </c>
      <c r="F1063" t="e">
        <f>+Gehälter!$A2:$AD16/Gehälter!$A2:$AD16</f>
        <v>#VALUE!</v>
      </c>
    </row>
    <row r="1064" spans="5:6" x14ac:dyDescent="0.2">
      <c r="E1064" s="248" t="e">
        <f>CONCATENATE(Gehälter!$A2:$AD16,"-",Gehälter!$A2:$AD16)</f>
        <v>#VALUE!</v>
      </c>
      <c r="F1064" t="e">
        <f>+Gehälter!$A2:$AD16/Gehälter!$A2:$AD16</f>
        <v>#VALUE!</v>
      </c>
    </row>
    <row r="1065" spans="5:6" x14ac:dyDescent="0.2">
      <c r="E1065" s="248" t="e">
        <f>CONCATENATE(Gehälter!$A2:$AD16,"-",Gehälter!$A2:$AD16)</f>
        <v>#VALUE!</v>
      </c>
      <c r="F1065" t="e">
        <f>+Gehälter!$A2:$AD16/Gehälter!$A2:$AD16</f>
        <v>#VALUE!</v>
      </c>
    </row>
    <row r="1066" spans="5:6" x14ac:dyDescent="0.2">
      <c r="E1066" s="248" t="e">
        <f>CONCATENATE(Gehälter!$A2:$AD16,"-",Gehälter!$A2:$AD16)</f>
        <v>#VALUE!</v>
      </c>
      <c r="F1066" t="e">
        <f>+Gehälter!$A2:$AD16/Gehälter!$A2:$AD16</f>
        <v>#VALUE!</v>
      </c>
    </row>
    <row r="1067" spans="5:6" x14ac:dyDescent="0.2">
      <c r="E1067" s="248" t="e">
        <f>CONCATENATE(Gehälter!$A2:$AD16,"-",Gehälter!$A2:$AD16)</f>
        <v>#VALUE!</v>
      </c>
      <c r="F1067" t="e">
        <f>+Gehälter!$A2:$AD16/Gehälter!$A2:$AD16</f>
        <v>#VALUE!</v>
      </c>
    </row>
    <row r="1068" spans="5:6" x14ac:dyDescent="0.2">
      <c r="E1068" s="248" t="e">
        <f>CONCATENATE(Gehälter!$A2:$AD16,"-",Gehälter!$A2:$AD16)</f>
        <v>#VALUE!</v>
      </c>
      <c r="F1068" t="e">
        <f>+Gehälter!$A2:$AD16/Gehälter!$A2:$AD16</f>
        <v>#VALUE!</v>
      </c>
    </row>
    <row r="1069" spans="5:6" x14ac:dyDescent="0.2">
      <c r="E1069" s="248" t="e">
        <f>CONCATENATE(Gehälter!$A2:$AD16,"-",Gehälter!$A2:$AD16)</f>
        <v>#VALUE!</v>
      </c>
      <c r="F1069" t="e">
        <f>+Gehälter!$A2:$AD16/Gehälter!$A2:$AD16</f>
        <v>#VALUE!</v>
      </c>
    </row>
    <row r="1070" spans="5:6" x14ac:dyDescent="0.2">
      <c r="E1070" s="248" t="e">
        <f>CONCATENATE(Gehälter!$A2:$AD16,"-",Gehälter!$A2:$AD16)</f>
        <v>#VALUE!</v>
      </c>
      <c r="F1070" t="e">
        <f>+Gehälter!$A2:$AD16/Gehälter!$A2:$AD16</f>
        <v>#VALUE!</v>
      </c>
    </row>
    <row r="1071" spans="5:6" x14ac:dyDescent="0.2">
      <c r="E1071" s="248" t="e">
        <f>CONCATENATE(Gehälter!$A2:$AD16,"-",Gehälter!$A2:$AD16)</f>
        <v>#VALUE!</v>
      </c>
      <c r="F1071" t="e">
        <f>+Gehälter!$A2:$AD16/Gehälter!$A2:$AD16</f>
        <v>#VALUE!</v>
      </c>
    </row>
    <row r="1072" spans="5:6" x14ac:dyDescent="0.2">
      <c r="E1072" s="248" t="e">
        <f>CONCATENATE(Gehälter!$A2:$AD16,"-",Gehälter!$A2:$AD16)</f>
        <v>#VALUE!</v>
      </c>
      <c r="F1072" t="e">
        <f>+Gehälter!$A2:$AD16/Gehälter!$A2:$AD16</f>
        <v>#VALUE!</v>
      </c>
    </row>
    <row r="1073" spans="5:6" x14ac:dyDescent="0.2">
      <c r="E1073" s="248" t="e">
        <f>CONCATENATE(Gehälter!$A2:$AD16,"-",Gehälter!$A2:$AD16)</f>
        <v>#VALUE!</v>
      </c>
      <c r="F1073" t="e">
        <f>+Gehälter!$A2:$AD16/Gehälter!$A2:$AD16</f>
        <v>#VALUE!</v>
      </c>
    </row>
    <row r="1074" spans="5:6" x14ac:dyDescent="0.2">
      <c r="E1074" s="248" t="e">
        <f>CONCATENATE(Gehälter!$A2:$AD16,"-",Gehälter!$A2:$AD16)</f>
        <v>#VALUE!</v>
      </c>
      <c r="F1074" t="e">
        <f>+Gehälter!$A2:$AD16/Gehälter!$A2:$AD16</f>
        <v>#VALUE!</v>
      </c>
    </row>
    <row r="1075" spans="5:6" x14ac:dyDescent="0.2">
      <c r="E1075" s="248" t="e">
        <f>CONCATENATE(Gehälter!$A2:$AD16,"-",Gehälter!$A2:$AD16)</f>
        <v>#VALUE!</v>
      </c>
      <c r="F1075" t="e">
        <f>+Gehälter!$A2:$AD16/Gehälter!$A2:$AD16</f>
        <v>#VALUE!</v>
      </c>
    </row>
    <row r="1076" spans="5:6" x14ac:dyDescent="0.2">
      <c r="E1076" s="248" t="e">
        <f>CONCATENATE(Gehälter!$A2:$AD16,"-",Gehälter!$A2:$AD16)</f>
        <v>#VALUE!</v>
      </c>
      <c r="F1076" t="e">
        <f>+Gehälter!$A2:$AD16/Gehälter!$A2:$AD16</f>
        <v>#VALUE!</v>
      </c>
    </row>
    <row r="1077" spans="5:6" x14ac:dyDescent="0.2">
      <c r="E1077" s="248" t="e">
        <f>CONCATENATE(Gehälter!$A2:$AD16,"-",Gehälter!$A2:$AD16)</f>
        <v>#VALUE!</v>
      </c>
      <c r="F1077" t="e">
        <f>+Gehälter!$A2:$AD16/Gehälter!$A2:$AD16</f>
        <v>#VALUE!</v>
      </c>
    </row>
    <row r="1078" spans="5:6" x14ac:dyDescent="0.2">
      <c r="E1078" s="248" t="e">
        <f>CONCATENATE(Gehälter!$A2:$AD16,"-",Gehälter!$A2:$AD16)</f>
        <v>#VALUE!</v>
      </c>
      <c r="F1078" t="e">
        <f>+Gehälter!$A2:$AD16/Gehälter!$A2:$AD16</f>
        <v>#VALUE!</v>
      </c>
    </row>
    <row r="1079" spans="5:6" x14ac:dyDescent="0.2">
      <c r="E1079" s="248" t="e">
        <f>CONCATENATE(Gehälter!$A2:$AD16,"-",Gehälter!$A2:$AD16)</f>
        <v>#VALUE!</v>
      </c>
      <c r="F1079" t="e">
        <f>+Gehälter!$A2:$AD16/Gehälter!$A2:$AD16</f>
        <v>#VALUE!</v>
      </c>
    </row>
    <row r="1080" spans="5:6" x14ac:dyDescent="0.2">
      <c r="E1080" s="248" t="e">
        <f>CONCATENATE(Gehälter!$A2:$AD16,"-",Gehälter!$A2:$AD16)</f>
        <v>#VALUE!</v>
      </c>
      <c r="F1080" t="e">
        <f>+Gehälter!$A2:$AD16/Gehälter!$A2:$AD16</f>
        <v>#VALUE!</v>
      </c>
    </row>
    <row r="1081" spans="5:6" x14ac:dyDescent="0.2">
      <c r="E1081" s="248" t="e">
        <f>CONCATENATE(Gehälter!$A2:$AD16,"-",Gehälter!$A2:$AD16)</f>
        <v>#VALUE!</v>
      </c>
      <c r="F1081" t="e">
        <f>+Gehälter!$A2:$AD16/Gehälter!$A2:$AD16</f>
        <v>#VALUE!</v>
      </c>
    </row>
    <row r="1082" spans="5:6" x14ac:dyDescent="0.2">
      <c r="E1082" s="248" t="e">
        <f>CONCATENATE(Gehälter!$A2:$AD16,"-",Gehälter!$A2:$AD16)</f>
        <v>#VALUE!</v>
      </c>
      <c r="F1082" t="e">
        <f>+Gehälter!$A2:$AD16/Gehälter!$A2:$AD16</f>
        <v>#VALUE!</v>
      </c>
    </row>
    <row r="1083" spans="5:6" x14ac:dyDescent="0.2">
      <c r="E1083" s="248" t="e">
        <f>CONCATENATE(Gehälter!$A2:$AD16,"-",Gehälter!$A2:$AD16)</f>
        <v>#VALUE!</v>
      </c>
      <c r="F1083" t="e">
        <f>+Gehälter!$A2:$AD16/Gehälter!$A2:$AD16</f>
        <v>#VALUE!</v>
      </c>
    </row>
    <row r="1084" spans="5:6" x14ac:dyDescent="0.2">
      <c r="E1084" s="248" t="e">
        <f>CONCATENATE(Gehälter!$A2:$AD16,"-",Gehälter!$A2:$AD16)</f>
        <v>#VALUE!</v>
      </c>
      <c r="F1084" t="e">
        <f>+Gehälter!$A2:$AD16/Gehälter!$A2:$AD16</f>
        <v>#VALUE!</v>
      </c>
    </row>
    <row r="1085" spans="5:6" x14ac:dyDescent="0.2">
      <c r="E1085" s="248" t="e">
        <f>CONCATENATE(Gehälter!$A2:$AD16,"-",Gehälter!$A2:$AD16)</f>
        <v>#VALUE!</v>
      </c>
      <c r="F1085" t="e">
        <f>+Gehälter!$A2:$AD16/Gehälter!$A2:$AD16</f>
        <v>#VALUE!</v>
      </c>
    </row>
    <row r="1086" spans="5:6" x14ac:dyDescent="0.2">
      <c r="E1086" s="248" t="e">
        <f>CONCATENATE(Gehälter!$A2:$AD16,"-",Gehälter!$A2:$AD16)</f>
        <v>#VALUE!</v>
      </c>
      <c r="F1086" t="e">
        <f>+Gehälter!$A2:$AD16/Gehälter!$A2:$AD16</f>
        <v>#VALUE!</v>
      </c>
    </row>
    <row r="1087" spans="5:6" x14ac:dyDescent="0.2">
      <c r="E1087" s="248" t="e">
        <f>CONCATENATE(Gehälter!$A2:$AD16,"-",Gehälter!$A2:$AD16)</f>
        <v>#VALUE!</v>
      </c>
      <c r="F1087" t="e">
        <f>+Gehälter!$A2:$AD16/Gehälter!$A2:$AD16</f>
        <v>#VALUE!</v>
      </c>
    </row>
    <row r="1088" spans="5:6" x14ac:dyDescent="0.2">
      <c r="E1088" s="248" t="e">
        <f>CONCATENATE(Gehälter!$A2:$AD16,"-",Gehälter!$A2:$AD16)</f>
        <v>#VALUE!</v>
      </c>
      <c r="F1088" t="e">
        <f>+Gehälter!$A2:$AD16/Gehälter!$A2:$AD16</f>
        <v>#VALUE!</v>
      </c>
    </row>
    <row r="1089" spans="5:6" x14ac:dyDescent="0.2">
      <c r="E1089" s="248" t="e">
        <f>CONCATENATE(Gehälter!$A2:$AD16,"-",Gehälter!$A2:$AD16)</f>
        <v>#VALUE!</v>
      </c>
      <c r="F1089" t="e">
        <f>+Gehälter!$A2:$AD16/Gehälter!$A2:$AD16</f>
        <v>#VALUE!</v>
      </c>
    </row>
    <row r="1090" spans="5:6" x14ac:dyDescent="0.2">
      <c r="E1090" s="248" t="e">
        <f>CONCATENATE(Gehälter!$A2:$AD16,"-",Gehälter!$A2:$AD16)</f>
        <v>#VALUE!</v>
      </c>
      <c r="F1090" t="e">
        <f>+Gehälter!$A2:$AD16/Gehälter!$A2:$AD16</f>
        <v>#VALUE!</v>
      </c>
    </row>
    <row r="1091" spans="5:6" x14ac:dyDescent="0.2">
      <c r="E1091" s="248" t="e">
        <f>CONCATENATE(Gehälter!$A2:$AD16,"-",Gehälter!$A2:$AD16)</f>
        <v>#VALUE!</v>
      </c>
      <c r="F1091" t="e">
        <f>+Gehälter!$A2:$AD16/Gehälter!$A2:$AD16</f>
        <v>#VALUE!</v>
      </c>
    </row>
    <row r="1092" spans="5:6" x14ac:dyDescent="0.2">
      <c r="E1092" s="248" t="e">
        <f>CONCATENATE(Gehälter!$A2:$AD16,"-",Gehälter!$A2:$AD16)</f>
        <v>#VALUE!</v>
      </c>
      <c r="F1092" t="e">
        <f>+Gehälter!$A2:$AD16/Gehälter!$A2:$AD16</f>
        <v>#VALUE!</v>
      </c>
    </row>
    <row r="1093" spans="5:6" x14ac:dyDescent="0.2">
      <c r="E1093" s="248" t="e">
        <f>CONCATENATE(Gehälter!$A2:$AD16,"-",Gehälter!$A2:$AD16)</f>
        <v>#VALUE!</v>
      </c>
      <c r="F1093" t="e">
        <f>+Gehälter!$A2:$AD16/Gehälter!$A2:$AD16</f>
        <v>#VALUE!</v>
      </c>
    </row>
    <row r="1094" spans="5:6" x14ac:dyDescent="0.2">
      <c r="E1094" s="248" t="e">
        <f>CONCATENATE(Gehälter!$A2:$AD16,"-",Gehälter!$A2:$AD16)</f>
        <v>#VALUE!</v>
      </c>
      <c r="F1094" t="e">
        <f>+Gehälter!$A2:$AD16/Gehälter!$A2:$AD16</f>
        <v>#VALUE!</v>
      </c>
    </row>
    <row r="1095" spans="5:6" x14ac:dyDescent="0.2">
      <c r="E1095" s="248" t="e">
        <f>CONCATENATE(Gehälter!$A2:$AD16,"-",Gehälter!$A2:$AD16)</f>
        <v>#VALUE!</v>
      </c>
      <c r="F1095" t="e">
        <f>+Gehälter!$A2:$AD16/Gehälter!$A2:$AD16</f>
        <v>#VALUE!</v>
      </c>
    </row>
    <row r="1096" spans="5:6" x14ac:dyDescent="0.2">
      <c r="E1096" s="248" t="e">
        <f>CONCATENATE(Gehälter!$A2:$AD16,"-",Gehälter!$A2:$AD16)</f>
        <v>#VALUE!</v>
      </c>
      <c r="F1096" t="e">
        <f>+Gehälter!$A2:$AD16/Gehälter!$A2:$AD16</f>
        <v>#VALUE!</v>
      </c>
    </row>
    <row r="1097" spans="5:6" x14ac:dyDescent="0.2">
      <c r="E1097" s="248" t="e">
        <f>CONCATENATE(Gehälter!$A2:$AD16,"-",Gehälter!$A2:$AD16)</f>
        <v>#VALUE!</v>
      </c>
      <c r="F1097" t="e">
        <f>+Gehälter!$A2:$AD16/Gehälter!$A2:$AD16</f>
        <v>#VALUE!</v>
      </c>
    </row>
    <row r="1098" spans="5:6" x14ac:dyDescent="0.2">
      <c r="E1098" s="248" t="e">
        <f>CONCATENATE(Gehälter!$A2:$AD16,"-",Gehälter!$A2:$AD16)</f>
        <v>#VALUE!</v>
      </c>
      <c r="F1098" t="e">
        <f>+Gehälter!$A2:$AD16/Gehälter!$A2:$AD16</f>
        <v>#VALUE!</v>
      </c>
    </row>
    <row r="1099" spans="5:6" x14ac:dyDescent="0.2">
      <c r="E1099" s="248" t="e">
        <f>CONCATENATE(Gehälter!$A2:$AD16,"-",Gehälter!$A2:$AD16)</f>
        <v>#VALUE!</v>
      </c>
      <c r="F1099" t="e">
        <f>+Gehälter!$A2:$AD16/Gehälter!$A2:$AD16</f>
        <v>#VALUE!</v>
      </c>
    </row>
    <row r="1100" spans="5:6" x14ac:dyDescent="0.2">
      <c r="E1100" s="248" t="e">
        <f>CONCATENATE(Gehälter!$A2:$AD16,"-",Gehälter!$A2:$AD16)</f>
        <v>#VALUE!</v>
      </c>
      <c r="F1100" t="e">
        <f>+Gehälter!$A2:$AD16/Gehälter!$A2:$AD16</f>
        <v>#VALUE!</v>
      </c>
    </row>
    <row r="1101" spans="5:6" x14ac:dyDescent="0.2">
      <c r="E1101" s="248" t="e">
        <f>CONCATENATE(Gehälter!$A2:$AD16,"-",Gehälter!$A2:$AD16)</f>
        <v>#VALUE!</v>
      </c>
      <c r="F1101" t="e">
        <f>+Gehälter!$A2:$AD16/Gehälter!$A2:$AD16</f>
        <v>#VALUE!</v>
      </c>
    </row>
    <row r="1102" spans="5:6" x14ac:dyDescent="0.2">
      <c r="E1102" s="248" t="e">
        <f>CONCATENATE(Gehälter!$A2:$AD16,"-",Gehälter!$A2:$AD16)</f>
        <v>#VALUE!</v>
      </c>
      <c r="F1102" t="e">
        <f>+Gehälter!$A2:$AD16/Gehälter!$A2:$AD16</f>
        <v>#VALUE!</v>
      </c>
    </row>
    <row r="1103" spans="5:6" x14ac:dyDescent="0.2">
      <c r="E1103" s="248" t="e">
        <f>CONCATENATE(Gehälter!$A2:$AD16,"-",Gehälter!$A2:$AD16)</f>
        <v>#VALUE!</v>
      </c>
      <c r="F1103" t="e">
        <f>+Gehälter!$A2:$AD16/Gehälter!$A2:$AD16</f>
        <v>#VALUE!</v>
      </c>
    </row>
    <row r="1104" spans="5:6" x14ac:dyDescent="0.2">
      <c r="E1104" s="248" t="e">
        <f>CONCATENATE(Gehälter!$A2:$AD16,"-",Gehälter!$A2:$AD16)</f>
        <v>#VALUE!</v>
      </c>
      <c r="F1104" t="e">
        <f>+Gehälter!$A2:$AD16/Gehälter!$A2:$AD16</f>
        <v>#VALUE!</v>
      </c>
    </row>
    <row r="1105" spans="5:6" x14ac:dyDescent="0.2">
      <c r="E1105" s="248" t="e">
        <f>CONCATENATE(Gehälter!$A2:$AD16,"-",Gehälter!$A2:$AD16)</f>
        <v>#VALUE!</v>
      </c>
      <c r="F1105" t="e">
        <f>+Gehälter!$A2:$AD16/Gehälter!$A2:$AD16</f>
        <v>#VALUE!</v>
      </c>
    </row>
    <row r="1106" spans="5:6" x14ac:dyDescent="0.2">
      <c r="E1106" s="248" t="e">
        <f>CONCATENATE(Gehälter!$A2:$AD16,"-",Gehälter!$A2:$AD16)</f>
        <v>#VALUE!</v>
      </c>
      <c r="F1106" t="e">
        <f>+Gehälter!$A2:$AD16/Gehälter!$A2:$AD16</f>
        <v>#VALUE!</v>
      </c>
    </row>
    <row r="1107" spans="5:6" x14ac:dyDescent="0.2">
      <c r="E1107" s="248" t="e">
        <f>CONCATENATE(Gehälter!$A2:$AD16,"-",Gehälter!$A2:$AD16)</f>
        <v>#VALUE!</v>
      </c>
      <c r="F1107" t="e">
        <f>+Gehälter!$A2:$AD16/Gehälter!$A2:$AD16</f>
        <v>#VALUE!</v>
      </c>
    </row>
    <row r="1108" spans="5:6" x14ac:dyDescent="0.2">
      <c r="E1108" s="248" t="e">
        <f>CONCATENATE(Gehälter!$A2:$AD16,"-",Gehälter!$A2:$AD16)</f>
        <v>#VALUE!</v>
      </c>
      <c r="F1108" t="e">
        <f>+Gehälter!$A2:$AD16/Gehälter!$A2:$AD16</f>
        <v>#VALUE!</v>
      </c>
    </row>
    <row r="1109" spans="5:6" x14ac:dyDescent="0.2">
      <c r="E1109" s="248" t="e">
        <f>CONCATENATE(Gehälter!$A2:$AD16,"-",Gehälter!$A2:$AD16)</f>
        <v>#VALUE!</v>
      </c>
      <c r="F1109" t="e">
        <f>+Gehälter!$A2:$AD16/Gehälter!$A2:$AD16</f>
        <v>#VALUE!</v>
      </c>
    </row>
    <row r="1110" spans="5:6" x14ac:dyDescent="0.2">
      <c r="E1110" s="248" t="e">
        <f>CONCATENATE(Gehälter!$A2:$AD16,"-",Gehälter!$A2:$AD16)</f>
        <v>#VALUE!</v>
      </c>
      <c r="F1110" t="e">
        <f>+Gehälter!$A2:$AD16/Gehälter!$A2:$AD16</f>
        <v>#VALUE!</v>
      </c>
    </row>
    <row r="1111" spans="5:6" x14ac:dyDescent="0.2">
      <c r="E1111" s="248" t="e">
        <f>CONCATENATE(Gehälter!$A2:$AD16,"-",Gehälter!$A2:$AD16)</f>
        <v>#VALUE!</v>
      </c>
      <c r="F1111" t="e">
        <f>+Gehälter!$A2:$AD16/Gehälter!$A2:$AD16</f>
        <v>#VALUE!</v>
      </c>
    </row>
    <row r="1112" spans="5:6" x14ac:dyDescent="0.2">
      <c r="E1112" s="248" t="e">
        <f>CONCATENATE(Gehälter!$A2:$AD16,"-",Gehälter!$A2:$AD16)</f>
        <v>#VALUE!</v>
      </c>
      <c r="F1112" t="e">
        <f>+Gehälter!$A2:$AD16/Gehälter!$A2:$AD16</f>
        <v>#VALUE!</v>
      </c>
    </row>
    <row r="1113" spans="5:6" x14ac:dyDescent="0.2">
      <c r="E1113" s="248" t="e">
        <f>CONCATENATE(Gehälter!$A2:$AD16,"-",Gehälter!$A2:$AD16)</f>
        <v>#VALUE!</v>
      </c>
      <c r="F1113" t="e">
        <f>+Gehälter!$A2:$AD16/Gehälter!$A2:$AD16</f>
        <v>#VALUE!</v>
      </c>
    </row>
    <row r="1114" spans="5:6" x14ac:dyDescent="0.2">
      <c r="E1114" s="248" t="e">
        <f>CONCATENATE(Gehälter!$A2:$AD16,"-",Gehälter!$A2:$AD16)</f>
        <v>#VALUE!</v>
      </c>
      <c r="F1114" t="e">
        <f>+Gehälter!$A2:$AD16/Gehälter!$A2:$AD16</f>
        <v>#VALUE!</v>
      </c>
    </row>
    <row r="1115" spans="5:6" x14ac:dyDescent="0.2">
      <c r="E1115" s="248" t="e">
        <f>CONCATENATE(Gehälter!$A2:$AD16,"-",Gehälter!$A2:$AD16)</f>
        <v>#VALUE!</v>
      </c>
      <c r="F1115" t="e">
        <f>+Gehälter!$A2:$AD16/Gehälter!$A2:$AD16</f>
        <v>#VALUE!</v>
      </c>
    </row>
    <row r="1116" spans="5:6" x14ac:dyDescent="0.2">
      <c r="E1116" s="248" t="e">
        <f>CONCATENATE(Gehälter!$A2:$AD16,"-",Gehälter!$A2:$AD16)</f>
        <v>#VALUE!</v>
      </c>
      <c r="F1116" t="e">
        <f>+Gehälter!$A2:$AD16/Gehälter!$A2:$AD16</f>
        <v>#VALUE!</v>
      </c>
    </row>
    <row r="1117" spans="5:6" x14ac:dyDescent="0.2">
      <c r="E1117" s="248" t="e">
        <f>CONCATENATE(Gehälter!$A2:$AD16,"-",Gehälter!$A2:$AD16)</f>
        <v>#VALUE!</v>
      </c>
      <c r="F1117" t="e">
        <f>+Gehälter!$A2:$AD16/Gehälter!$A2:$AD16</f>
        <v>#VALUE!</v>
      </c>
    </row>
    <row r="1118" spans="5:6" x14ac:dyDescent="0.2">
      <c r="E1118" s="248" t="e">
        <f>CONCATENATE(Gehälter!$A2:$AD16,"-",Gehälter!$A2:$AD16)</f>
        <v>#VALUE!</v>
      </c>
      <c r="F1118" t="e">
        <f>+Gehälter!$A2:$AD16/Gehälter!$A2:$AD16</f>
        <v>#VALUE!</v>
      </c>
    </row>
    <row r="1119" spans="5:6" x14ac:dyDescent="0.2">
      <c r="E1119" s="248" t="e">
        <f>CONCATENATE(Gehälter!$A2:$AD16,"-",Gehälter!$A2:$AD16)</f>
        <v>#VALUE!</v>
      </c>
      <c r="F1119" t="e">
        <f>+Gehälter!$A2:$AD16/Gehälter!$A2:$AD16</f>
        <v>#VALUE!</v>
      </c>
    </row>
    <row r="1120" spans="5:6" x14ac:dyDescent="0.2">
      <c r="E1120" s="248" t="e">
        <f>CONCATENATE(Gehälter!$A2:$AD16,"-",Gehälter!$A2:$AD16)</f>
        <v>#VALUE!</v>
      </c>
      <c r="F1120" t="e">
        <f>+Gehälter!$A2:$AD16/Gehälter!$A2:$AD16</f>
        <v>#VALUE!</v>
      </c>
    </row>
    <row r="1121" spans="5:6" x14ac:dyDescent="0.2">
      <c r="E1121" s="248" t="e">
        <f>CONCATENATE(Gehälter!$A2:$AD16,"-",Gehälter!$A2:$AD16)</f>
        <v>#VALUE!</v>
      </c>
      <c r="F1121" t="e">
        <f>+Gehälter!$A2:$AD16/Gehälter!$A2:$AD16</f>
        <v>#VALUE!</v>
      </c>
    </row>
    <row r="1122" spans="5:6" x14ac:dyDescent="0.2">
      <c r="E1122" s="248" t="e">
        <f>CONCATENATE(Gehälter!$A2:$AD16,"-",Gehälter!$A2:$AD16)</f>
        <v>#VALUE!</v>
      </c>
      <c r="F1122" t="e">
        <f>+Gehälter!$A2:$AD16/Gehälter!$A2:$AD16</f>
        <v>#VALUE!</v>
      </c>
    </row>
    <row r="1123" spans="5:6" x14ac:dyDescent="0.2">
      <c r="E1123" s="248" t="e">
        <f>CONCATENATE(Gehälter!$A2:$AD16,"-",Gehälter!$A2:$AD16)</f>
        <v>#VALUE!</v>
      </c>
      <c r="F1123" t="e">
        <f>+Gehälter!$A2:$AD16/Gehälter!$A2:$AD16</f>
        <v>#VALUE!</v>
      </c>
    </row>
    <row r="1124" spans="5:6" x14ac:dyDescent="0.2">
      <c r="E1124" s="248" t="e">
        <f>CONCATENATE(Gehälter!$A2:$AD16,"-",Gehälter!$A2:$AD16)</f>
        <v>#VALUE!</v>
      </c>
      <c r="F1124" t="e">
        <f>+Gehälter!$A2:$AD16/Gehälter!$A2:$AD16</f>
        <v>#VALUE!</v>
      </c>
    </row>
    <row r="1125" spans="5:6" x14ac:dyDescent="0.2">
      <c r="E1125" s="248" t="e">
        <f>CONCATENATE(Gehälter!$A2:$AD16,"-",Gehälter!$A2:$AD16)</f>
        <v>#VALUE!</v>
      </c>
      <c r="F1125" t="e">
        <f>+Gehälter!$A2:$AD16/Gehälter!$A2:$AD16</f>
        <v>#VALUE!</v>
      </c>
    </row>
    <row r="1126" spans="5:6" x14ac:dyDescent="0.2">
      <c r="E1126" s="248" t="e">
        <f>CONCATENATE(Gehälter!$A2:$AD16,"-",Gehälter!$A2:$AD16)</f>
        <v>#VALUE!</v>
      </c>
      <c r="F1126" t="e">
        <f>+Gehälter!$A2:$AD16/Gehälter!$A2:$AD16</f>
        <v>#VALUE!</v>
      </c>
    </row>
    <row r="1127" spans="5:6" x14ac:dyDescent="0.2">
      <c r="E1127" s="248" t="e">
        <f>CONCATENATE(Gehälter!$A2:$AD16,"-",Gehälter!$A2:$AD16)</f>
        <v>#VALUE!</v>
      </c>
      <c r="F1127" t="e">
        <f>+Gehälter!$A2:$AD16/Gehälter!$A2:$AD16</f>
        <v>#VALUE!</v>
      </c>
    </row>
    <row r="1128" spans="5:6" x14ac:dyDescent="0.2">
      <c r="E1128" s="248" t="e">
        <f>CONCATENATE(Gehälter!$A2:$AD16,"-",Gehälter!$A2:$AD16)</f>
        <v>#VALUE!</v>
      </c>
      <c r="F1128" t="e">
        <f>+Gehälter!$A2:$AD16/Gehälter!$A2:$AD16</f>
        <v>#VALUE!</v>
      </c>
    </row>
    <row r="1129" spans="5:6" x14ac:dyDescent="0.2">
      <c r="E1129" s="248" t="e">
        <f>CONCATENATE(Gehälter!$A2:$AD16,"-",Gehälter!$A2:$AD16)</f>
        <v>#VALUE!</v>
      </c>
      <c r="F1129" t="e">
        <f>+Gehälter!$A2:$AD16/Gehälter!$A2:$AD16</f>
        <v>#VALUE!</v>
      </c>
    </row>
    <row r="1130" spans="5:6" x14ac:dyDescent="0.2">
      <c r="E1130" s="248" t="e">
        <f>CONCATENATE(Gehälter!$A2:$AD16,"-",Gehälter!$A2:$AD16)</f>
        <v>#VALUE!</v>
      </c>
      <c r="F1130" t="e">
        <f>+Gehälter!$A2:$AD16/Gehälter!$A2:$AD16</f>
        <v>#VALUE!</v>
      </c>
    </row>
    <row r="1131" spans="5:6" x14ac:dyDescent="0.2">
      <c r="E1131" s="248" t="e">
        <f>CONCATENATE(Gehälter!$A2:$AD16,"-",Gehälter!$A2:$AD16)</f>
        <v>#VALUE!</v>
      </c>
      <c r="F1131" t="e">
        <f>+Gehälter!$A2:$AD16/Gehälter!$A2:$AD16</f>
        <v>#VALUE!</v>
      </c>
    </row>
    <row r="1132" spans="5:6" x14ac:dyDescent="0.2">
      <c r="E1132" s="248" t="e">
        <f>CONCATENATE(Gehälter!$A2:$AD16,"-",Gehälter!$A2:$AD16)</f>
        <v>#VALUE!</v>
      </c>
      <c r="F1132" t="e">
        <f>+Gehälter!$A2:$AD16/Gehälter!$A2:$AD16</f>
        <v>#VALUE!</v>
      </c>
    </row>
    <row r="1133" spans="5:6" x14ac:dyDescent="0.2">
      <c r="E1133" s="248" t="e">
        <f>CONCATENATE(Gehälter!$A2:$AD16,"-",Gehälter!$A2:$AD16)</f>
        <v>#VALUE!</v>
      </c>
      <c r="F1133" t="e">
        <f>+Gehälter!$A2:$AD16/Gehälter!$A2:$AD16</f>
        <v>#VALUE!</v>
      </c>
    </row>
    <row r="1134" spans="5:6" x14ac:dyDescent="0.2">
      <c r="E1134" s="248" t="e">
        <f>CONCATENATE(Gehälter!$A2:$AD16,"-",Gehälter!$A2:$AD16)</f>
        <v>#VALUE!</v>
      </c>
      <c r="F1134" t="e">
        <f>+Gehälter!$A2:$AD16/Gehälter!$A2:$AD16</f>
        <v>#VALUE!</v>
      </c>
    </row>
    <row r="1135" spans="5:6" x14ac:dyDescent="0.2">
      <c r="E1135" s="248" t="e">
        <f>CONCATENATE(Gehälter!$A2:$AD16,"-",Gehälter!$A2:$AD16)</f>
        <v>#VALUE!</v>
      </c>
      <c r="F1135" t="e">
        <f>+Gehälter!$A2:$AD16/Gehälter!$A2:$AD16</f>
        <v>#VALUE!</v>
      </c>
    </row>
    <row r="1136" spans="5:6" x14ac:dyDescent="0.2">
      <c r="E1136" s="248" t="e">
        <f>CONCATENATE(Gehälter!$A2:$AD16,"-",Gehälter!$A2:$AD16)</f>
        <v>#VALUE!</v>
      </c>
      <c r="F1136" t="e">
        <f>+Gehälter!$A2:$AD16/Gehälter!$A2:$AD16</f>
        <v>#VALUE!</v>
      </c>
    </row>
    <row r="1137" spans="5:6" x14ac:dyDescent="0.2">
      <c r="E1137" s="248" t="e">
        <f>CONCATENATE(Gehälter!$A2:$AD16,"-",Gehälter!$A2:$AD16)</f>
        <v>#VALUE!</v>
      </c>
      <c r="F1137" t="e">
        <f>+Gehälter!$A2:$AD16/Gehälter!$A2:$AD16</f>
        <v>#VALUE!</v>
      </c>
    </row>
    <row r="1138" spans="5:6" x14ac:dyDescent="0.2">
      <c r="E1138" s="248" t="e">
        <f>CONCATENATE(Gehälter!$A2:$AD16,"-",Gehälter!$A2:$AD16)</f>
        <v>#VALUE!</v>
      </c>
      <c r="F1138" t="e">
        <f>+Gehälter!$A2:$AD16/Gehälter!$A2:$AD16</f>
        <v>#VALUE!</v>
      </c>
    </row>
    <row r="1139" spans="5:6" x14ac:dyDescent="0.2">
      <c r="E1139" s="248" t="e">
        <f>CONCATENATE(Gehälter!$A2:$AD16,"-",Gehälter!$A2:$AD16)</f>
        <v>#VALUE!</v>
      </c>
      <c r="F1139" t="e">
        <f>+Gehälter!$A2:$AD16/Gehälter!$A2:$AD16</f>
        <v>#VALUE!</v>
      </c>
    </row>
    <row r="1140" spans="5:6" x14ac:dyDescent="0.2">
      <c r="E1140" s="248" t="e">
        <f>CONCATENATE(Gehälter!$A2:$AD16,"-",Gehälter!$A2:$AD16)</f>
        <v>#VALUE!</v>
      </c>
      <c r="F1140" t="e">
        <f>+Gehälter!$A2:$AD16/Gehälter!$A2:$AD16</f>
        <v>#VALUE!</v>
      </c>
    </row>
    <row r="1141" spans="5:6" x14ac:dyDescent="0.2">
      <c r="E1141" s="248" t="e">
        <f>CONCATENATE(Gehälter!$A2:$AD16,"-",Gehälter!$A2:$AD16)</f>
        <v>#VALUE!</v>
      </c>
      <c r="F1141" t="e">
        <f>+Gehälter!$A2:$AD16/Gehälter!$A2:$AD16</f>
        <v>#VALUE!</v>
      </c>
    </row>
    <row r="1142" spans="5:6" x14ac:dyDescent="0.2">
      <c r="E1142" s="248" t="e">
        <f>CONCATENATE(Gehälter!$A2:$AD16,"-",Gehälter!$A2:$AD16)</f>
        <v>#VALUE!</v>
      </c>
      <c r="F1142" t="e">
        <f>+Gehälter!$A2:$AD16/Gehälter!$A2:$AD16</f>
        <v>#VALUE!</v>
      </c>
    </row>
    <row r="1143" spans="5:6" x14ac:dyDescent="0.2">
      <c r="E1143" s="248" t="e">
        <f>CONCATENATE(Gehälter!$A2:$AD16,"-",Gehälter!$A2:$AD16)</f>
        <v>#VALUE!</v>
      </c>
      <c r="F1143" t="e">
        <f>+Gehälter!$A2:$AD16/Gehälter!$A2:$AD16</f>
        <v>#VALUE!</v>
      </c>
    </row>
    <row r="1144" spans="5:6" x14ac:dyDescent="0.2">
      <c r="E1144" s="248" t="e">
        <f>CONCATENATE(Gehälter!$A2:$AD16,"-",Gehälter!$A2:$AD16)</f>
        <v>#VALUE!</v>
      </c>
      <c r="F1144" t="e">
        <f>+Gehälter!$A2:$AD16/Gehälter!$A2:$AD16</f>
        <v>#VALUE!</v>
      </c>
    </row>
    <row r="1145" spans="5:6" x14ac:dyDescent="0.2">
      <c r="E1145" s="248" t="e">
        <f>CONCATENATE(Gehälter!$A2:$AD16,"-",Gehälter!$A2:$AD16)</f>
        <v>#VALUE!</v>
      </c>
      <c r="F1145" t="e">
        <f>+Gehälter!$A2:$AD16/Gehälter!$A2:$AD16</f>
        <v>#VALUE!</v>
      </c>
    </row>
    <row r="1146" spans="5:6" x14ac:dyDescent="0.2">
      <c r="E1146" s="248" t="e">
        <f>CONCATENATE(Gehälter!$A2:$AD16,"-",Gehälter!$A2:$AD16)</f>
        <v>#VALUE!</v>
      </c>
      <c r="F1146" t="e">
        <f>+Gehälter!$A2:$AD16/Gehälter!$A2:$AD16</f>
        <v>#VALUE!</v>
      </c>
    </row>
    <row r="1147" spans="5:6" x14ac:dyDescent="0.2">
      <c r="E1147" s="248" t="e">
        <f>CONCATENATE(Gehälter!$A2:$AD16,"-",Gehälter!$A2:$AD16)</f>
        <v>#VALUE!</v>
      </c>
      <c r="F1147" t="e">
        <f>+Gehälter!$A2:$AD16/Gehälter!$A2:$AD16</f>
        <v>#VALUE!</v>
      </c>
    </row>
    <row r="1148" spans="5:6" x14ac:dyDescent="0.2">
      <c r="E1148" s="248" t="e">
        <f>CONCATENATE(Gehälter!$A2:$AD16,"-",Gehälter!$A2:$AD16)</f>
        <v>#VALUE!</v>
      </c>
      <c r="F1148" t="e">
        <f>+Gehälter!$A2:$AD16/Gehälter!$A2:$AD16</f>
        <v>#VALUE!</v>
      </c>
    </row>
    <row r="1149" spans="5:6" x14ac:dyDescent="0.2">
      <c r="E1149" s="248" t="e">
        <f>CONCATENATE(Gehälter!$A2:$AD16,"-",Gehälter!$A2:$AD16)</f>
        <v>#VALUE!</v>
      </c>
      <c r="F1149" t="e">
        <f>+Gehälter!$A2:$AD16/Gehälter!$A2:$AD16</f>
        <v>#VALUE!</v>
      </c>
    </row>
    <row r="1150" spans="5:6" x14ac:dyDescent="0.2">
      <c r="E1150" s="248" t="e">
        <f>CONCATENATE(Gehälter!$A2:$AD16,"-",Gehälter!$A2:$AD16)</f>
        <v>#VALUE!</v>
      </c>
      <c r="F1150" t="e">
        <f>+Gehälter!$A2:$AD16/Gehälter!$A2:$AD16</f>
        <v>#VALUE!</v>
      </c>
    </row>
    <row r="1151" spans="5:6" x14ac:dyDescent="0.2">
      <c r="E1151" s="248" t="e">
        <f>CONCATENATE(Gehälter!$A2:$AD16,"-",Gehälter!$A2:$AD16)</f>
        <v>#VALUE!</v>
      </c>
      <c r="F1151" t="e">
        <f>+Gehälter!$A2:$AD16/Gehälter!$A2:$AD16</f>
        <v>#VALUE!</v>
      </c>
    </row>
    <row r="1152" spans="5:6" x14ac:dyDescent="0.2">
      <c r="E1152" s="248" t="e">
        <f>CONCATENATE(Gehälter!$A2:$AD16,"-",Gehälter!$A2:$AD16)</f>
        <v>#VALUE!</v>
      </c>
      <c r="F1152" t="e">
        <f>+Gehälter!$A2:$AD16/Gehälter!$A2:$AD16</f>
        <v>#VALUE!</v>
      </c>
    </row>
    <row r="1153" spans="5:6" x14ac:dyDescent="0.2">
      <c r="E1153" s="248" t="e">
        <f>CONCATENATE(Gehälter!$A2:$AD16,"-",Gehälter!$A2:$AD16)</f>
        <v>#VALUE!</v>
      </c>
      <c r="F1153" t="e">
        <f>+Gehälter!$A2:$AD16/Gehälter!$A2:$AD16</f>
        <v>#VALUE!</v>
      </c>
    </row>
    <row r="1154" spans="5:6" x14ac:dyDescent="0.2">
      <c r="E1154" s="248" t="e">
        <f>CONCATENATE(Gehälter!$A2:$AD16,"-",Gehälter!$A2:$AD16)</f>
        <v>#VALUE!</v>
      </c>
      <c r="F1154" t="e">
        <f>+Gehälter!$A2:$AD16/Gehälter!$A2:$AD16</f>
        <v>#VALUE!</v>
      </c>
    </row>
    <row r="1155" spans="5:6" x14ac:dyDescent="0.2">
      <c r="E1155" s="248" t="e">
        <f>CONCATENATE(Gehälter!$A2:$AD16,"-",Gehälter!$A2:$AD16)</f>
        <v>#VALUE!</v>
      </c>
      <c r="F1155" t="e">
        <f>+Gehälter!$A2:$AD16/Gehälter!$A2:$AD16</f>
        <v>#VALUE!</v>
      </c>
    </row>
    <row r="1156" spans="5:6" x14ac:dyDescent="0.2">
      <c r="E1156" s="248" t="e">
        <f>CONCATENATE(Gehälter!$A2:$AD16,"-",Gehälter!$A2:$AD16)</f>
        <v>#VALUE!</v>
      </c>
      <c r="F1156" t="e">
        <f>+Gehälter!$A2:$AD16/Gehälter!$A2:$AD16</f>
        <v>#VALUE!</v>
      </c>
    </row>
    <row r="1157" spans="5:6" x14ac:dyDescent="0.2">
      <c r="E1157" s="248" t="e">
        <f>CONCATENATE(Gehälter!$A2:$AD16,"-",Gehälter!$A2:$AD16)</f>
        <v>#VALUE!</v>
      </c>
      <c r="F1157" t="e">
        <f>+Gehälter!$A2:$AD16/Gehälter!$A2:$AD16</f>
        <v>#VALUE!</v>
      </c>
    </row>
    <row r="1158" spans="5:6" x14ac:dyDescent="0.2">
      <c r="E1158" s="248" t="e">
        <f>CONCATENATE(Gehälter!$A2:$AD16,"-",Gehälter!$A2:$AD16)</f>
        <v>#VALUE!</v>
      </c>
      <c r="F1158" t="e">
        <f>+Gehälter!$A2:$AD16/Gehälter!$A2:$AD16</f>
        <v>#VALUE!</v>
      </c>
    </row>
    <row r="1159" spans="5:6" x14ac:dyDescent="0.2">
      <c r="E1159" s="248" t="e">
        <f>CONCATENATE(Gehälter!$A2:$AD16,"-",Gehälter!$A2:$AD16)</f>
        <v>#VALUE!</v>
      </c>
      <c r="F1159" t="e">
        <f>+Gehälter!$A2:$AD16/Gehälter!$A2:$AD16</f>
        <v>#VALUE!</v>
      </c>
    </row>
    <row r="1160" spans="5:6" x14ac:dyDescent="0.2">
      <c r="E1160" s="248" t="e">
        <f>CONCATENATE(Gehälter!$A2:$AD16,"-",Gehälter!$A2:$AD16)</f>
        <v>#VALUE!</v>
      </c>
      <c r="F1160" t="e">
        <f>+Gehälter!$A2:$AD16/Gehälter!$A2:$AD16</f>
        <v>#VALUE!</v>
      </c>
    </row>
    <row r="1161" spans="5:6" x14ac:dyDescent="0.2">
      <c r="E1161" s="248" t="e">
        <f>CONCATENATE(Gehälter!$A2:$AD16,"-",Gehälter!$A2:$AD16)</f>
        <v>#VALUE!</v>
      </c>
      <c r="F1161" t="e">
        <f>+Gehälter!$A2:$AD16/Gehälter!$A2:$AD16</f>
        <v>#VALUE!</v>
      </c>
    </row>
    <row r="1162" spans="5:6" x14ac:dyDescent="0.2">
      <c r="E1162" s="248" t="e">
        <f>CONCATENATE(Gehälter!$A2:$AD16,"-",Gehälter!$A2:$AD16)</f>
        <v>#VALUE!</v>
      </c>
      <c r="F1162" t="e">
        <f>+Gehälter!$A2:$AD16/Gehälter!$A2:$AD16</f>
        <v>#VALUE!</v>
      </c>
    </row>
    <row r="1163" spans="5:6" x14ac:dyDescent="0.2">
      <c r="E1163" s="248" t="e">
        <f>CONCATENATE(Gehälter!$A2:$AD16,"-",Gehälter!$A2:$AD16)</f>
        <v>#VALUE!</v>
      </c>
      <c r="F1163" t="e">
        <f>+Gehälter!$A2:$AD16/Gehälter!$A2:$AD16</f>
        <v>#VALUE!</v>
      </c>
    </row>
    <row r="1164" spans="5:6" x14ac:dyDescent="0.2">
      <c r="E1164" s="248" t="e">
        <f>CONCATENATE(Gehälter!$A2:$AD16,"-",Gehälter!$A2:$AD16)</f>
        <v>#VALUE!</v>
      </c>
      <c r="F1164" t="e">
        <f>+Gehälter!$A2:$AD16/Gehälter!$A2:$AD16</f>
        <v>#VALUE!</v>
      </c>
    </row>
    <row r="1165" spans="5:6" x14ac:dyDescent="0.2">
      <c r="E1165" s="248" t="e">
        <f>CONCATENATE(Gehälter!$A2:$AD16,"-",Gehälter!$A2:$AD16)</f>
        <v>#VALUE!</v>
      </c>
      <c r="F1165" t="e">
        <f>+Gehälter!$A2:$AD16/Gehälter!$A2:$AD16</f>
        <v>#VALUE!</v>
      </c>
    </row>
    <row r="1166" spans="5:6" x14ac:dyDescent="0.2">
      <c r="E1166" s="248" t="e">
        <f>CONCATENATE(Gehälter!$A2:$AD16,"-",Gehälter!$A2:$AD16)</f>
        <v>#VALUE!</v>
      </c>
      <c r="F1166" t="e">
        <f>+Gehälter!$A2:$AD16/Gehälter!$A2:$AD16</f>
        <v>#VALUE!</v>
      </c>
    </row>
    <row r="1167" spans="5:6" x14ac:dyDescent="0.2">
      <c r="E1167" s="248" t="e">
        <f>CONCATENATE(Gehälter!$A2:$AD16,"-",Gehälter!$A2:$AD16)</f>
        <v>#VALUE!</v>
      </c>
      <c r="F1167" t="e">
        <f>+Gehälter!$A2:$AD16/Gehälter!$A2:$AD16</f>
        <v>#VALUE!</v>
      </c>
    </row>
    <row r="1168" spans="5:6" x14ac:dyDescent="0.2">
      <c r="E1168" s="248" t="e">
        <f>CONCATENATE(Gehälter!$A2:$AD16,"-",Gehälter!$A2:$AD16)</f>
        <v>#VALUE!</v>
      </c>
      <c r="F1168" t="e">
        <f>+Gehälter!$A2:$AD16/Gehälter!$A2:$AD16</f>
        <v>#VALUE!</v>
      </c>
    </row>
    <row r="1169" spans="5:6" x14ac:dyDescent="0.2">
      <c r="E1169" s="248" t="e">
        <f>CONCATENATE(Gehälter!$A2:$AD16,"-",Gehälter!$A2:$AD16)</f>
        <v>#VALUE!</v>
      </c>
      <c r="F1169" t="e">
        <f>+Gehälter!$A2:$AD16/Gehälter!$A2:$AD16</f>
        <v>#VALUE!</v>
      </c>
    </row>
    <row r="1170" spans="5:6" x14ac:dyDescent="0.2">
      <c r="E1170" s="248" t="e">
        <f>CONCATENATE(Gehälter!$A2:$AD16,"-",Gehälter!$A2:$AD16)</f>
        <v>#VALUE!</v>
      </c>
      <c r="F1170" t="e">
        <f>+Gehälter!$A2:$AD16/Gehälter!$A2:$AD16</f>
        <v>#VALUE!</v>
      </c>
    </row>
    <row r="1171" spans="5:6" x14ac:dyDescent="0.2">
      <c r="E1171" s="248" t="e">
        <f>CONCATENATE(Gehälter!$A2:$AD16,"-",Gehälter!$A2:$AD16)</f>
        <v>#VALUE!</v>
      </c>
      <c r="F1171" t="e">
        <f>+Gehälter!$A2:$AD16/Gehälter!$A2:$AD16</f>
        <v>#VALUE!</v>
      </c>
    </row>
    <row r="1172" spans="5:6" x14ac:dyDescent="0.2">
      <c r="E1172" s="248" t="e">
        <f>CONCATENATE(Gehälter!$A2:$AD16,"-",Gehälter!$A2:$AD16)</f>
        <v>#VALUE!</v>
      </c>
      <c r="F1172" t="e">
        <f>+Gehälter!$A2:$AD16/Gehälter!$A2:$AD16</f>
        <v>#VALUE!</v>
      </c>
    </row>
    <row r="1173" spans="5:6" x14ac:dyDescent="0.2">
      <c r="E1173" s="248" t="e">
        <f>CONCATENATE(Gehälter!$A2:$AD16,"-",Gehälter!$A2:$AD16)</f>
        <v>#VALUE!</v>
      </c>
      <c r="F1173" t="e">
        <f>+Gehälter!$A2:$AD16/Gehälter!$A2:$AD16</f>
        <v>#VALUE!</v>
      </c>
    </row>
    <row r="1174" spans="5:6" x14ac:dyDescent="0.2">
      <c r="E1174" s="248" t="e">
        <f>CONCATENATE(Gehälter!$A2:$AD16,"-",Gehälter!$A2:$AD16)</f>
        <v>#VALUE!</v>
      </c>
      <c r="F1174" t="e">
        <f>+Gehälter!$A2:$AD16/Gehälter!$A2:$AD16</f>
        <v>#VALUE!</v>
      </c>
    </row>
    <row r="1175" spans="5:6" x14ac:dyDescent="0.2">
      <c r="E1175" s="248" t="e">
        <f>CONCATENATE(Gehälter!$A2:$AD16,"-",Gehälter!$A2:$AD16)</f>
        <v>#VALUE!</v>
      </c>
      <c r="F1175" t="e">
        <f>+Gehälter!$A2:$AD16/Gehälter!$A2:$AD16</f>
        <v>#VALUE!</v>
      </c>
    </row>
    <row r="1176" spans="5:6" x14ac:dyDescent="0.2">
      <c r="E1176" s="248" t="e">
        <f>CONCATENATE(Gehälter!$A2:$AD16,"-",Gehälter!$A2:$AD16)</f>
        <v>#VALUE!</v>
      </c>
      <c r="F1176" t="e">
        <f>+Gehälter!$A2:$AD16/Gehälter!$A2:$AD16</f>
        <v>#VALUE!</v>
      </c>
    </row>
    <row r="1177" spans="5:6" x14ac:dyDescent="0.2">
      <c r="E1177" s="248" t="e">
        <f>CONCATENATE(Gehälter!$A2:$AD16,"-",Gehälter!$A2:$AD16)</f>
        <v>#VALUE!</v>
      </c>
      <c r="F1177" t="e">
        <f>+Gehälter!$A2:$AD16/Gehälter!$A2:$AD16</f>
        <v>#VALUE!</v>
      </c>
    </row>
    <row r="1178" spans="5:6" x14ac:dyDescent="0.2">
      <c r="E1178" s="248" t="e">
        <f>CONCATENATE(Gehälter!$A2:$AD16,"-",Gehälter!$A2:$AD16)</f>
        <v>#VALUE!</v>
      </c>
      <c r="F1178" t="e">
        <f>+Gehälter!$A2:$AD16/Gehälter!$A2:$AD16</f>
        <v>#VALUE!</v>
      </c>
    </row>
    <row r="1179" spans="5:6" x14ac:dyDescent="0.2">
      <c r="E1179" s="248" t="e">
        <f>CONCATENATE(Gehälter!$A2:$AD16,"-",Gehälter!$A2:$AD16)</f>
        <v>#VALUE!</v>
      </c>
      <c r="F1179" t="e">
        <f>+Gehälter!$A2:$AD16/Gehälter!$A2:$AD16</f>
        <v>#VALUE!</v>
      </c>
    </row>
    <row r="1180" spans="5:6" x14ac:dyDescent="0.2">
      <c r="E1180" s="248" t="e">
        <f>CONCATENATE(Gehälter!$A2:$AD16,"-",Gehälter!$A2:$AD16)</f>
        <v>#VALUE!</v>
      </c>
      <c r="F1180" t="e">
        <f>+Gehälter!$A2:$AD16/Gehälter!$A2:$AD16</f>
        <v>#VALUE!</v>
      </c>
    </row>
    <row r="1181" spans="5:6" x14ac:dyDescent="0.2">
      <c r="E1181" s="248" t="e">
        <f>CONCATENATE(Gehälter!$A2:$AD16,"-",Gehälter!$A2:$AD16)</f>
        <v>#VALUE!</v>
      </c>
      <c r="F1181" t="e">
        <f>+Gehälter!$A2:$AD16/Gehälter!$A2:$AD16</f>
        <v>#VALUE!</v>
      </c>
    </row>
    <row r="1182" spans="5:6" x14ac:dyDescent="0.2">
      <c r="E1182" s="248" t="e">
        <f>CONCATENATE(Gehälter!$A2:$AD16,"-",Gehälter!$A2:$AD16)</f>
        <v>#VALUE!</v>
      </c>
      <c r="F1182" t="e">
        <f>+Gehälter!$A2:$AD16/Gehälter!$A2:$AD16</f>
        <v>#VALUE!</v>
      </c>
    </row>
    <row r="1183" spans="5:6" x14ac:dyDescent="0.2">
      <c r="E1183" s="248" t="e">
        <f>CONCATENATE(Gehälter!$A2:$AD16,"-",Gehälter!$A2:$AD16)</f>
        <v>#VALUE!</v>
      </c>
      <c r="F1183" t="e">
        <f>+Gehälter!$A2:$AD16/Gehälter!$A2:$AD16</f>
        <v>#VALUE!</v>
      </c>
    </row>
    <row r="1184" spans="5:6" x14ac:dyDescent="0.2">
      <c r="E1184" s="248" t="e">
        <f>CONCATENATE(Gehälter!$A2:$AD16,"-",Gehälter!$A2:$AD16)</f>
        <v>#VALUE!</v>
      </c>
      <c r="F1184" t="e">
        <f>+Gehälter!$A2:$AD16/Gehälter!$A2:$AD16</f>
        <v>#VALUE!</v>
      </c>
    </row>
    <row r="1185" spans="5:6" x14ac:dyDescent="0.2">
      <c r="E1185" s="248" t="e">
        <f>CONCATENATE(Gehälter!$A2:$AD16,"-",Gehälter!$A2:$AD16)</f>
        <v>#VALUE!</v>
      </c>
      <c r="F1185" t="e">
        <f>+Gehälter!$A2:$AD16/Gehälter!$A2:$AD16</f>
        <v>#VALUE!</v>
      </c>
    </row>
    <row r="1186" spans="5:6" x14ac:dyDescent="0.2">
      <c r="E1186" s="248" t="e">
        <f>CONCATENATE(Gehälter!$A2:$AD16,"-",Gehälter!$A2:$AD16)</f>
        <v>#VALUE!</v>
      </c>
      <c r="F1186" t="e">
        <f>+Gehälter!$A2:$AD16/Gehälter!$A2:$AD16</f>
        <v>#VALUE!</v>
      </c>
    </row>
    <row r="1187" spans="5:6" x14ac:dyDescent="0.2">
      <c r="E1187" s="248" t="e">
        <f>CONCATENATE(Gehälter!$A2:$AD16,"-",Gehälter!$A2:$AD16)</f>
        <v>#VALUE!</v>
      </c>
      <c r="F1187" t="e">
        <f>+Gehälter!$A2:$AD16/Gehälter!$A2:$AD16</f>
        <v>#VALUE!</v>
      </c>
    </row>
    <row r="1188" spans="5:6" x14ac:dyDescent="0.2">
      <c r="E1188" s="248" t="e">
        <f>CONCATENATE(Gehälter!$A2:$AD16,"-",Gehälter!$A2:$AD16)</f>
        <v>#VALUE!</v>
      </c>
      <c r="F1188" t="e">
        <f>+Gehälter!$A2:$AD16/Gehälter!$A2:$AD16</f>
        <v>#VALUE!</v>
      </c>
    </row>
    <row r="1189" spans="5:6" x14ac:dyDescent="0.2">
      <c r="E1189" s="248" t="e">
        <f>CONCATENATE(Gehälter!$A2:$AD16,"-",Gehälter!$A2:$AD16)</f>
        <v>#VALUE!</v>
      </c>
      <c r="F1189" t="e">
        <f>+Gehälter!$A2:$AD16/Gehälter!$A2:$AD16</f>
        <v>#VALUE!</v>
      </c>
    </row>
    <row r="1190" spans="5:6" x14ac:dyDescent="0.2">
      <c r="E1190" s="248" t="e">
        <f>CONCATENATE(Gehälter!$A2:$AD16,"-",Gehälter!$A2:$AD16)</f>
        <v>#VALUE!</v>
      </c>
      <c r="F1190" t="e">
        <f>+Gehälter!$A2:$AD16/Gehälter!$A2:$AD16</f>
        <v>#VALUE!</v>
      </c>
    </row>
    <row r="1191" spans="5:6" x14ac:dyDescent="0.2">
      <c r="E1191" s="248" t="e">
        <f>CONCATENATE(Gehälter!$A2:$AD16,"-",Gehälter!$A2:$AD16)</f>
        <v>#VALUE!</v>
      </c>
      <c r="F1191" t="e">
        <f>+Gehälter!$A2:$AD16/Gehälter!$A2:$AD16</f>
        <v>#VALUE!</v>
      </c>
    </row>
    <row r="1192" spans="5:6" x14ac:dyDescent="0.2">
      <c r="E1192" s="248" t="e">
        <f>CONCATENATE(Gehälter!$A2:$AD16,"-",Gehälter!$A2:$AD16)</f>
        <v>#VALUE!</v>
      </c>
      <c r="F1192" t="e">
        <f>+Gehälter!$A2:$AD16/Gehälter!$A2:$AD16</f>
        <v>#VALUE!</v>
      </c>
    </row>
    <row r="1193" spans="5:6" x14ac:dyDescent="0.2">
      <c r="E1193" s="248" t="e">
        <f>CONCATENATE(Gehälter!$A2:$AD16,"-",Gehälter!$A2:$AD16)</f>
        <v>#VALUE!</v>
      </c>
      <c r="F1193" t="e">
        <f>+Gehälter!$A2:$AD16/Gehälter!$A2:$AD16</f>
        <v>#VALUE!</v>
      </c>
    </row>
    <row r="1194" spans="5:6" x14ac:dyDescent="0.2">
      <c r="E1194" s="248" t="e">
        <f>CONCATENATE(Gehälter!$A2:$AD16,"-",Gehälter!$A2:$AD16)</f>
        <v>#VALUE!</v>
      </c>
      <c r="F1194" t="e">
        <f>+Gehälter!$A2:$AD16/Gehälter!$A2:$AD16</f>
        <v>#VALUE!</v>
      </c>
    </row>
    <row r="1195" spans="5:6" x14ac:dyDescent="0.2">
      <c r="E1195" s="248" t="e">
        <f>CONCATENATE(Gehälter!$A2:$AD16,"-",Gehälter!$A2:$AD16)</f>
        <v>#VALUE!</v>
      </c>
      <c r="F1195" t="e">
        <f>+Gehälter!$A2:$AD16/Gehälter!$A2:$AD16</f>
        <v>#VALUE!</v>
      </c>
    </row>
    <row r="1196" spans="5:6" x14ac:dyDescent="0.2">
      <c r="E1196" s="248" t="e">
        <f>CONCATENATE(Gehälter!$A2:$AD16,"-",Gehälter!$A2:$AD16)</f>
        <v>#VALUE!</v>
      </c>
      <c r="F1196" t="e">
        <f>+Gehälter!$A2:$AD16/Gehälter!$A2:$AD16</f>
        <v>#VALUE!</v>
      </c>
    </row>
    <row r="1197" spans="5:6" x14ac:dyDescent="0.2">
      <c r="E1197" s="248" t="e">
        <f>CONCATENATE(Gehälter!$A2:$AD16,"-",Gehälter!$A2:$AD16)</f>
        <v>#VALUE!</v>
      </c>
      <c r="F1197" t="e">
        <f>+Gehälter!$A2:$AD16/Gehälter!$A2:$AD16</f>
        <v>#VALUE!</v>
      </c>
    </row>
    <row r="1198" spans="5:6" x14ac:dyDescent="0.2">
      <c r="E1198" s="248" t="e">
        <f>CONCATENATE(Gehälter!$A2:$AD16,"-",Gehälter!$A2:$AD16)</f>
        <v>#VALUE!</v>
      </c>
      <c r="F1198" t="e">
        <f>+Gehälter!$A2:$AD16/Gehälter!$A2:$AD16</f>
        <v>#VALUE!</v>
      </c>
    </row>
    <row r="1199" spans="5:6" x14ac:dyDescent="0.2">
      <c r="E1199" s="248" t="e">
        <f>CONCATENATE(Gehälter!$A2:$AD16,"-",Gehälter!$A2:$AD16)</f>
        <v>#VALUE!</v>
      </c>
      <c r="F1199" t="e">
        <f>+Gehälter!$A2:$AD16/Gehälter!$A2:$AD16</f>
        <v>#VALUE!</v>
      </c>
    </row>
    <row r="1200" spans="5:6" x14ac:dyDescent="0.2">
      <c r="E1200" s="248" t="e">
        <f>CONCATENATE(Gehälter!$A2:$AD16,"-",Gehälter!$A2:$AD16)</f>
        <v>#VALUE!</v>
      </c>
      <c r="F1200" t="e">
        <f>+Gehälter!$A2:$AD16/Gehälter!$A2:$AD16</f>
        <v>#VALUE!</v>
      </c>
    </row>
    <row r="1201" spans="5:6" x14ac:dyDescent="0.2">
      <c r="E1201" s="248" t="e">
        <f>CONCATENATE(Gehälter!$A2:$AD16,"-",Gehälter!$A2:$AD16)</f>
        <v>#VALUE!</v>
      </c>
      <c r="F1201" t="e">
        <f>+Gehälter!$A2:$AD16/Gehälter!$A2:$AD16</f>
        <v>#VALUE!</v>
      </c>
    </row>
    <row r="1202" spans="5:6" x14ac:dyDescent="0.2">
      <c r="E1202" s="248" t="e">
        <f>CONCATENATE(Gehälter!$A2:$AD16,"-",Gehälter!$A2:$AD16)</f>
        <v>#VALUE!</v>
      </c>
      <c r="F1202" t="e">
        <f>+Gehälter!$A2:$AD16/Gehälter!$A2:$AD16</f>
        <v>#VALUE!</v>
      </c>
    </row>
    <row r="1203" spans="5:6" x14ac:dyDescent="0.2">
      <c r="E1203" s="248" t="e">
        <f>CONCATENATE(Gehälter!$A2:$AD16,"-",Gehälter!$A2:$AD16)</f>
        <v>#VALUE!</v>
      </c>
      <c r="F1203" t="e">
        <f>+Gehälter!$A2:$AD16/Gehälter!$A2:$AD16</f>
        <v>#VALUE!</v>
      </c>
    </row>
    <row r="1204" spans="5:6" x14ac:dyDescent="0.2">
      <c r="E1204" s="248" t="e">
        <f>CONCATENATE(Gehälter!$A2:$AD16,"-",Gehälter!$A2:$AD16)</f>
        <v>#VALUE!</v>
      </c>
      <c r="F1204" t="e">
        <f>+Gehälter!$A2:$AD16/Gehälter!$A2:$AD16</f>
        <v>#VALUE!</v>
      </c>
    </row>
    <row r="1205" spans="5:6" x14ac:dyDescent="0.2">
      <c r="E1205" s="248" t="e">
        <f>CONCATENATE(Gehälter!$A2:$AD16,"-",Gehälter!$A2:$AD16)</f>
        <v>#VALUE!</v>
      </c>
      <c r="F1205" t="e">
        <f>+Gehälter!$A2:$AD16/Gehälter!$A2:$AD16</f>
        <v>#VALUE!</v>
      </c>
    </row>
    <row r="1206" spans="5:6" x14ac:dyDescent="0.2">
      <c r="E1206" s="248" t="e">
        <f>CONCATENATE(Gehälter!$A2:$AD16,"-",Gehälter!$A2:$AD16)</f>
        <v>#VALUE!</v>
      </c>
      <c r="F1206" t="e">
        <f>+Gehälter!$A2:$AD16/Gehälter!$A2:$AD16</f>
        <v>#VALUE!</v>
      </c>
    </row>
    <row r="1207" spans="5:6" x14ac:dyDescent="0.2">
      <c r="E1207" s="248" t="e">
        <f>CONCATENATE(Gehälter!$A2:$AD16,"-",Gehälter!$A2:$AD16)</f>
        <v>#VALUE!</v>
      </c>
      <c r="F1207" t="e">
        <f>+Gehälter!$A2:$AD16/Gehälter!$A2:$AD16</f>
        <v>#VALUE!</v>
      </c>
    </row>
    <row r="1208" spans="5:6" x14ac:dyDescent="0.2">
      <c r="E1208" s="248" t="e">
        <f>CONCATENATE(Gehälter!$A2:$AD16,"-",Gehälter!$A2:$AD16)</f>
        <v>#VALUE!</v>
      </c>
      <c r="F1208" t="e">
        <f>+Gehälter!$A2:$AD16/Gehälter!$A2:$AD16</f>
        <v>#VALUE!</v>
      </c>
    </row>
    <row r="1209" spans="5:6" x14ac:dyDescent="0.2">
      <c r="E1209" s="248" t="e">
        <f>CONCATENATE(Gehälter!$A2:$AD16,"-",Gehälter!$A2:$AD16)</f>
        <v>#VALUE!</v>
      </c>
      <c r="F1209" t="e">
        <f>+Gehälter!$A2:$AD16/Gehälter!$A2:$AD16</f>
        <v>#VALUE!</v>
      </c>
    </row>
    <row r="1210" spans="5:6" x14ac:dyDescent="0.2">
      <c r="E1210" s="248" t="e">
        <f>CONCATENATE(Gehälter!$A2:$AD16,"-",Gehälter!$A2:$AD16)</f>
        <v>#VALUE!</v>
      </c>
      <c r="F1210" t="e">
        <f>+Gehälter!$A2:$AD16/Gehälter!$A2:$AD16</f>
        <v>#VALUE!</v>
      </c>
    </row>
    <row r="1211" spans="5:6" x14ac:dyDescent="0.2">
      <c r="E1211" s="248" t="e">
        <f>CONCATENATE(Gehälter!$A2:$AD16,"-",Gehälter!$A2:$AD16)</f>
        <v>#VALUE!</v>
      </c>
      <c r="F1211" t="e">
        <f>+Gehälter!$A2:$AD16/Gehälter!$A2:$AD16</f>
        <v>#VALUE!</v>
      </c>
    </row>
    <row r="1212" spans="5:6" x14ac:dyDescent="0.2">
      <c r="E1212" s="248" t="e">
        <f>CONCATENATE(Gehälter!$A2:$AD16,"-",Gehälter!$A2:$AD16)</f>
        <v>#VALUE!</v>
      </c>
      <c r="F1212" t="e">
        <f>+Gehälter!$A2:$AD16/Gehälter!$A2:$AD16</f>
        <v>#VALUE!</v>
      </c>
    </row>
    <row r="1213" spans="5:6" x14ac:dyDescent="0.2">
      <c r="E1213" s="248" t="e">
        <f>CONCATENATE(Gehälter!$A2:$AD16,"-",Gehälter!$A2:$AD16)</f>
        <v>#VALUE!</v>
      </c>
      <c r="F1213" t="e">
        <f>+Gehälter!$A2:$AD16/Gehälter!$A2:$AD16</f>
        <v>#VALUE!</v>
      </c>
    </row>
    <row r="1214" spans="5:6" x14ac:dyDescent="0.2">
      <c r="E1214" s="248" t="e">
        <f>CONCATENATE(Gehälter!$A2:$AD16,"-",Gehälter!$A2:$AD16)</f>
        <v>#VALUE!</v>
      </c>
      <c r="F1214" t="e">
        <f>+Gehälter!$A2:$AD16/Gehälter!$A2:$AD16</f>
        <v>#VALUE!</v>
      </c>
    </row>
    <row r="1215" spans="5:6" x14ac:dyDescent="0.2">
      <c r="E1215" s="248" t="e">
        <f>CONCATENATE(Gehälter!$A2:$AD16,"-",Gehälter!$A2:$AD16)</f>
        <v>#VALUE!</v>
      </c>
      <c r="F1215" t="e">
        <f>+Gehälter!$A2:$AD16/Gehälter!$A2:$AD16</f>
        <v>#VALUE!</v>
      </c>
    </row>
    <row r="1216" spans="5:6" x14ac:dyDescent="0.2">
      <c r="E1216" s="248" t="e">
        <f>CONCATENATE(Gehälter!$A2:$AD16,"-",Gehälter!$A2:$AD16)</f>
        <v>#VALUE!</v>
      </c>
      <c r="F1216" t="e">
        <f>+Gehälter!$A2:$AD16/Gehälter!$A2:$AD16</f>
        <v>#VALUE!</v>
      </c>
    </row>
    <row r="1217" spans="5:6" x14ac:dyDescent="0.2">
      <c r="E1217" s="248" t="e">
        <f>CONCATENATE(Gehälter!$A2:$AD16,"-",Gehälter!$A2:$AD16)</f>
        <v>#VALUE!</v>
      </c>
      <c r="F1217" t="e">
        <f>+Gehälter!$A2:$AD16/Gehälter!$A2:$AD16</f>
        <v>#VALUE!</v>
      </c>
    </row>
    <row r="1218" spans="5:6" x14ac:dyDescent="0.2">
      <c r="E1218" s="248" t="e">
        <f>CONCATENATE(Gehälter!$A2:$AD16,"-",Gehälter!$A2:$AD16)</f>
        <v>#VALUE!</v>
      </c>
      <c r="F1218" t="e">
        <f>+Gehälter!$A2:$AD16/Gehälter!$A2:$AD16</f>
        <v>#VALUE!</v>
      </c>
    </row>
    <row r="1219" spans="5:6" x14ac:dyDescent="0.2">
      <c r="E1219" s="248" t="e">
        <f>CONCATENATE(Gehälter!$A2:$AD16,"-",Gehälter!$A2:$AD16)</f>
        <v>#VALUE!</v>
      </c>
      <c r="F1219" t="e">
        <f>+Gehälter!$A2:$AD16/Gehälter!$A2:$AD16</f>
        <v>#VALUE!</v>
      </c>
    </row>
    <row r="1220" spans="5:6" x14ac:dyDescent="0.2">
      <c r="E1220" s="248" t="e">
        <f>CONCATENATE(Gehälter!$A2:$AD16,"-",Gehälter!$A2:$AD16)</f>
        <v>#VALUE!</v>
      </c>
      <c r="F1220" t="e">
        <f>+Gehälter!$A2:$AD16/Gehälter!$A2:$AD16</f>
        <v>#VALUE!</v>
      </c>
    </row>
    <row r="1221" spans="5:6" x14ac:dyDescent="0.2">
      <c r="E1221" s="248" t="e">
        <f>CONCATENATE(Gehälter!$A2:$AD16,"-",Gehälter!$A2:$AD16)</f>
        <v>#VALUE!</v>
      </c>
      <c r="F1221" t="e">
        <f>+Gehälter!$A2:$AD16/Gehälter!$A2:$AD16</f>
        <v>#VALUE!</v>
      </c>
    </row>
    <row r="1222" spans="5:6" x14ac:dyDescent="0.2">
      <c r="E1222" s="248" t="e">
        <f>CONCATENATE(Gehälter!$A2:$AD16,"-",Gehälter!$A2:$AD16)</f>
        <v>#VALUE!</v>
      </c>
      <c r="F1222" t="e">
        <f>+Gehälter!$A2:$AD16/Gehälter!$A2:$AD16</f>
        <v>#VALUE!</v>
      </c>
    </row>
    <row r="1223" spans="5:6" x14ac:dyDescent="0.2">
      <c r="E1223" s="248" t="e">
        <f>CONCATENATE(Gehälter!$A2:$AD16,"-",Gehälter!$A2:$AD16)</f>
        <v>#VALUE!</v>
      </c>
      <c r="F1223" t="e">
        <f>+Gehälter!$A2:$AD16/Gehälter!$A2:$AD16</f>
        <v>#VALUE!</v>
      </c>
    </row>
    <row r="1224" spans="5:6" x14ac:dyDescent="0.2">
      <c r="E1224" s="248" t="e">
        <f>CONCATENATE(Gehälter!$A2:$AD16,"-",Gehälter!$A2:$AD16)</f>
        <v>#VALUE!</v>
      </c>
      <c r="F1224" t="e">
        <f>+Gehälter!$A2:$AD16/Gehälter!$A2:$AD16</f>
        <v>#VALUE!</v>
      </c>
    </row>
    <row r="1225" spans="5:6" x14ac:dyDescent="0.2">
      <c r="E1225" s="248" t="e">
        <f>CONCATENATE(Gehälter!$A2:$AD16,"-",Gehälter!$A2:$AD16)</f>
        <v>#VALUE!</v>
      </c>
      <c r="F1225" t="e">
        <f>+Gehälter!$A2:$AD16/Gehälter!$A2:$AD16</f>
        <v>#VALUE!</v>
      </c>
    </row>
    <row r="1226" spans="5:6" x14ac:dyDescent="0.2">
      <c r="E1226" s="248" t="e">
        <f>CONCATENATE(Gehälter!$A2:$AD16,"-",Gehälter!$A2:$AD16)</f>
        <v>#VALUE!</v>
      </c>
      <c r="F1226" t="e">
        <f>+Gehälter!$A2:$AD16/Gehälter!$A2:$AD16</f>
        <v>#VALUE!</v>
      </c>
    </row>
    <row r="1227" spans="5:6" x14ac:dyDescent="0.2">
      <c r="E1227" s="248" t="e">
        <f>CONCATENATE(Gehälter!$A2:$AD16,"-",Gehälter!$A2:$AD16)</f>
        <v>#VALUE!</v>
      </c>
      <c r="F1227" t="e">
        <f>+Gehälter!$A2:$AD16/Gehälter!$A2:$AD16</f>
        <v>#VALUE!</v>
      </c>
    </row>
    <row r="1228" spans="5:6" x14ac:dyDescent="0.2">
      <c r="E1228" s="248" t="e">
        <f>CONCATENATE(Gehälter!$A2:$AD16,"-",Gehälter!$A2:$AD16)</f>
        <v>#VALUE!</v>
      </c>
      <c r="F1228" t="e">
        <f>+Gehälter!$A2:$AD16/Gehälter!$A2:$AD16</f>
        <v>#VALUE!</v>
      </c>
    </row>
    <row r="1229" spans="5:6" x14ac:dyDescent="0.2">
      <c r="E1229" s="248" t="e">
        <f>CONCATENATE(Gehälter!$A2:$AD16,"-",Gehälter!$A2:$AD16)</f>
        <v>#VALUE!</v>
      </c>
      <c r="F1229" t="e">
        <f>+Gehälter!$A2:$AD16/Gehälter!$A2:$AD16</f>
        <v>#VALUE!</v>
      </c>
    </row>
    <row r="1230" spans="5:6" x14ac:dyDescent="0.2">
      <c r="E1230" s="248" t="e">
        <f>CONCATENATE(Gehälter!$A2:$AD16,"-",Gehälter!$A2:$AD16)</f>
        <v>#VALUE!</v>
      </c>
      <c r="F1230" t="e">
        <f>+Gehälter!$A2:$AD16/Gehälter!$A2:$AD16</f>
        <v>#VALUE!</v>
      </c>
    </row>
    <row r="1231" spans="5:6" x14ac:dyDescent="0.2">
      <c r="E1231" s="248" t="e">
        <f>CONCATENATE(Gehälter!$A2:$AD16,"-",Gehälter!$A2:$AD16)</f>
        <v>#VALUE!</v>
      </c>
      <c r="F1231" t="e">
        <f>+Gehälter!$A2:$AD16/Gehälter!$A2:$AD16</f>
        <v>#VALUE!</v>
      </c>
    </row>
    <row r="1232" spans="5:6" x14ac:dyDescent="0.2">
      <c r="E1232" s="248" t="e">
        <f>CONCATENATE(Gehälter!$A2:$AD16,"-",Gehälter!$A2:$AD16)</f>
        <v>#VALUE!</v>
      </c>
      <c r="F1232" t="e">
        <f>+Gehälter!$A2:$AD16/Gehälter!$A2:$AD16</f>
        <v>#VALUE!</v>
      </c>
    </row>
    <row r="1233" spans="5:6" x14ac:dyDescent="0.2">
      <c r="E1233" s="248" t="e">
        <f>CONCATENATE(Gehälter!$A2:$AD16,"-",Gehälter!$A2:$AD16)</f>
        <v>#VALUE!</v>
      </c>
      <c r="F1233" t="e">
        <f>+Gehälter!$A2:$AD16/Gehälter!$A2:$AD16</f>
        <v>#VALUE!</v>
      </c>
    </row>
    <row r="1234" spans="5:6" x14ac:dyDescent="0.2">
      <c r="E1234" s="248" t="e">
        <f>CONCATENATE(Gehälter!$A2:$AD16,"-",Gehälter!$A2:$AD16)</f>
        <v>#VALUE!</v>
      </c>
      <c r="F1234" t="e">
        <f>+Gehälter!$A2:$AD16/Gehälter!$A2:$AD16</f>
        <v>#VALUE!</v>
      </c>
    </row>
    <row r="1235" spans="5:6" x14ac:dyDescent="0.2">
      <c r="E1235" s="248" t="e">
        <f>CONCATENATE(Gehälter!$A2:$AD16,"-",Gehälter!$A2:$AD16)</f>
        <v>#VALUE!</v>
      </c>
      <c r="F1235" t="e">
        <f>+Gehälter!$A2:$AD16/Gehälter!$A2:$AD16</f>
        <v>#VALUE!</v>
      </c>
    </row>
    <row r="1236" spans="5:6" x14ac:dyDescent="0.2">
      <c r="E1236" s="248" t="e">
        <f>CONCATENATE(Gehälter!$A2:$AD16,"-",Gehälter!$A2:$AD16)</f>
        <v>#VALUE!</v>
      </c>
      <c r="F1236" t="e">
        <f>+Gehälter!$A2:$AD16/Gehälter!$A2:$AD16</f>
        <v>#VALUE!</v>
      </c>
    </row>
    <row r="1237" spans="5:6" x14ac:dyDescent="0.2">
      <c r="E1237" s="248" t="e">
        <f>CONCATENATE(Gehälter!$A2:$AD16,"-",Gehälter!$A2:$AD16)</f>
        <v>#VALUE!</v>
      </c>
      <c r="F1237" t="e">
        <f>+Gehälter!$A2:$AD16/Gehälter!$A2:$AD16</f>
        <v>#VALUE!</v>
      </c>
    </row>
    <row r="1238" spans="5:6" x14ac:dyDescent="0.2">
      <c r="E1238" s="248" t="e">
        <f>CONCATENATE(Gehälter!$A2:$AD16,"-",Gehälter!$A2:$AD16)</f>
        <v>#VALUE!</v>
      </c>
      <c r="F1238" t="e">
        <f>+Gehälter!$A2:$AD16/Gehälter!$A2:$AD16</f>
        <v>#VALUE!</v>
      </c>
    </row>
    <row r="1239" spans="5:6" x14ac:dyDescent="0.2">
      <c r="E1239" s="248" t="e">
        <f>CONCATENATE(Gehälter!$A2:$AD16,"-",Gehälter!$A2:$AD16)</f>
        <v>#VALUE!</v>
      </c>
      <c r="F1239" t="e">
        <f>+Gehälter!$A2:$AD16/Gehälter!$A2:$AD16</f>
        <v>#VALUE!</v>
      </c>
    </row>
    <row r="1240" spans="5:6" x14ac:dyDescent="0.2">
      <c r="E1240" s="248" t="e">
        <f>CONCATENATE(Gehälter!$A2:$AD16,"-",Gehälter!$A2:$AD16)</f>
        <v>#VALUE!</v>
      </c>
      <c r="F1240" t="e">
        <f>+Gehälter!$A2:$AD16/Gehälter!$A2:$AD16</f>
        <v>#VALUE!</v>
      </c>
    </row>
    <row r="1241" spans="5:6" x14ac:dyDescent="0.2">
      <c r="E1241" s="248" t="e">
        <f>CONCATENATE(Gehälter!$A2:$AD16,"-",Gehälter!$A2:$AD16)</f>
        <v>#VALUE!</v>
      </c>
      <c r="F1241" t="e">
        <f>+Gehälter!$A2:$AD16/Gehälter!$A2:$AD16</f>
        <v>#VALUE!</v>
      </c>
    </row>
    <row r="1242" spans="5:6" x14ac:dyDescent="0.2">
      <c r="E1242" s="248" t="e">
        <f>CONCATENATE(Gehälter!$A2:$AD16,"-",Gehälter!$A2:$AD16)</f>
        <v>#VALUE!</v>
      </c>
      <c r="F1242" t="e">
        <f>+Gehälter!$A2:$AD16/Gehälter!$A2:$AD16</f>
        <v>#VALUE!</v>
      </c>
    </row>
    <row r="1243" spans="5:6" x14ac:dyDescent="0.2">
      <c r="E1243" s="248" t="e">
        <f>CONCATENATE(Gehälter!$A2:$AD16,"-",Gehälter!$A2:$AD16)</f>
        <v>#VALUE!</v>
      </c>
      <c r="F1243" t="e">
        <f>+Gehälter!$A2:$AD16/Gehälter!$A2:$AD16</f>
        <v>#VALUE!</v>
      </c>
    </row>
    <row r="1244" spans="5:6" x14ac:dyDescent="0.2">
      <c r="E1244" s="248" t="e">
        <f>CONCATENATE(Gehälter!$A2:$AD16,"-",Gehälter!$A2:$AD16)</f>
        <v>#VALUE!</v>
      </c>
      <c r="F1244" t="e">
        <f>+Gehälter!$A2:$AD16/Gehälter!$A2:$AD16</f>
        <v>#VALUE!</v>
      </c>
    </row>
    <row r="1245" spans="5:6" x14ac:dyDescent="0.2">
      <c r="E1245" s="248" t="e">
        <f>CONCATENATE(Gehälter!$A2:$AD16,"-",Gehälter!$A2:$AD16)</f>
        <v>#VALUE!</v>
      </c>
      <c r="F1245" t="e">
        <f>+Gehälter!$A2:$AD16/Gehälter!$A2:$AD16</f>
        <v>#VALUE!</v>
      </c>
    </row>
    <row r="1246" spans="5:6" x14ac:dyDescent="0.2">
      <c r="E1246" s="248" t="e">
        <f>CONCATENATE(Gehälter!$A2:$AD16,"-",Gehälter!$A2:$AD16)</f>
        <v>#VALUE!</v>
      </c>
      <c r="F1246" t="e">
        <f>+Gehälter!$A2:$AD16/Gehälter!$A2:$AD16</f>
        <v>#VALUE!</v>
      </c>
    </row>
    <row r="1247" spans="5:6" x14ac:dyDescent="0.2">
      <c r="E1247" s="248" t="e">
        <f>CONCATENATE(Gehälter!$A2:$AD16,"-",Gehälter!$A2:$AD16)</f>
        <v>#VALUE!</v>
      </c>
      <c r="F1247" t="e">
        <f>+Gehälter!$A2:$AD16/Gehälter!$A2:$AD16</f>
        <v>#VALUE!</v>
      </c>
    </row>
    <row r="1248" spans="5:6" x14ac:dyDescent="0.2">
      <c r="E1248" s="248" t="e">
        <f>CONCATENATE(Gehälter!$A2:$AD16,"-",Gehälter!$A2:$AD16)</f>
        <v>#VALUE!</v>
      </c>
      <c r="F1248" t="e">
        <f>+Gehälter!$A2:$AD16/Gehälter!$A2:$AD16</f>
        <v>#VALUE!</v>
      </c>
    </row>
    <row r="1249" spans="5:6" x14ac:dyDescent="0.2">
      <c r="E1249" s="248" t="e">
        <f>CONCATENATE(Gehälter!$A2:$AD16,"-",Gehälter!$A2:$AD16)</f>
        <v>#VALUE!</v>
      </c>
      <c r="F1249" t="e">
        <f>+Gehälter!$A2:$AD16/Gehälter!$A2:$AD16</f>
        <v>#VALUE!</v>
      </c>
    </row>
    <row r="1250" spans="5:6" x14ac:dyDescent="0.2">
      <c r="E1250" s="248" t="e">
        <f>CONCATENATE(Gehälter!$A2:$AD16,"-",Gehälter!$A2:$AD16)</f>
        <v>#VALUE!</v>
      </c>
      <c r="F1250" t="e">
        <f>+Gehälter!$A2:$AD16/Gehälter!$A2:$AD16</f>
        <v>#VALUE!</v>
      </c>
    </row>
    <row r="1251" spans="5:6" x14ac:dyDescent="0.2">
      <c r="E1251" s="248" t="e">
        <f>CONCATENATE(Gehälter!$A2:$AD16,"-",Gehälter!$A2:$AD16)</f>
        <v>#VALUE!</v>
      </c>
      <c r="F1251" t="e">
        <f>+Gehälter!$A2:$AD16/Gehälter!$A2:$AD16</f>
        <v>#VALUE!</v>
      </c>
    </row>
    <row r="1252" spans="5:6" x14ac:dyDescent="0.2">
      <c r="E1252" s="248" t="e">
        <f>CONCATENATE(Gehälter!$A2:$AD16,"-",Gehälter!$A2:$AD16)</f>
        <v>#VALUE!</v>
      </c>
      <c r="F1252" t="e">
        <f>+Gehälter!$A2:$AD16/Gehälter!$A2:$AD16</f>
        <v>#VALUE!</v>
      </c>
    </row>
    <row r="1253" spans="5:6" x14ac:dyDescent="0.2">
      <c r="E1253" s="248" t="e">
        <f>CONCATENATE(Gehälter!$A2:$AD16,"-",Gehälter!$A2:$AD16)</f>
        <v>#VALUE!</v>
      </c>
      <c r="F1253" t="e">
        <f>+Gehälter!$A2:$AD16/Gehälter!$A2:$AD16</f>
        <v>#VALUE!</v>
      </c>
    </row>
    <row r="1254" spans="5:6" x14ac:dyDescent="0.2">
      <c r="E1254" s="248" t="e">
        <f>CONCATENATE(Gehälter!$A2:$AD16,"-",Gehälter!$A2:$AD16)</f>
        <v>#VALUE!</v>
      </c>
      <c r="F1254" t="e">
        <f>+Gehälter!$A2:$AD16/Gehälter!$A2:$AD16</f>
        <v>#VALUE!</v>
      </c>
    </row>
    <row r="1255" spans="5:6" x14ac:dyDescent="0.2">
      <c r="E1255" s="248" t="e">
        <f>CONCATENATE(Gehälter!$A2:$AD16,"-",Gehälter!$A2:$AD16)</f>
        <v>#VALUE!</v>
      </c>
      <c r="F1255" t="e">
        <f>+Gehälter!$A2:$AD16/Gehälter!$A2:$AD16</f>
        <v>#VALUE!</v>
      </c>
    </row>
    <row r="1256" spans="5:6" x14ac:dyDescent="0.2">
      <c r="E1256" s="248" t="e">
        <f>CONCATENATE(Gehälter!$A2:$AD16,"-",Gehälter!$A2:$AD16)</f>
        <v>#VALUE!</v>
      </c>
      <c r="F1256" t="e">
        <f>+Gehälter!$A2:$AD16/Gehälter!$A2:$AD16</f>
        <v>#VALUE!</v>
      </c>
    </row>
    <row r="1257" spans="5:6" x14ac:dyDescent="0.2">
      <c r="E1257" s="248" t="e">
        <f>CONCATENATE(Gehälter!$A2:$AD16,"-",Gehälter!$A2:$AD16)</f>
        <v>#VALUE!</v>
      </c>
      <c r="F1257" t="e">
        <f>+Gehälter!$A2:$AD16/Gehälter!$A2:$AD16</f>
        <v>#VALUE!</v>
      </c>
    </row>
    <row r="1258" spans="5:6" x14ac:dyDescent="0.2">
      <c r="E1258" s="248" t="e">
        <f>CONCATENATE(Gehälter!$A2:$AD16,"-",Gehälter!$A2:$AD16)</f>
        <v>#VALUE!</v>
      </c>
      <c r="F1258" t="e">
        <f>+Gehälter!$A2:$AD16/Gehälter!$A2:$AD16</f>
        <v>#VALUE!</v>
      </c>
    </row>
    <row r="1259" spans="5:6" x14ac:dyDescent="0.2">
      <c r="E1259" s="248" t="e">
        <f>CONCATENATE(Gehälter!$A2:$AD16,"-",Gehälter!$A2:$AD16)</f>
        <v>#VALUE!</v>
      </c>
      <c r="F1259" t="e">
        <f>+Gehälter!$A2:$AD16/Gehälter!$A2:$AD16</f>
        <v>#VALUE!</v>
      </c>
    </row>
    <row r="1260" spans="5:6" x14ac:dyDescent="0.2">
      <c r="E1260" s="248" t="e">
        <f>CONCATENATE(Gehälter!$A2:$AD16,"-",Gehälter!$A2:$AD16)</f>
        <v>#VALUE!</v>
      </c>
      <c r="F1260" t="e">
        <f>+Gehälter!$A2:$AD16/Gehälter!$A2:$AD16</f>
        <v>#VALUE!</v>
      </c>
    </row>
    <row r="1261" spans="5:6" x14ac:dyDescent="0.2">
      <c r="E1261" s="248" t="e">
        <f>CONCATENATE(Gehälter!$A2:$AD16,"-",Gehälter!$A2:$AD16)</f>
        <v>#VALUE!</v>
      </c>
      <c r="F1261" t="e">
        <f>+Gehälter!$A2:$AD16/Gehälter!$A2:$AD16</f>
        <v>#VALUE!</v>
      </c>
    </row>
    <row r="1262" spans="5:6" x14ac:dyDescent="0.2">
      <c r="E1262" s="248" t="e">
        <f>CONCATENATE(Gehälter!$A2:$AD16,"-",Gehälter!$A2:$AD16)</f>
        <v>#VALUE!</v>
      </c>
      <c r="F1262" t="e">
        <f>+Gehälter!$A2:$AD16/Gehälter!$A2:$AD16</f>
        <v>#VALUE!</v>
      </c>
    </row>
    <row r="1263" spans="5:6" x14ac:dyDescent="0.2">
      <c r="E1263" s="248" t="e">
        <f>CONCATENATE(Gehälter!$A2:$AD16,"-",Gehälter!$A2:$AD16)</f>
        <v>#VALUE!</v>
      </c>
      <c r="F1263" t="e">
        <f>+Gehälter!$A2:$AD16/Gehälter!$A2:$AD16</f>
        <v>#VALUE!</v>
      </c>
    </row>
    <row r="1264" spans="5:6" x14ac:dyDescent="0.2">
      <c r="E1264" s="248" t="e">
        <f>CONCATENATE(Gehälter!$A2:$AD16,"-",Gehälter!$A2:$AD16)</f>
        <v>#VALUE!</v>
      </c>
      <c r="F1264" t="e">
        <f>+Gehälter!$A2:$AD16/Gehälter!$A2:$AD16</f>
        <v>#VALUE!</v>
      </c>
    </row>
    <row r="1265" spans="5:6" x14ac:dyDescent="0.2">
      <c r="E1265" s="248" t="e">
        <f>CONCATENATE(Gehälter!$A2:$AD16,"-",Gehälter!$A2:$AD16)</f>
        <v>#VALUE!</v>
      </c>
      <c r="F1265" t="e">
        <f>+Gehälter!$A2:$AD16/Gehälter!$A2:$AD16</f>
        <v>#VALUE!</v>
      </c>
    </row>
    <row r="1266" spans="5:6" x14ac:dyDescent="0.2">
      <c r="E1266" s="248" t="e">
        <f>CONCATENATE(Gehälter!$A2:$AD16,"-",Gehälter!$A2:$AD16)</f>
        <v>#VALUE!</v>
      </c>
      <c r="F1266" t="e">
        <f>+Gehälter!$A2:$AD16/Gehälter!$A2:$AD16</f>
        <v>#VALUE!</v>
      </c>
    </row>
    <row r="1267" spans="5:6" x14ac:dyDescent="0.2">
      <c r="E1267" s="248" t="e">
        <f>CONCATENATE(Gehälter!$A2:$AD16,"-",Gehälter!$A2:$AD16)</f>
        <v>#VALUE!</v>
      </c>
      <c r="F1267" t="e">
        <f>+Gehälter!$A2:$AD16/Gehälter!$A2:$AD16</f>
        <v>#VALUE!</v>
      </c>
    </row>
    <row r="1268" spans="5:6" x14ac:dyDescent="0.2">
      <c r="E1268" s="248" t="e">
        <f>CONCATENATE(Gehälter!$A2:$AD16,"-",Gehälter!$A2:$AD16)</f>
        <v>#VALUE!</v>
      </c>
      <c r="F1268" t="e">
        <f>+Gehälter!$A2:$AD16/Gehälter!$A2:$AD16</f>
        <v>#VALUE!</v>
      </c>
    </row>
    <row r="1269" spans="5:6" x14ac:dyDescent="0.2">
      <c r="E1269" s="248" t="e">
        <f>CONCATENATE(Gehälter!$A2:$AD16,"-",Gehälter!$A2:$AD16)</f>
        <v>#VALUE!</v>
      </c>
      <c r="F1269" t="e">
        <f>+Gehälter!$A2:$AD16/Gehälter!$A2:$AD16</f>
        <v>#VALUE!</v>
      </c>
    </row>
    <row r="1270" spans="5:6" x14ac:dyDescent="0.2">
      <c r="E1270" s="248" t="e">
        <f>CONCATENATE(Gehälter!$A2:$AD16,"-",Gehälter!$A2:$AD16)</f>
        <v>#VALUE!</v>
      </c>
      <c r="F1270" t="e">
        <f>+Gehälter!$A2:$AD16/Gehälter!$A2:$AD16</f>
        <v>#VALUE!</v>
      </c>
    </row>
    <row r="1271" spans="5:6" x14ac:dyDescent="0.2">
      <c r="E1271" s="248" t="e">
        <f>CONCATENATE(Gehälter!$A2:$AD16,"-",Gehälter!$A2:$AD16)</f>
        <v>#VALUE!</v>
      </c>
      <c r="F1271" t="e">
        <f>+Gehälter!$A2:$AD16/Gehälter!$A2:$AD16</f>
        <v>#VALUE!</v>
      </c>
    </row>
    <row r="1272" spans="5:6" x14ac:dyDescent="0.2">
      <c r="E1272" s="248" t="e">
        <f>CONCATENATE(Gehälter!$A2:$AD16,"-",Gehälter!$A2:$AD16)</f>
        <v>#VALUE!</v>
      </c>
      <c r="F1272" t="e">
        <f>+Gehälter!$A2:$AD16/Gehälter!$A2:$AD16</f>
        <v>#VALUE!</v>
      </c>
    </row>
    <row r="1273" spans="5:6" x14ac:dyDescent="0.2">
      <c r="E1273" s="248" t="e">
        <f>CONCATENATE(Gehälter!$A2:$AD16,"-",Gehälter!$A2:$AD16)</f>
        <v>#VALUE!</v>
      </c>
      <c r="F1273" t="e">
        <f>+Gehälter!$A2:$AD16/Gehälter!$A2:$AD16</f>
        <v>#VALUE!</v>
      </c>
    </row>
    <row r="1274" spans="5:6" x14ac:dyDescent="0.2">
      <c r="E1274" s="248" t="e">
        <f>CONCATENATE(Gehälter!$A2:$AD16,"-",Gehälter!$A2:$AD16)</f>
        <v>#VALUE!</v>
      </c>
      <c r="F1274" t="e">
        <f>+Gehälter!$A2:$AD16/Gehälter!$A2:$AD16</f>
        <v>#VALUE!</v>
      </c>
    </row>
    <row r="1275" spans="5:6" x14ac:dyDescent="0.2">
      <c r="E1275" s="248" t="e">
        <f>CONCATENATE(Gehälter!$A2:$AD16,"-",Gehälter!$A2:$AD16)</f>
        <v>#VALUE!</v>
      </c>
      <c r="F1275" t="e">
        <f>+Gehälter!$A2:$AD16/Gehälter!$A2:$AD16</f>
        <v>#VALUE!</v>
      </c>
    </row>
    <row r="1276" spans="5:6" x14ac:dyDescent="0.2">
      <c r="E1276" s="248" t="e">
        <f>CONCATENATE(Gehälter!$A2:$AD16,"-",Gehälter!$A2:$AD16)</f>
        <v>#VALUE!</v>
      </c>
      <c r="F1276" t="e">
        <f>+Gehälter!$A2:$AD16/Gehälter!$A2:$AD16</f>
        <v>#VALUE!</v>
      </c>
    </row>
    <row r="1277" spans="5:6" x14ac:dyDescent="0.2">
      <c r="E1277" s="248" t="e">
        <f>CONCATENATE(Gehälter!$A2:$AD16,"-",Gehälter!$A2:$AD16)</f>
        <v>#VALUE!</v>
      </c>
      <c r="F1277" t="e">
        <f>+Gehälter!$A2:$AD16/Gehälter!$A2:$AD16</f>
        <v>#VALUE!</v>
      </c>
    </row>
    <row r="1278" spans="5:6" x14ac:dyDescent="0.2">
      <c r="E1278" s="248" t="e">
        <f>CONCATENATE(Gehälter!$A2:$AD16,"-",Gehälter!$A2:$AD16)</f>
        <v>#VALUE!</v>
      </c>
      <c r="F1278" t="e">
        <f>+Gehälter!$A2:$AD16/Gehälter!$A2:$AD16</f>
        <v>#VALUE!</v>
      </c>
    </row>
    <row r="1279" spans="5:6" x14ac:dyDescent="0.2">
      <c r="E1279" s="248" t="e">
        <f>CONCATENATE(Gehälter!$A2:$AD16,"-",Gehälter!$A2:$AD16)</f>
        <v>#VALUE!</v>
      </c>
      <c r="F1279" t="e">
        <f>+Gehälter!$A2:$AD16/Gehälter!$A2:$AD16</f>
        <v>#VALUE!</v>
      </c>
    </row>
    <row r="1280" spans="5:6" x14ac:dyDescent="0.2">
      <c r="E1280" s="248" t="e">
        <f>CONCATENATE(Gehälter!$A2:$AD16,"-",Gehälter!$A2:$AD16)</f>
        <v>#VALUE!</v>
      </c>
      <c r="F1280" t="e">
        <f>+Gehälter!$A2:$AD16/Gehälter!$A2:$AD16</f>
        <v>#VALUE!</v>
      </c>
    </row>
    <row r="1281" spans="5:6" x14ac:dyDescent="0.2">
      <c r="E1281" s="248" t="e">
        <f>CONCATENATE(Gehälter!$A2:$AD16,"-",Gehälter!$A2:$AD16)</f>
        <v>#VALUE!</v>
      </c>
      <c r="F1281" t="e">
        <f>+Gehälter!$A2:$AD16/Gehälter!$A2:$AD16</f>
        <v>#VALUE!</v>
      </c>
    </row>
    <row r="1282" spans="5:6" x14ac:dyDescent="0.2">
      <c r="E1282" s="248" t="e">
        <f>CONCATENATE(Gehälter!$A2:$AD16,"-",Gehälter!$A2:$AD16)</f>
        <v>#VALUE!</v>
      </c>
      <c r="F1282" t="e">
        <f>+Gehälter!$A2:$AD16/Gehälter!$A2:$AD16</f>
        <v>#VALUE!</v>
      </c>
    </row>
    <row r="1283" spans="5:6" x14ac:dyDescent="0.2">
      <c r="E1283" s="248" t="e">
        <f>CONCATENATE(Gehälter!$A2:$AD16,"-",Gehälter!$A2:$AD16)</f>
        <v>#VALUE!</v>
      </c>
      <c r="F1283" t="e">
        <f>+Gehälter!$A2:$AD16/Gehälter!$A2:$AD16</f>
        <v>#VALUE!</v>
      </c>
    </row>
    <row r="1284" spans="5:6" x14ac:dyDescent="0.2">
      <c r="E1284" s="248" t="e">
        <f>CONCATENATE(Gehälter!$A2:$AD16,"-",Gehälter!$A2:$AD16)</f>
        <v>#VALUE!</v>
      </c>
      <c r="F1284" t="e">
        <f>+Gehälter!$A2:$AD16/Gehälter!$A2:$AD16</f>
        <v>#VALUE!</v>
      </c>
    </row>
    <row r="1285" spans="5:6" x14ac:dyDescent="0.2">
      <c r="E1285" s="248" t="e">
        <f>CONCATENATE(Gehälter!$A2:$AD16,"-",Gehälter!$A2:$AD16)</f>
        <v>#VALUE!</v>
      </c>
      <c r="F1285" t="e">
        <f>+Gehälter!$A2:$AD16/Gehälter!$A2:$AD16</f>
        <v>#VALUE!</v>
      </c>
    </row>
    <row r="1286" spans="5:6" x14ac:dyDescent="0.2">
      <c r="E1286" s="248" t="e">
        <f>CONCATENATE(Gehälter!$A2:$AD16,"-",Gehälter!$A2:$AD16)</f>
        <v>#VALUE!</v>
      </c>
      <c r="F1286" t="e">
        <f>+Gehälter!$A2:$AD16/Gehälter!$A2:$AD16</f>
        <v>#VALUE!</v>
      </c>
    </row>
    <row r="1287" spans="5:6" x14ac:dyDescent="0.2">
      <c r="E1287" s="248" t="e">
        <f>CONCATENATE(Gehälter!$A2:$AD16,"-",Gehälter!$A2:$AD16)</f>
        <v>#VALUE!</v>
      </c>
      <c r="F1287" t="e">
        <f>+Gehälter!$A2:$AD16/Gehälter!$A2:$AD16</f>
        <v>#VALUE!</v>
      </c>
    </row>
    <row r="1288" spans="5:6" x14ac:dyDescent="0.2">
      <c r="E1288" s="248" t="e">
        <f>CONCATENATE(Gehälter!$A2:$AD16,"-",Gehälter!$A2:$AD16)</f>
        <v>#VALUE!</v>
      </c>
      <c r="F1288" t="e">
        <f>+Gehälter!$A2:$AD16/Gehälter!$A2:$AD16</f>
        <v>#VALUE!</v>
      </c>
    </row>
    <row r="1289" spans="5:6" x14ac:dyDescent="0.2">
      <c r="E1289" s="248" t="e">
        <f>CONCATENATE(Gehälter!$A2:$AD16,"-",Gehälter!$A2:$AD16)</f>
        <v>#VALUE!</v>
      </c>
      <c r="F1289" t="e">
        <f>+Gehälter!$A2:$AD16/Gehälter!$A2:$AD16</f>
        <v>#VALUE!</v>
      </c>
    </row>
    <row r="1290" spans="5:6" x14ac:dyDescent="0.2">
      <c r="E1290" s="248" t="e">
        <f>CONCATENATE(Gehälter!$A2:$AD16,"-",Gehälter!$A2:$AD16)</f>
        <v>#VALUE!</v>
      </c>
      <c r="F1290" t="e">
        <f>+Gehälter!$A2:$AD16/Gehälter!$A2:$AD16</f>
        <v>#VALUE!</v>
      </c>
    </row>
    <row r="1291" spans="5:6" x14ac:dyDescent="0.2">
      <c r="E1291" s="248" t="e">
        <f>CONCATENATE(Gehälter!$A2:$AD16,"-",Gehälter!$A2:$AD16)</f>
        <v>#VALUE!</v>
      </c>
      <c r="F1291" t="e">
        <f>+Gehälter!$A2:$AD16/Gehälter!$A2:$AD16</f>
        <v>#VALUE!</v>
      </c>
    </row>
    <row r="1292" spans="5:6" x14ac:dyDescent="0.2">
      <c r="E1292" s="248" t="e">
        <f>CONCATENATE(Gehälter!$A2:$AD16,"-",Gehälter!$A2:$AD16)</f>
        <v>#VALUE!</v>
      </c>
      <c r="F1292" t="e">
        <f>+Gehälter!$A2:$AD16/Gehälter!$A2:$AD16</f>
        <v>#VALUE!</v>
      </c>
    </row>
    <row r="1293" spans="5:6" x14ac:dyDescent="0.2">
      <c r="E1293" s="248" t="e">
        <f>CONCATENATE(Gehälter!$A2:$AD16,"-",Gehälter!$A2:$AD16)</f>
        <v>#VALUE!</v>
      </c>
      <c r="F1293" t="e">
        <f>+Gehälter!$A2:$AD16/Gehälter!$A2:$AD16</f>
        <v>#VALUE!</v>
      </c>
    </row>
    <row r="1294" spans="5:6" x14ac:dyDescent="0.2">
      <c r="E1294" s="248" t="e">
        <f>CONCATENATE(Gehälter!$A2:$AD16,"-",Gehälter!$A2:$AD16)</f>
        <v>#VALUE!</v>
      </c>
      <c r="F1294" t="e">
        <f>+Gehälter!$A2:$AD16/Gehälter!$A2:$AD16</f>
        <v>#VALUE!</v>
      </c>
    </row>
    <row r="1295" spans="5:6" x14ac:dyDescent="0.2">
      <c r="E1295" s="248" t="e">
        <f>CONCATENATE(Gehälter!$A2:$AD16,"-",Gehälter!$A2:$AD16)</f>
        <v>#VALUE!</v>
      </c>
      <c r="F1295" t="e">
        <f>+Gehälter!$A2:$AD16/Gehälter!$A2:$AD16</f>
        <v>#VALUE!</v>
      </c>
    </row>
    <row r="1296" spans="5:6" x14ac:dyDescent="0.2">
      <c r="E1296" s="248" t="e">
        <f>CONCATENATE(Gehälter!$A2:$AD16,"-",Gehälter!$A2:$AD16)</f>
        <v>#VALUE!</v>
      </c>
      <c r="F1296" t="e">
        <f>+Gehälter!$A2:$AD16/Gehälter!$A2:$AD16</f>
        <v>#VALUE!</v>
      </c>
    </row>
    <row r="1297" spans="5:6" x14ac:dyDescent="0.2">
      <c r="E1297" s="248" t="e">
        <f>CONCATENATE(Gehälter!$A2:$AD16,"-",Gehälter!$A2:$AD16)</f>
        <v>#VALUE!</v>
      </c>
      <c r="F1297" t="e">
        <f>+Gehälter!$A2:$AD16/Gehälter!$A2:$AD16</f>
        <v>#VALUE!</v>
      </c>
    </row>
    <row r="1298" spans="5:6" x14ac:dyDescent="0.2">
      <c r="E1298" s="248" t="e">
        <f>CONCATENATE(Gehälter!$A2:$AD16,"-",Gehälter!$A2:$AD16)</f>
        <v>#VALUE!</v>
      </c>
      <c r="F1298" t="e">
        <f>+Gehälter!$A2:$AD16/Gehälter!$A2:$AD16</f>
        <v>#VALUE!</v>
      </c>
    </row>
    <row r="1299" spans="5:6" x14ac:dyDescent="0.2">
      <c r="E1299" s="248" t="e">
        <f>CONCATENATE(Gehälter!$A2:$AD16,"-",Gehälter!$A2:$AD16)</f>
        <v>#VALUE!</v>
      </c>
      <c r="F1299" t="e">
        <f>+Gehälter!$A2:$AD16/Gehälter!$A2:$AD16</f>
        <v>#VALUE!</v>
      </c>
    </row>
    <row r="1300" spans="5:6" x14ac:dyDescent="0.2">
      <c r="E1300" s="248" t="e">
        <f>CONCATENATE(Gehälter!$A2:$AD16,"-",Gehälter!$A2:$AD16)</f>
        <v>#VALUE!</v>
      </c>
      <c r="F1300" t="e">
        <f>+Gehälter!$A2:$AD16/Gehälter!$A2:$AD16</f>
        <v>#VALUE!</v>
      </c>
    </row>
    <row r="1301" spans="5:6" x14ac:dyDescent="0.2">
      <c r="E1301" s="248" t="e">
        <f>CONCATENATE(Gehälter!$A2:$AD16,"-",Gehälter!$A2:$AD16)</f>
        <v>#VALUE!</v>
      </c>
      <c r="F1301" t="e">
        <f>+Gehälter!$A2:$AD16/Gehälter!$A2:$AD16</f>
        <v>#VALUE!</v>
      </c>
    </row>
    <row r="1302" spans="5:6" x14ac:dyDescent="0.2">
      <c r="E1302" s="248" t="e">
        <f>CONCATENATE(Gehälter!$A2:$AD16,"-",Gehälter!$A2:$AD16)</f>
        <v>#VALUE!</v>
      </c>
      <c r="F1302" t="e">
        <f>+Gehälter!$A2:$AD16/Gehälter!$A2:$AD16</f>
        <v>#VALUE!</v>
      </c>
    </row>
    <row r="1303" spans="5:6" x14ac:dyDescent="0.2">
      <c r="E1303" s="248" t="e">
        <f>CONCATENATE(Gehälter!$A2:$AD16,"-",Gehälter!$A2:$AD16)</f>
        <v>#VALUE!</v>
      </c>
      <c r="F1303" t="e">
        <f>+Gehälter!$A2:$AD16/Gehälter!$A2:$AD16</f>
        <v>#VALUE!</v>
      </c>
    </row>
    <row r="1304" spans="5:6" x14ac:dyDescent="0.2">
      <c r="E1304" s="248" t="e">
        <f>CONCATENATE(Gehälter!$A2:$AD16,"-",Gehälter!$A2:$AD16)</f>
        <v>#VALUE!</v>
      </c>
      <c r="F1304" t="e">
        <f>+Gehälter!$A2:$AD16/Gehälter!$A2:$AD16</f>
        <v>#VALUE!</v>
      </c>
    </row>
    <row r="1305" spans="5:6" x14ac:dyDescent="0.2">
      <c r="E1305" s="248" t="e">
        <f>CONCATENATE(Gehälter!$A2:$AD16,"-",Gehälter!$A2:$AD16)</f>
        <v>#VALUE!</v>
      </c>
      <c r="F1305" t="e">
        <f>+Gehälter!$A2:$AD16/Gehälter!$A2:$AD16</f>
        <v>#VALUE!</v>
      </c>
    </row>
    <row r="1306" spans="5:6" x14ac:dyDescent="0.2">
      <c r="E1306" s="248" t="e">
        <f>CONCATENATE(Gehälter!$A2:$AD16,"-",Gehälter!$A2:$AD16)</f>
        <v>#VALUE!</v>
      </c>
      <c r="F1306" t="e">
        <f>+Gehälter!$A2:$AD16/Gehälter!$A2:$AD16</f>
        <v>#VALUE!</v>
      </c>
    </row>
    <row r="1307" spans="5:6" x14ac:dyDescent="0.2">
      <c r="E1307" s="248" t="e">
        <f>CONCATENATE(Gehälter!$A2:$AD16,"-",Gehälter!$A2:$AD16)</f>
        <v>#VALUE!</v>
      </c>
      <c r="F1307" t="e">
        <f>+Gehälter!$A2:$AD16/Gehälter!$A2:$AD16</f>
        <v>#VALUE!</v>
      </c>
    </row>
    <row r="1308" spans="5:6" x14ac:dyDescent="0.2">
      <c r="E1308" s="248" t="e">
        <f>CONCATENATE(Gehälter!$A2:$AD16,"-",Gehälter!$A2:$AD16)</f>
        <v>#VALUE!</v>
      </c>
      <c r="F1308" t="e">
        <f>+Gehälter!$A2:$AD16/Gehälter!$A2:$AD16</f>
        <v>#VALUE!</v>
      </c>
    </row>
    <row r="1309" spans="5:6" x14ac:dyDescent="0.2">
      <c r="E1309" s="248" t="e">
        <f>CONCATENATE(Gehälter!$A2:$AD16,"-",Gehälter!$A2:$AD16)</f>
        <v>#VALUE!</v>
      </c>
      <c r="F1309" t="e">
        <f>+Gehälter!$A2:$AD16/Gehälter!$A2:$AD16</f>
        <v>#VALUE!</v>
      </c>
    </row>
    <row r="1310" spans="5:6" x14ac:dyDescent="0.2">
      <c r="E1310" s="248" t="e">
        <f>CONCATENATE(Gehälter!$A2:$AD16,"-",Gehälter!$A2:$AD16)</f>
        <v>#VALUE!</v>
      </c>
      <c r="F1310" t="e">
        <f>+Gehälter!$A2:$AD16/Gehälter!$A2:$AD16</f>
        <v>#VALUE!</v>
      </c>
    </row>
    <row r="1311" spans="5:6" x14ac:dyDescent="0.2">
      <c r="E1311" s="248" t="e">
        <f>CONCATENATE(Gehälter!$A2:$AD16,"-",Gehälter!$A2:$AD16)</f>
        <v>#VALUE!</v>
      </c>
      <c r="F1311" t="e">
        <f>+Gehälter!$A2:$AD16/Gehälter!$A2:$AD16</f>
        <v>#VALUE!</v>
      </c>
    </row>
    <row r="1312" spans="5:6" x14ac:dyDescent="0.2">
      <c r="E1312" s="248" t="e">
        <f>CONCATENATE(Gehälter!$A2:$AD16,"-",Gehälter!$A2:$AD16)</f>
        <v>#VALUE!</v>
      </c>
      <c r="F1312" t="e">
        <f>+Gehälter!$A2:$AD16/Gehälter!$A2:$AD16</f>
        <v>#VALUE!</v>
      </c>
    </row>
    <row r="1313" spans="5:6" x14ac:dyDescent="0.2">
      <c r="E1313" s="248" t="e">
        <f>CONCATENATE(Gehälter!$A2:$AD16,"-",Gehälter!$A2:$AD16)</f>
        <v>#VALUE!</v>
      </c>
      <c r="F1313" t="e">
        <f>+Gehälter!$A2:$AD16/Gehälter!$A2:$AD16</f>
        <v>#VALUE!</v>
      </c>
    </row>
    <row r="1314" spans="5:6" x14ac:dyDescent="0.2">
      <c r="E1314" s="248" t="e">
        <f>CONCATENATE(Gehälter!$A2:$AD16,"-",Gehälter!$A2:$AD16)</f>
        <v>#VALUE!</v>
      </c>
      <c r="F1314" t="e">
        <f>+Gehälter!$A2:$AD16/Gehälter!$A2:$AD16</f>
        <v>#VALUE!</v>
      </c>
    </row>
    <row r="1315" spans="5:6" x14ac:dyDescent="0.2">
      <c r="E1315" s="248" t="e">
        <f>CONCATENATE(Gehälter!$A2:$AD16,"-",Gehälter!$A2:$AD16)</f>
        <v>#VALUE!</v>
      </c>
      <c r="F1315" t="e">
        <f>+Gehälter!$A2:$AD16/Gehälter!$A2:$AD16</f>
        <v>#VALUE!</v>
      </c>
    </row>
    <row r="1316" spans="5:6" x14ac:dyDescent="0.2">
      <c r="E1316" s="248" t="e">
        <f>CONCATENATE(Gehälter!$A2:$AD16,"-",Gehälter!$A2:$AD16)</f>
        <v>#VALUE!</v>
      </c>
      <c r="F1316" t="e">
        <f>+Gehälter!$A2:$AD16/Gehälter!$A2:$AD16</f>
        <v>#VALUE!</v>
      </c>
    </row>
    <row r="1317" spans="5:6" x14ac:dyDescent="0.2">
      <c r="E1317" s="248" t="e">
        <f>CONCATENATE(Gehälter!$A2:$AD16,"-",Gehälter!$A2:$AD16)</f>
        <v>#VALUE!</v>
      </c>
      <c r="F1317" t="e">
        <f>+Gehälter!$A2:$AD16/Gehälter!$A2:$AD16</f>
        <v>#VALUE!</v>
      </c>
    </row>
    <row r="1318" spans="5:6" x14ac:dyDescent="0.2">
      <c r="E1318" s="248" t="e">
        <f>CONCATENATE(Gehälter!$A2:$AD16,"-",Gehälter!$A2:$AD16)</f>
        <v>#VALUE!</v>
      </c>
      <c r="F1318" t="e">
        <f>+Gehälter!$A2:$AD16/Gehälter!$A2:$AD16</f>
        <v>#VALUE!</v>
      </c>
    </row>
    <row r="1319" spans="5:6" x14ac:dyDescent="0.2">
      <c r="E1319" s="248" t="e">
        <f>CONCATENATE(Gehälter!$A2:$AD16,"-",Gehälter!$A2:$AD16)</f>
        <v>#VALUE!</v>
      </c>
      <c r="F1319" t="e">
        <f>+Gehälter!$A2:$AD16/Gehälter!$A2:$AD16</f>
        <v>#VALUE!</v>
      </c>
    </row>
    <row r="1320" spans="5:6" x14ac:dyDescent="0.2">
      <c r="E1320" s="248" t="e">
        <f>CONCATENATE(Gehälter!$A2:$AD16,"-",Gehälter!$A2:$AD16)</f>
        <v>#VALUE!</v>
      </c>
      <c r="F1320" t="e">
        <f>+Gehälter!$A2:$AD16/Gehälter!$A2:$AD16</f>
        <v>#VALUE!</v>
      </c>
    </row>
    <row r="1321" spans="5:6" x14ac:dyDescent="0.2">
      <c r="E1321" s="248" t="e">
        <f>CONCATENATE(Gehälter!$A2:$AD16,"-",Gehälter!$A2:$AD16)</f>
        <v>#VALUE!</v>
      </c>
      <c r="F1321" t="e">
        <f>+Gehälter!$A2:$AD16/Gehälter!$A2:$AD16</f>
        <v>#VALUE!</v>
      </c>
    </row>
    <row r="1322" spans="5:6" x14ac:dyDescent="0.2">
      <c r="E1322" s="248" t="e">
        <f>CONCATENATE(Gehälter!$A2:$AD16,"-",Gehälter!$A2:$AD16)</f>
        <v>#VALUE!</v>
      </c>
      <c r="F1322" t="e">
        <f>+Gehälter!$A2:$AD16/Gehälter!$A2:$AD16</f>
        <v>#VALUE!</v>
      </c>
    </row>
    <row r="1323" spans="5:6" x14ac:dyDescent="0.2">
      <c r="E1323" s="248" t="e">
        <f>CONCATENATE(Gehälter!$A2:$AD16,"-",Gehälter!$A2:$AD16)</f>
        <v>#VALUE!</v>
      </c>
      <c r="F1323" t="e">
        <f>+Gehälter!$A2:$AD16/Gehälter!$A2:$AD16</f>
        <v>#VALUE!</v>
      </c>
    </row>
    <row r="1324" spans="5:6" x14ac:dyDescent="0.2">
      <c r="E1324" s="248" t="e">
        <f>CONCATENATE(Gehälter!$A2:$AD16,"-",Gehälter!$A2:$AD16)</f>
        <v>#VALUE!</v>
      </c>
      <c r="F1324" t="e">
        <f>+Gehälter!$A2:$AD16/Gehälter!$A2:$AD16</f>
        <v>#VALUE!</v>
      </c>
    </row>
    <row r="1325" spans="5:6" x14ac:dyDescent="0.2">
      <c r="E1325" s="248" t="e">
        <f>CONCATENATE(Gehälter!$A2:$AD16,"-",Gehälter!$A2:$AD16)</f>
        <v>#VALUE!</v>
      </c>
      <c r="F1325" t="e">
        <f>+Gehälter!$A2:$AD16/Gehälter!$A2:$AD16</f>
        <v>#VALUE!</v>
      </c>
    </row>
    <row r="1326" spans="5:6" x14ac:dyDescent="0.2">
      <c r="E1326" s="248" t="e">
        <f>CONCATENATE(Gehälter!$A2:$AD16,"-",Gehälter!$A2:$AD16)</f>
        <v>#VALUE!</v>
      </c>
      <c r="F1326" t="e">
        <f>+Gehälter!$A2:$AD16/Gehälter!$A2:$AD16</f>
        <v>#VALUE!</v>
      </c>
    </row>
    <row r="1327" spans="5:6" x14ac:dyDescent="0.2">
      <c r="E1327" s="248" t="e">
        <f>CONCATENATE(Gehälter!$A2:$AD16,"-",Gehälter!$A2:$AD16)</f>
        <v>#VALUE!</v>
      </c>
      <c r="F1327" t="e">
        <f>+Gehälter!$A2:$AD16/Gehälter!$A2:$AD16</f>
        <v>#VALUE!</v>
      </c>
    </row>
    <row r="1328" spans="5:6" x14ac:dyDescent="0.2">
      <c r="E1328" s="248" t="e">
        <f>CONCATENATE(Gehälter!$A2:$AD16,"-",Gehälter!$A2:$AD16)</f>
        <v>#VALUE!</v>
      </c>
      <c r="F1328" t="e">
        <f>+Gehälter!$A2:$AD16/Gehälter!$A2:$AD16</f>
        <v>#VALUE!</v>
      </c>
    </row>
    <row r="1329" spans="5:6" x14ac:dyDescent="0.2">
      <c r="E1329" s="248" t="e">
        <f>CONCATENATE(Gehälter!$A2:$AD16,"-",Gehälter!$A2:$AD16)</f>
        <v>#VALUE!</v>
      </c>
      <c r="F1329" t="e">
        <f>+Gehälter!$A2:$AD16/Gehälter!$A2:$AD16</f>
        <v>#VALUE!</v>
      </c>
    </row>
    <row r="1330" spans="5:6" x14ac:dyDescent="0.2">
      <c r="E1330" s="248" t="e">
        <f>CONCATENATE(Gehälter!$A2:$AD16,"-",Gehälter!$A2:$AD16)</f>
        <v>#VALUE!</v>
      </c>
      <c r="F1330" t="e">
        <f>+Gehälter!$A2:$AD16/Gehälter!$A2:$AD16</f>
        <v>#VALUE!</v>
      </c>
    </row>
    <row r="1331" spans="5:6" x14ac:dyDescent="0.2">
      <c r="E1331" s="248" t="e">
        <f>CONCATENATE(Gehälter!$A2:$AD16,"-",Gehälter!$A2:$AD16)</f>
        <v>#VALUE!</v>
      </c>
      <c r="F1331" t="e">
        <f>+Gehälter!$A2:$AD16/Gehälter!$A2:$AD16</f>
        <v>#VALUE!</v>
      </c>
    </row>
    <row r="1332" spans="5:6" x14ac:dyDescent="0.2">
      <c r="E1332" s="248" t="e">
        <f>CONCATENATE(Gehälter!$A2:$AD16,"-",Gehälter!$A2:$AD16)</f>
        <v>#VALUE!</v>
      </c>
      <c r="F1332" t="e">
        <f>+Gehälter!$A2:$AD16/Gehälter!$A2:$AD16</f>
        <v>#VALUE!</v>
      </c>
    </row>
    <row r="1333" spans="5:6" x14ac:dyDescent="0.2">
      <c r="E1333" s="248" t="e">
        <f>CONCATENATE(Gehälter!$A2:$AD16,"-",Gehälter!$A2:$AD16)</f>
        <v>#VALUE!</v>
      </c>
      <c r="F1333" t="e">
        <f>+Gehälter!$A2:$AD16/Gehälter!$A2:$AD16</f>
        <v>#VALUE!</v>
      </c>
    </row>
    <row r="1334" spans="5:6" x14ac:dyDescent="0.2">
      <c r="E1334" s="248" t="e">
        <f>CONCATENATE(Gehälter!$A2:$AD16,"-",Gehälter!$A2:$AD16)</f>
        <v>#VALUE!</v>
      </c>
      <c r="F1334" t="e">
        <f>+Gehälter!$A2:$AD16/Gehälter!$A2:$AD16</f>
        <v>#VALUE!</v>
      </c>
    </row>
    <row r="1335" spans="5:6" x14ac:dyDescent="0.2">
      <c r="E1335" s="248" t="e">
        <f>CONCATENATE(Gehälter!$A2:$AD16,"-",Gehälter!$A2:$AD16)</f>
        <v>#VALUE!</v>
      </c>
      <c r="F1335" t="e">
        <f>+Gehälter!$A2:$AD16/Gehälter!$A2:$AD16</f>
        <v>#VALUE!</v>
      </c>
    </row>
    <row r="1336" spans="5:6" x14ac:dyDescent="0.2">
      <c r="E1336" s="248" t="e">
        <f>CONCATENATE(Gehälter!$A2:$AD16,"-",Gehälter!$A2:$AD16)</f>
        <v>#VALUE!</v>
      </c>
      <c r="F1336" t="e">
        <f>+Gehälter!$A2:$AD16/Gehälter!$A2:$AD16</f>
        <v>#VALUE!</v>
      </c>
    </row>
    <row r="1337" spans="5:6" x14ac:dyDescent="0.2">
      <c r="E1337" s="248" t="e">
        <f>CONCATENATE(Gehälter!$A2:$AD16,"-",Gehälter!$A2:$AD16)</f>
        <v>#VALUE!</v>
      </c>
      <c r="F1337" t="e">
        <f>+Gehälter!$A2:$AD16/Gehälter!$A2:$AD16</f>
        <v>#VALUE!</v>
      </c>
    </row>
    <row r="1338" spans="5:6" x14ac:dyDescent="0.2">
      <c r="E1338" s="248" t="e">
        <f>CONCATENATE(Gehälter!$A2:$AD16,"-",Gehälter!$A2:$AD16)</f>
        <v>#VALUE!</v>
      </c>
      <c r="F1338" t="e">
        <f>+Gehälter!$A2:$AD16/Gehälter!$A2:$AD16</f>
        <v>#VALUE!</v>
      </c>
    </row>
    <row r="1339" spans="5:6" x14ac:dyDescent="0.2">
      <c r="E1339" s="248" t="e">
        <f>CONCATENATE(Gehälter!$A2:$AD16,"-",Gehälter!$A2:$AD16)</f>
        <v>#VALUE!</v>
      </c>
      <c r="F1339" t="e">
        <f>+Gehälter!$A2:$AD16/Gehälter!$A2:$AD16</f>
        <v>#VALUE!</v>
      </c>
    </row>
    <row r="1340" spans="5:6" x14ac:dyDescent="0.2">
      <c r="E1340" s="248" t="e">
        <f>CONCATENATE(Gehälter!$A2:$AD16,"-",Gehälter!$A2:$AD16)</f>
        <v>#VALUE!</v>
      </c>
      <c r="F1340" t="e">
        <f>+Gehälter!$A2:$AD16/Gehälter!$A2:$AD16</f>
        <v>#VALUE!</v>
      </c>
    </row>
    <row r="1341" spans="5:6" x14ac:dyDescent="0.2">
      <c r="E1341" s="248" t="e">
        <f>CONCATENATE(Gehälter!$A2:$AD16,"-",Gehälter!$A2:$AD16)</f>
        <v>#VALUE!</v>
      </c>
      <c r="F1341" t="e">
        <f>+Gehälter!$A2:$AD16/Gehälter!$A2:$AD16</f>
        <v>#VALUE!</v>
      </c>
    </row>
    <row r="1342" spans="5:6" x14ac:dyDescent="0.2">
      <c r="E1342" s="248" t="e">
        <f>CONCATENATE(Gehälter!$A2:$AD16,"-",Gehälter!$A2:$AD16)</f>
        <v>#VALUE!</v>
      </c>
      <c r="F1342" t="e">
        <f>+Gehälter!$A2:$AD16/Gehälter!$A2:$AD16</f>
        <v>#VALUE!</v>
      </c>
    </row>
    <row r="1343" spans="5:6" x14ac:dyDescent="0.2">
      <c r="E1343" s="248" t="e">
        <f>CONCATENATE(Gehälter!$A2:$AD16,"-",Gehälter!$A2:$AD16)</f>
        <v>#VALUE!</v>
      </c>
      <c r="F1343" t="e">
        <f>+Gehälter!$A2:$AD16/Gehälter!$A2:$AD16</f>
        <v>#VALUE!</v>
      </c>
    </row>
    <row r="1344" spans="5:6" x14ac:dyDescent="0.2">
      <c r="E1344" s="248" t="e">
        <f>CONCATENATE(Gehälter!$A2:$AD16,"-",Gehälter!$A2:$AD16)</f>
        <v>#VALUE!</v>
      </c>
      <c r="F1344" t="e">
        <f>+Gehälter!$A2:$AD16/Gehälter!$A2:$AD16</f>
        <v>#VALUE!</v>
      </c>
    </row>
    <row r="1345" spans="5:6" x14ac:dyDescent="0.2">
      <c r="E1345" s="248" t="e">
        <f>CONCATENATE(Gehälter!$A2:$AD16,"-",Gehälter!$A2:$AD16)</f>
        <v>#VALUE!</v>
      </c>
      <c r="F1345" t="e">
        <f>+Gehälter!$A2:$AD16/Gehälter!$A2:$AD16</f>
        <v>#VALUE!</v>
      </c>
    </row>
    <row r="1346" spans="5:6" x14ac:dyDescent="0.2">
      <c r="E1346" s="248" t="e">
        <f>CONCATENATE(Gehälter!$A2:$AD16,"-",Gehälter!$A2:$AD16)</f>
        <v>#VALUE!</v>
      </c>
      <c r="F1346" t="e">
        <f>+Gehälter!$A2:$AD16/Gehälter!$A2:$AD16</f>
        <v>#VALUE!</v>
      </c>
    </row>
    <row r="1347" spans="5:6" x14ac:dyDescent="0.2">
      <c r="E1347" s="248" t="e">
        <f>CONCATENATE(Gehälter!$A2:$AD16,"-",Gehälter!$A2:$AD16)</f>
        <v>#VALUE!</v>
      </c>
      <c r="F1347" t="e">
        <f>+Gehälter!$A2:$AD16/Gehälter!$A2:$AD16</f>
        <v>#VALUE!</v>
      </c>
    </row>
    <row r="1348" spans="5:6" x14ac:dyDescent="0.2">
      <c r="E1348" s="248" t="e">
        <f>CONCATENATE(Gehälter!$A2:$AD16,"-",Gehälter!$A2:$AD16)</f>
        <v>#VALUE!</v>
      </c>
      <c r="F1348" t="e">
        <f>+Gehälter!$A2:$AD16/Gehälter!$A2:$AD16</f>
        <v>#VALUE!</v>
      </c>
    </row>
    <row r="1349" spans="5:6" x14ac:dyDescent="0.2">
      <c r="E1349" s="248" t="e">
        <f>CONCATENATE(Gehälter!$A2:$AD16,"-",Gehälter!$A2:$AD16)</f>
        <v>#VALUE!</v>
      </c>
      <c r="F1349" t="e">
        <f>+Gehälter!$A2:$AD16/Gehälter!$A2:$AD16</f>
        <v>#VALUE!</v>
      </c>
    </row>
    <row r="1350" spans="5:6" x14ac:dyDescent="0.2">
      <c r="E1350" s="248" t="e">
        <f>CONCATENATE(Gehälter!$A2:$AD16,"-",Gehälter!$A2:$AD16)</f>
        <v>#VALUE!</v>
      </c>
      <c r="F1350" t="e">
        <f>+Gehälter!$A2:$AD16/Gehälter!$A2:$AD16</f>
        <v>#VALUE!</v>
      </c>
    </row>
    <row r="1351" spans="5:6" x14ac:dyDescent="0.2">
      <c r="E1351" s="248" t="e">
        <f>CONCATENATE(Gehälter!$A2:$AD16,"-",Gehälter!$A2:$AD16)</f>
        <v>#VALUE!</v>
      </c>
      <c r="F1351" t="e">
        <f>+Gehälter!$A2:$AD16/Gehälter!$A2:$AD16</f>
        <v>#VALUE!</v>
      </c>
    </row>
    <row r="1352" spans="5:6" x14ac:dyDescent="0.2">
      <c r="E1352" s="248" t="e">
        <f>CONCATENATE(Gehälter!$A2:$AD16,"-",Gehälter!$A2:$AD16)</f>
        <v>#VALUE!</v>
      </c>
      <c r="F1352" t="e">
        <f>+Gehälter!$A2:$AD16/Gehälter!$A2:$AD16</f>
        <v>#VALUE!</v>
      </c>
    </row>
    <row r="1353" spans="5:6" x14ac:dyDescent="0.2">
      <c r="E1353" s="248" t="e">
        <f>CONCATENATE(Gehälter!$A2:$AD16,"-",Gehälter!$A2:$AD16)</f>
        <v>#VALUE!</v>
      </c>
      <c r="F1353" t="e">
        <f>+Gehälter!$A2:$AD16/Gehälter!$A2:$AD16</f>
        <v>#VALUE!</v>
      </c>
    </row>
    <row r="1354" spans="5:6" x14ac:dyDescent="0.2">
      <c r="E1354" s="248" t="e">
        <f>CONCATENATE(Gehälter!$A2:$AD16,"-",Gehälter!$A2:$AD16)</f>
        <v>#VALUE!</v>
      </c>
      <c r="F1354" t="e">
        <f>+Gehälter!$A2:$AD16/Gehälter!$A2:$AD16</f>
        <v>#VALUE!</v>
      </c>
    </row>
    <row r="1355" spans="5:6" x14ac:dyDescent="0.2">
      <c r="E1355" s="248" t="e">
        <f>CONCATENATE(Gehälter!$A2:$AD16,"-",Gehälter!$A2:$AD16)</f>
        <v>#VALUE!</v>
      </c>
      <c r="F1355" t="e">
        <f>+Gehälter!$A2:$AD16/Gehälter!$A2:$AD16</f>
        <v>#VALUE!</v>
      </c>
    </row>
    <row r="1356" spans="5:6" x14ac:dyDescent="0.2">
      <c r="E1356" s="248" t="e">
        <f>CONCATENATE(Gehälter!$A2:$AD16,"-",Gehälter!$A2:$AD16)</f>
        <v>#VALUE!</v>
      </c>
      <c r="F1356" t="e">
        <f>+Gehälter!$A2:$AD16/Gehälter!$A2:$AD16</f>
        <v>#VALUE!</v>
      </c>
    </row>
    <row r="1357" spans="5:6" x14ac:dyDescent="0.2">
      <c r="E1357" s="248" t="e">
        <f>CONCATENATE(Gehälter!$A2:$AD16,"-",Gehälter!$A2:$AD16)</f>
        <v>#VALUE!</v>
      </c>
      <c r="F1357" t="e">
        <f>+Gehälter!$A2:$AD16/Gehälter!$A2:$AD16</f>
        <v>#VALUE!</v>
      </c>
    </row>
    <row r="1358" spans="5:6" x14ac:dyDescent="0.2">
      <c r="E1358" s="248" t="e">
        <f>CONCATENATE(Gehälter!$A2:$AD16,"-",Gehälter!$A2:$AD16)</f>
        <v>#VALUE!</v>
      </c>
      <c r="F1358" t="e">
        <f>+Gehälter!$A2:$AD16/Gehälter!$A2:$AD16</f>
        <v>#VALUE!</v>
      </c>
    </row>
    <row r="1359" spans="5:6" x14ac:dyDescent="0.2">
      <c r="E1359" s="248" t="e">
        <f>CONCATENATE(Gehälter!$A2:$AD16,"-",Gehälter!$A2:$AD16)</f>
        <v>#VALUE!</v>
      </c>
      <c r="F1359" t="e">
        <f>+Gehälter!$A2:$AD16/Gehälter!$A2:$AD16</f>
        <v>#VALUE!</v>
      </c>
    </row>
    <row r="1360" spans="5:6" x14ac:dyDescent="0.2">
      <c r="E1360" s="248" t="e">
        <f>CONCATENATE(Gehälter!$A2:$AD16,"-",Gehälter!$A2:$AD16)</f>
        <v>#VALUE!</v>
      </c>
      <c r="F1360" t="e">
        <f>+Gehälter!$A2:$AD16/Gehälter!$A2:$AD16</f>
        <v>#VALUE!</v>
      </c>
    </row>
    <row r="1361" spans="5:6" x14ac:dyDescent="0.2">
      <c r="E1361" s="248" t="e">
        <f>CONCATENATE(Gehälter!$A2:$AD16,"-",Gehälter!$A2:$AD16)</f>
        <v>#VALUE!</v>
      </c>
      <c r="F1361" t="e">
        <f>+Gehälter!$A2:$AD16/Gehälter!$A2:$AD16</f>
        <v>#VALUE!</v>
      </c>
    </row>
    <row r="1362" spans="5:6" x14ac:dyDescent="0.2">
      <c r="E1362" s="248" t="e">
        <f>CONCATENATE(Gehälter!$A2:$AD16,"-",Gehälter!$A2:$AD16)</f>
        <v>#VALUE!</v>
      </c>
      <c r="F1362" t="e">
        <f>+Gehälter!$A2:$AD16/Gehälter!$A2:$AD16</f>
        <v>#VALUE!</v>
      </c>
    </row>
    <row r="1363" spans="5:6" x14ac:dyDescent="0.2">
      <c r="E1363" s="248" t="e">
        <f>CONCATENATE(Gehälter!$A2:$AD16,"-",Gehälter!$A2:$AD16)</f>
        <v>#VALUE!</v>
      </c>
      <c r="F1363" t="e">
        <f>+Gehälter!$A2:$AD16/Gehälter!$A2:$AD16</f>
        <v>#VALUE!</v>
      </c>
    </row>
    <row r="1364" spans="5:6" x14ac:dyDescent="0.2">
      <c r="E1364" s="248" t="e">
        <f>CONCATENATE(Gehälter!$A2:$AD16,"-",Gehälter!$A2:$AD16)</f>
        <v>#VALUE!</v>
      </c>
      <c r="F1364" t="e">
        <f>+Gehälter!$A2:$AD16/Gehälter!$A2:$AD16</f>
        <v>#VALUE!</v>
      </c>
    </row>
    <row r="1365" spans="5:6" x14ac:dyDescent="0.2">
      <c r="E1365" s="248" t="e">
        <f>CONCATENATE(Gehälter!$A2:$AD16,"-",Gehälter!$A2:$AD16)</f>
        <v>#VALUE!</v>
      </c>
      <c r="F1365" t="e">
        <f>+Gehälter!$A2:$AD16/Gehälter!$A2:$AD16</f>
        <v>#VALUE!</v>
      </c>
    </row>
    <row r="1366" spans="5:6" x14ac:dyDescent="0.2">
      <c r="E1366" s="248" t="e">
        <f>CONCATENATE(Gehälter!$A2:$AD16,"-",Gehälter!$A2:$AD16)</f>
        <v>#VALUE!</v>
      </c>
      <c r="F1366" t="e">
        <f>+Gehälter!$A2:$AD16/Gehälter!$A2:$AD16</f>
        <v>#VALUE!</v>
      </c>
    </row>
    <row r="1367" spans="5:6" x14ac:dyDescent="0.2">
      <c r="E1367" s="248" t="e">
        <f>CONCATENATE(Gehälter!$A2:$AD16,"-",Gehälter!$A2:$AD16)</f>
        <v>#VALUE!</v>
      </c>
      <c r="F1367" t="e">
        <f>+Gehälter!$A2:$AD16/Gehälter!$A2:$AD16</f>
        <v>#VALUE!</v>
      </c>
    </row>
    <row r="1368" spans="5:6" x14ac:dyDescent="0.2">
      <c r="E1368" s="248" t="e">
        <f>CONCATENATE(Gehälter!$A2:$AD16,"-",Gehälter!$A2:$AD16)</f>
        <v>#VALUE!</v>
      </c>
      <c r="F1368" t="e">
        <f>+Gehälter!$A2:$AD16/Gehälter!$A2:$AD16</f>
        <v>#VALUE!</v>
      </c>
    </row>
    <row r="1369" spans="5:6" x14ac:dyDescent="0.2">
      <c r="E1369" s="248" t="e">
        <f>CONCATENATE(Gehälter!$A2:$AD16,"-",Gehälter!$A2:$AD16)</f>
        <v>#VALUE!</v>
      </c>
      <c r="F1369" t="e">
        <f>+Gehälter!$A2:$AD16/Gehälter!$A2:$AD16</f>
        <v>#VALUE!</v>
      </c>
    </row>
    <row r="1370" spans="5:6" x14ac:dyDescent="0.2">
      <c r="E1370" s="248" t="e">
        <f>CONCATENATE(Gehälter!$A2:$AD16,"-",Gehälter!$A2:$AD16)</f>
        <v>#VALUE!</v>
      </c>
      <c r="F1370" t="e">
        <f>+Gehälter!$A2:$AD16/Gehälter!$A2:$AD16</f>
        <v>#VALUE!</v>
      </c>
    </row>
    <row r="1371" spans="5:6" x14ac:dyDescent="0.2">
      <c r="E1371" s="248" t="e">
        <f>CONCATENATE(Gehälter!$A2:$AD16,"-",Gehälter!$A2:$AD16)</f>
        <v>#VALUE!</v>
      </c>
      <c r="F1371" t="e">
        <f>+Gehälter!$A2:$AD16/Gehälter!$A2:$AD16</f>
        <v>#VALUE!</v>
      </c>
    </row>
    <row r="1372" spans="5:6" x14ac:dyDescent="0.2">
      <c r="E1372" s="248" t="e">
        <f>CONCATENATE(Gehälter!$A2:$AD16,"-",Gehälter!$A2:$AD16)</f>
        <v>#VALUE!</v>
      </c>
      <c r="F1372" t="e">
        <f>+Gehälter!$A2:$AD16/Gehälter!$A2:$AD16</f>
        <v>#VALUE!</v>
      </c>
    </row>
    <row r="1373" spans="5:6" x14ac:dyDescent="0.2">
      <c r="E1373" s="248" t="e">
        <f>CONCATENATE(Gehälter!$A2:$AD16,"-",Gehälter!$A2:$AD16)</f>
        <v>#VALUE!</v>
      </c>
      <c r="F1373" t="e">
        <f>+Gehälter!$A2:$AD16/Gehälter!$A2:$AD16</f>
        <v>#VALUE!</v>
      </c>
    </row>
    <row r="1374" spans="5:6" x14ac:dyDescent="0.2">
      <c r="E1374" s="248" t="e">
        <f>CONCATENATE(Gehälter!$A2:$AD16,"-",Gehälter!$A2:$AD16)</f>
        <v>#VALUE!</v>
      </c>
      <c r="F1374" t="e">
        <f>+Gehälter!$A2:$AD16/Gehälter!$A2:$AD16</f>
        <v>#VALUE!</v>
      </c>
    </row>
    <row r="1375" spans="5:6" x14ac:dyDescent="0.2">
      <c r="E1375" s="248" t="e">
        <f>CONCATENATE(Gehälter!$A2:$AD16,"-",Gehälter!$A2:$AD16)</f>
        <v>#VALUE!</v>
      </c>
      <c r="F1375" t="e">
        <f>+Gehälter!$A2:$AD16/Gehälter!$A2:$AD16</f>
        <v>#VALUE!</v>
      </c>
    </row>
    <row r="1376" spans="5:6" x14ac:dyDescent="0.2">
      <c r="E1376" s="248" t="e">
        <f>CONCATENATE(Gehälter!$A2:$AD16,"-",Gehälter!$A2:$AD16)</f>
        <v>#VALUE!</v>
      </c>
      <c r="F1376" t="e">
        <f>+Gehälter!$A2:$AD16/Gehälter!$A2:$AD16</f>
        <v>#VALUE!</v>
      </c>
    </row>
    <row r="1377" spans="5:6" x14ac:dyDescent="0.2">
      <c r="E1377" s="248" t="e">
        <f>CONCATENATE(Gehälter!$A2:$AD16,"-",Gehälter!$A2:$AD16)</f>
        <v>#VALUE!</v>
      </c>
      <c r="F1377" t="e">
        <f>+Gehälter!$A2:$AD16/Gehälter!$A2:$AD16</f>
        <v>#VALUE!</v>
      </c>
    </row>
    <row r="1378" spans="5:6" x14ac:dyDescent="0.2">
      <c r="E1378" s="248" t="e">
        <f>CONCATENATE(Gehälter!$A2:$AD16,"-",Gehälter!$A2:$AD16)</f>
        <v>#VALUE!</v>
      </c>
      <c r="F1378" t="e">
        <f>+Gehälter!$A2:$AD16/Gehälter!$A2:$AD16</f>
        <v>#VALUE!</v>
      </c>
    </row>
    <row r="1379" spans="5:6" x14ac:dyDescent="0.2">
      <c r="E1379" s="248" t="e">
        <f>CONCATENATE(Gehälter!$A2:$AD16,"-",Gehälter!$A2:$AD16)</f>
        <v>#VALUE!</v>
      </c>
      <c r="F1379" t="e">
        <f>+Gehälter!$A2:$AD16/Gehälter!$A2:$AD16</f>
        <v>#VALUE!</v>
      </c>
    </row>
    <row r="1380" spans="5:6" x14ac:dyDescent="0.2">
      <c r="E1380" s="248" t="e">
        <f>CONCATENATE(Gehälter!$A2:$AD16,"-",Gehälter!$A2:$AD16)</f>
        <v>#VALUE!</v>
      </c>
      <c r="F1380" t="e">
        <f>+Gehälter!$A2:$AD16/Gehälter!$A2:$AD16</f>
        <v>#VALUE!</v>
      </c>
    </row>
    <row r="1381" spans="5:6" x14ac:dyDescent="0.2">
      <c r="E1381" s="248" t="e">
        <f>CONCATENATE(Gehälter!$A2:$AD16,"-",Gehälter!$A2:$AD16)</f>
        <v>#VALUE!</v>
      </c>
      <c r="F1381" t="e">
        <f>+Gehälter!$A2:$AD16/Gehälter!$A2:$AD16</f>
        <v>#VALUE!</v>
      </c>
    </row>
    <row r="1382" spans="5:6" x14ac:dyDescent="0.2">
      <c r="E1382" s="248" t="e">
        <f>CONCATENATE(Gehälter!$A2:$AD16,"-",Gehälter!$A2:$AD16)</f>
        <v>#VALUE!</v>
      </c>
      <c r="F1382" t="e">
        <f>+Gehälter!$A2:$AD16/Gehälter!$A2:$AD16</f>
        <v>#VALUE!</v>
      </c>
    </row>
    <row r="1383" spans="5:6" x14ac:dyDescent="0.2">
      <c r="E1383" s="248" t="e">
        <f>CONCATENATE(Gehälter!$A2:$AD16,"-",Gehälter!$A2:$AD16)</f>
        <v>#VALUE!</v>
      </c>
      <c r="F1383" t="e">
        <f>+Gehälter!$A2:$AD16/Gehälter!$A2:$AD16</f>
        <v>#VALUE!</v>
      </c>
    </row>
    <row r="1384" spans="5:6" x14ac:dyDescent="0.2">
      <c r="E1384" s="248" t="e">
        <f>CONCATENATE(Gehälter!$A2:$AD16,"-",Gehälter!$A2:$AD16)</f>
        <v>#VALUE!</v>
      </c>
      <c r="F1384" t="e">
        <f>+Gehälter!$A2:$AD16/Gehälter!$A2:$AD16</f>
        <v>#VALUE!</v>
      </c>
    </row>
    <row r="1385" spans="5:6" x14ac:dyDescent="0.2">
      <c r="E1385" s="248" t="e">
        <f>CONCATENATE(Gehälter!$A2:$AD16,"-",Gehälter!$A2:$AD16)</f>
        <v>#VALUE!</v>
      </c>
      <c r="F1385" t="e">
        <f>+Gehälter!$A2:$AD16/Gehälter!$A2:$AD16</f>
        <v>#VALUE!</v>
      </c>
    </row>
    <row r="1386" spans="5:6" x14ac:dyDescent="0.2">
      <c r="E1386" s="248" t="e">
        <f>CONCATENATE(Gehälter!$A2:$AD16,"-",Gehälter!$A2:$AD16)</f>
        <v>#VALUE!</v>
      </c>
      <c r="F1386" t="e">
        <f>+Gehälter!$A2:$AD16/Gehälter!$A2:$AD16</f>
        <v>#VALUE!</v>
      </c>
    </row>
    <row r="1387" spans="5:6" x14ac:dyDescent="0.2">
      <c r="E1387" s="248" t="e">
        <f>CONCATENATE(Gehälter!$A2:$AD16,"-",Gehälter!$A2:$AD16)</f>
        <v>#VALUE!</v>
      </c>
      <c r="F1387" t="e">
        <f>+Gehälter!$A2:$AD16/Gehälter!$A2:$AD16</f>
        <v>#VALUE!</v>
      </c>
    </row>
    <row r="1388" spans="5:6" x14ac:dyDescent="0.2">
      <c r="E1388" s="248" t="e">
        <f>CONCATENATE(Gehälter!$A2:$AD16,"-",Gehälter!$A2:$AD16)</f>
        <v>#VALUE!</v>
      </c>
      <c r="F1388" t="e">
        <f>+Gehälter!$A2:$AD16/Gehälter!$A2:$AD16</f>
        <v>#VALUE!</v>
      </c>
    </row>
    <row r="1389" spans="5:6" x14ac:dyDescent="0.2">
      <c r="E1389" s="248" t="e">
        <f>CONCATENATE(Gehälter!$A2:$AD16,"-",Gehälter!$A2:$AD16)</f>
        <v>#VALUE!</v>
      </c>
      <c r="F1389" t="e">
        <f>+Gehälter!$A2:$AD16/Gehälter!$A2:$AD16</f>
        <v>#VALUE!</v>
      </c>
    </row>
    <row r="1390" spans="5:6" x14ac:dyDescent="0.2">
      <c r="E1390" s="248" t="e">
        <f>CONCATENATE(Gehälter!$A2:$AD16,"-",Gehälter!$A2:$AD16)</f>
        <v>#VALUE!</v>
      </c>
      <c r="F1390" t="e">
        <f>+Gehälter!$A2:$AD16/Gehälter!$A2:$AD16</f>
        <v>#VALUE!</v>
      </c>
    </row>
    <row r="1391" spans="5:6" x14ac:dyDescent="0.2">
      <c r="E1391" s="248" t="e">
        <f>CONCATENATE(Gehälter!$A2:$AD16,"-",Gehälter!$A2:$AD16)</f>
        <v>#VALUE!</v>
      </c>
      <c r="F1391" t="e">
        <f>+Gehälter!$A2:$AD16/Gehälter!$A2:$AD16</f>
        <v>#VALUE!</v>
      </c>
    </row>
    <row r="1392" spans="5:6" x14ac:dyDescent="0.2">
      <c r="E1392" s="248" t="e">
        <f>CONCATENATE(Gehälter!$A2:$AD16,"-",Gehälter!$A2:$AD16)</f>
        <v>#VALUE!</v>
      </c>
      <c r="F1392" t="e">
        <f>+Gehälter!$A2:$AD16/Gehälter!$A2:$AD16</f>
        <v>#VALUE!</v>
      </c>
    </row>
    <row r="1393" spans="5:6" x14ac:dyDescent="0.2">
      <c r="E1393" s="248" t="e">
        <f>CONCATENATE(Gehälter!$A2:$AD16,"-",Gehälter!$A2:$AD16)</f>
        <v>#VALUE!</v>
      </c>
      <c r="F1393" t="e">
        <f>+Gehälter!$A2:$AD16/Gehälter!$A2:$AD16</f>
        <v>#VALUE!</v>
      </c>
    </row>
    <row r="1394" spans="5:6" x14ac:dyDescent="0.2">
      <c r="E1394" s="248" t="e">
        <f>CONCATENATE(Gehälter!$A2:$AD16,"-",Gehälter!$A2:$AD16)</f>
        <v>#VALUE!</v>
      </c>
      <c r="F1394" t="e">
        <f>+Gehälter!$A2:$AD16/Gehälter!$A2:$AD16</f>
        <v>#VALUE!</v>
      </c>
    </row>
    <row r="1395" spans="5:6" x14ac:dyDescent="0.2">
      <c r="E1395" s="248" t="e">
        <f>CONCATENATE(Gehälter!$A2:$AD16,"-",Gehälter!$A2:$AD16)</f>
        <v>#VALUE!</v>
      </c>
      <c r="F1395" t="e">
        <f>+Gehälter!$A2:$AD16/Gehälter!$A2:$AD16</f>
        <v>#VALUE!</v>
      </c>
    </row>
    <row r="1396" spans="5:6" x14ac:dyDescent="0.2">
      <c r="E1396" s="248" t="e">
        <f>CONCATENATE(Gehälter!$A2:$AD16,"-",Gehälter!$A2:$AD16)</f>
        <v>#VALUE!</v>
      </c>
      <c r="F1396" t="e">
        <f>+Gehälter!$A2:$AD16/Gehälter!$A2:$AD16</f>
        <v>#VALUE!</v>
      </c>
    </row>
    <row r="1397" spans="5:6" x14ac:dyDescent="0.2">
      <c r="E1397" s="248" t="e">
        <f>CONCATENATE(Gehälter!$A2:$AD16,"-",Gehälter!$A2:$AD16)</f>
        <v>#VALUE!</v>
      </c>
      <c r="F1397" t="e">
        <f>+Gehälter!$A2:$AD16/Gehälter!$A2:$AD16</f>
        <v>#VALUE!</v>
      </c>
    </row>
    <row r="1398" spans="5:6" x14ac:dyDescent="0.2">
      <c r="E1398" s="248" t="e">
        <f>CONCATENATE(Gehälter!$A2:$AD16,"-",Gehälter!$A2:$AD16)</f>
        <v>#VALUE!</v>
      </c>
      <c r="F1398" t="e">
        <f>+Gehälter!$A2:$AD16/Gehälter!$A2:$AD16</f>
        <v>#VALUE!</v>
      </c>
    </row>
    <row r="1399" spans="5:6" x14ac:dyDescent="0.2">
      <c r="E1399" s="248" t="e">
        <f>CONCATENATE(Gehälter!$A2:$AD16,"-",Gehälter!$A2:$AD16)</f>
        <v>#VALUE!</v>
      </c>
      <c r="F1399" t="e">
        <f>+Gehälter!$A2:$AD16/Gehälter!$A2:$AD16</f>
        <v>#VALUE!</v>
      </c>
    </row>
    <row r="1400" spans="5:6" x14ac:dyDescent="0.2">
      <c r="E1400" s="248" t="e">
        <f>CONCATENATE(Gehälter!$A2:$AD16,"-",Gehälter!$A2:$AD16)</f>
        <v>#VALUE!</v>
      </c>
      <c r="F1400" t="e">
        <f>+Gehälter!$A2:$AD16/Gehälter!$A2:$AD16</f>
        <v>#VALUE!</v>
      </c>
    </row>
    <row r="1401" spans="5:6" x14ac:dyDescent="0.2">
      <c r="E1401" s="248" t="e">
        <f>CONCATENATE(Gehälter!$A2:$AD16,"-",Gehälter!$A2:$AD16)</f>
        <v>#VALUE!</v>
      </c>
      <c r="F1401" t="e">
        <f>+Gehälter!$A2:$AD16/Gehälter!$A2:$AD16</f>
        <v>#VALUE!</v>
      </c>
    </row>
    <row r="1402" spans="5:6" x14ac:dyDescent="0.2">
      <c r="E1402" s="248" t="e">
        <f>CONCATENATE(Gehälter!$A2:$AD16,"-",Gehälter!$A2:$AD16)</f>
        <v>#VALUE!</v>
      </c>
      <c r="F1402" t="e">
        <f>+Gehälter!$A2:$AD16/Gehälter!$A2:$AD16</f>
        <v>#VALUE!</v>
      </c>
    </row>
    <row r="1403" spans="5:6" x14ac:dyDescent="0.2">
      <c r="E1403" s="248" t="e">
        <f>CONCATENATE(Gehälter!$A2:$AD16,"-",Gehälter!$A2:$AD16)</f>
        <v>#VALUE!</v>
      </c>
      <c r="F1403" t="e">
        <f>+Gehälter!$A2:$AD16/Gehälter!$A2:$AD16</f>
        <v>#VALUE!</v>
      </c>
    </row>
    <row r="1404" spans="5:6" x14ac:dyDescent="0.2">
      <c r="E1404" s="248" t="e">
        <f>CONCATENATE(Gehälter!$A2:$AD16,"-",Gehälter!$A2:$AD16)</f>
        <v>#VALUE!</v>
      </c>
      <c r="F1404" t="e">
        <f>+Gehälter!$A2:$AD16/Gehälter!$A2:$AD16</f>
        <v>#VALUE!</v>
      </c>
    </row>
    <row r="1405" spans="5:6" x14ac:dyDescent="0.2">
      <c r="E1405" s="248" t="e">
        <f>CONCATENATE(Gehälter!$A2:$AD16,"-",Gehälter!$A2:$AD16)</f>
        <v>#VALUE!</v>
      </c>
      <c r="F1405" t="e">
        <f>+Gehälter!$A2:$AD16/Gehälter!$A2:$AD16</f>
        <v>#VALUE!</v>
      </c>
    </row>
    <row r="1406" spans="5:6" x14ac:dyDescent="0.2">
      <c r="E1406" s="248" t="e">
        <f>CONCATENATE(Gehälter!$A2:$AD16,"-",Gehälter!$A2:$AD16)</f>
        <v>#VALUE!</v>
      </c>
      <c r="F1406" t="e">
        <f>+Gehälter!$A2:$AD16/Gehälter!$A2:$AD16</f>
        <v>#VALUE!</v>
      </c>
    </row>
    <row r="1407" spans="5:6" x14ac:dyDescent="0.2">
      <c r="E1407" s="248" t="e">
        <f>CONCATENATE(Gehälter!$A2:$AD16,"-",Gehälter!$A2:$AD16)</f>
        <v>#VALUE!</v>
      </c>
      <c r="F1407" t="e">
        <f>+Gehälter!$A2:$AD16/Gehälter!$A2:$AD16</f>
        <v>#VALUE!</v>
      </c>
    </row>
    <row r="1408" spans="5:6" x14ac:dyDescent="0.2">
      <c r="E1408" s="248" t="e">
        <f>CONCATENATE(Gehälter!$A2:$AD16,"-",Gehälter!$A2:$AD16)</f>
        <v>#VALUE!</v>
      </c>
      <c r="F1408" t="e">
        <f>+Gehälter!$A2:$AD16/Gehälter!$A2:$AD16</f>
        <v>#VALUE!</v>
      </c>
    </row>
    <row r="1409" spans="5:6" x14ac:dyDescent="0.2">
      <c r="E1409" s="248" t="e">
        <f>CONCATENATE(Gehälter!$A2:$AD16,"-",Gehälter!$A2:$AD16)</f>
        <v>#VALUE!</v>
      </c>
      <c r="F1409" t="e">
        <f>+Gehälter!$A2:$AD16/Gehälter!$A2:$AD16</f>
        <v>#VALUE!</v>
      </c>
    </row>
    <row r="1410" spans="5:6" x14ac:dyDescent="0.2">
      <c r="E1410" s="248" t="e">
        <f>CONCATENATE(Gehälter!$A2:$AD16,"-",Gehälter!$A2:$AD16)</f>
        <v>#VALUE!</v>
      </c>
      <c r="F1410" t="e">
        <f>+Gehälter!$A2:$AD16/Gehälter!$A2:$AD16</f>
        <v>#VALUE!</v>
      </c>
    </row>
    <row r="1411" spans="5:6" x14ac:dyDescent="0.2">
      <c r="E1411" s="248" t="e">
        <f>CONCATENATE(Gehälter!$A2:$AD16,"-",Gehälter!$A2:$AD16)</f>
        <v>#VALUE!</v>
      </c>
      <c r="F1411" t="e">
        <f>+Gehälter!$A2:$AD16/Gehälter!$A2:$AD16</f>
        <v>#VALUE!</v>
      </c>
    </row>
    <row r="1412" spans="5:6" x14ac:dyDescent="0.2">
      <c r="E1412" s="248" t="e">
        <f>CONCATENATE(Gehälter!$A2:$AD16,"-",Gehälter!$A2:$AD16)</f>
        <v>#VALUE!</v>
      </c>
      <c r="F1412" t="e">
        <f>+Gehälter!$A2:$AD16/Gehälter!$A2:$AD16</f>
        <v>#VALUE!</v>
      </c>
    </row>
    <row r="1413" spans="5:6" x14ac:dyDescent="0.2">
      <c r="E1413" s="248" t="e">
        <f>CONCATENATE(Gehälter!$A2:$AD16,"-",Gehälter!$A2:$AD16)</f>
        <v>#VALUE!</v>
      </c>
      <c r="F1413" t="e">
        <f>+Gehälter!$A2:$AD16/Gehälter!$A2:$AD16</f>
        <v>#VALUE!</v>
      </c>
    </row>
    <row r="1414" spans="5:6" x14ac:dyDescent="0.2">
      <c r="E1414" s="248" t="e">
        <f>CONCATENATE(Gehälter!$A2:$AD16,"-",Gehälter!$A2:$AD16)</f>
        <v>#VALUE!</v>
      </c>
      <c r="F1414" t="e">
        <f>+Gehälter!$A2:$AD16/Gehälter!$A2:$AD16</f>
        <v>#VALUE!</v>
      </c>
    </row>
    <row r="1415" spans="5:6" x14ac:dyDescent="0.2">
      <c r="E1415" s="248" t="e">
        <f>CONCATENATE(Gehälter!$A2:$AD16,"-",Gehälter!$A2:$AD16)</f>
        <v>#VALUE!</v>
      </c>
      <c r="F1415" t="e">
        <f>+Gehälter!$A2:$AD16/Gehälter!$A2:$AD16</f>
        <v>#VALUE!</v>
      </c>
    </row>
    <row r="1416" spans="5:6" x14ac:dyDescent="0.2">
      <c r="E1416" s="248" t="e">
        <f>CONCATENATE(Gehälter!$A2:$AD16,"-",Gehälter!$A2:$AD16)</f>
        <v>#VALUE!</v>
      </c>
      <c r="F1416" t="e">
        <f>+Gehälter!$A2:$AD16/Gehälter!$A2:$AD16</f>
        <v>#VALUE!</v>
      </c>
    </row>
    <row r="1417" spans="5:6" x14ac:dyDescent="0.2">
      <c r="E1417" s="248" t="e">
        <f>CONCATENATE(Gehälter!$A2:$AD16,"-",Gehälter!$A2:$AD16)</f>
        <v>#VALUE!</v>
      </c>
      <c r="F1417" t="e">
        <f>+Gehälter!$A2:$AD16/Gehälter!$A2:$AD16</f>
        <v>#VALUE!</v>
      </c>
    </row>
    <row r="1418" spans="5:6" x14ac:dyDescent="0.2">
      <c r="E1418" s="248" t="e">
        <f>CONCATENATE(Gehälter!$A2:$AD16,"-",Gehälter!$A2:$AD16)</f>
        <v>#VALUE!</v>
      </c>
      <c r="F1418" t="e">
        <f>+Gehälter!$A2:$AD16/Gehälter!$A2:$AD16</f>
        <v>#VALUE!</v>
      </c>
    </row>
    <row r="1419" spans="5:6" x14ac:dyDescent="0.2">
      <c r="E1419" s="248" t="e">
        <f>CONCATENATE(Gehälter!$A2:$AD16,"-",Gehälter!$A2:$AD16)</f>
        <v>#VALUE!</v>
      </c>
      <c r="F1419" t="e">
        <f>+Gehälter!$A2:$AD16/Gehälter!$A2:$AD16</f>
        <v>#VALUE!</v>
      </c>
    </row>
    <row r="1420" spans="5:6" x14ac:dyDescent="0.2">
      <c r="E1420" s="248" t="e">
        <f>CONCATENATE(Gehälter!$A2:$AD16,"-",Gehälter!$A2:$AD16)</f>
        <v>#VALUE!</v>
      </c>
      <c r="F1420" t="e">
        <f>+Gehälter!$A2:$AD16/Gehälter!$A2:$AD16</f>
        <v>#VALUE!</v>
      </c>
    </row>
    <row r="1421" spans="5:6" x14ac:dyDescent="0.2">
      <c r="E1421" s="248" t="e">
        <f>CONCATENATE(Gehälter!$A2:$AD16,"-",Gehälter!$A2:$AD16)</f>
        <v>#VALUE!</v>
      </c>
      <c r="F1421" t="e">
        <f>+Gehälter!$A2:$AD16/Gehälter!$A2:$AD16</f>
        <v>#VALUE!</v>
      </c>
    </row>
    <row r="1422" spans="5:6" x14ac:dyDescent="0.2">
      <c r="E1422" s="248" t="e">
        <f>CONCATENATE(Gehälter!$A2:$AD16,"-",Gehälter!$A2:$AD16)</f>
        <v>#VALUE!</v>
      </c>
      <c r="F1422" t="e">
        <f>+Gehälter!$A2:$AD16/Gehälter!$A2:$AD16</f>
        <v>#VALUE!</v>
      </c>
    </row>
    <row r="1423" spans="5:6" x14ac:dyDescent="0.2">
      <c r="E1423" s="248" t="e">
        <f>CONCATENATE(Gehälter!$A2:$AD16,"-",Gehälter!$A2:$AD16)</f>
        <v>#VALUE!</v>
      </c>
      <c r="F1423" t="e">
        <f>+Gehälter!$A2:$AD16/Gehälter!$A2:$AD16</f>
        <v>#VALUE!</v>
      </c>
    </row>
    <row r="1424" spans="5:6" x14ac:dyDescent="0.2">
      <c r="E1424" s="248" t="e">
        <f>CONCATENATE(Gehälter!$A2:$AD16,"-",Gehälter!$A2:$AD16)</f>
        <v>#VALUE!</v>
      </c>
      <c r="F1424" t="e">
        <f>+Gehälter!$A2:$AD16/Gehälter!$A2:$AD16</f>
        <v>#VALUE!</v>
      </c>
    </row>
    <row r="1425" spans="5:6" x14ac:dyDescent="0.2">
      <c r="E1425" s="248" t="e">
        <f>CONCATENATE(Gehälter!$A2:$AD16,"-",Gehälter!$A2:$AD16)</f>
        <v>#VALUE!</v>
      </c>
      <c r="F1425" t="e">
        <f>+Gehälter!$A2:$AD16/Gehälter!$A2:$AD16</f>
        <v>#VALUE!</v>
      </c>
    </row>
    <row r="1426" spans="5:6" x14ac:dyDescent="0.2">
      <c r="E1426" s="248" t="e">
        <f>CONCATENATE(Gehälter!$A2:$AD16,"-",Gehälter!$A2:$AD16)</f>
        <v>#VALUE!</v>
      </c>
      <c r="F1426" t="e">
        <f>+Gehälter!$A2:$AD16/Gehälter!$A2:$AD16</f>
        <v>#VALUE!</v>
      </c>
    </row>
    <row r="1427" spans="5:6" x14ac:dyDescent="0.2">
      <c r="E1427" s="248" t="e">
        <f>CONCATENATE(Gehälter!$A2:$AD16,"-",Gehälter!$A2:$AD16)</f>
        <v>#VALUE!</v>
      </c>
      <c r="F1427" t="e">
        <f>+Gehälter!$A2:$AD16/Gehälter!$A2:$AD16</f>
        <v>#VALUE!</v>
      </c>
    </row>
    <row r="1428" spans="5:6" x14ac:dyDescent="0.2">
      <c r="E1428" s="248" t="e">
        <f>CONCATENATE(Gehälter!$A2:$AD16,"-",Gehälter!$A2:$AD16)</f>
        <v>#VALUE!</v>
      </c>
      <c r="F1428" t="e">
        <f>+Gehälter!$A2:$AD16/Gehälter!$A2:$AD16</f>
        <v>#VALUE!</v>
      </c>
    </row>
    <row r="1429" spans="5:6" x14ac:dyDescent="0.2">
      <c r="E1429" s="248" t="e">
        <f>CONCATENATE(Gehälter!$A2:$AD16,"-",Gehälter!$A2:$AD16)</f>
        <v>#VALUE!</v>
      </c>
      <c r="F1429" t="e">
        <f>+Gehälter!$A2:$AD16/Gehälter!$A2:$AD16</f>
        <v>#VALUE!</v>
      </c>
    </row>
    <row r="1430" spans="5:6" x14ac:dyDescent="0.2">
      <c r="E1430" s="248" t="e">
        <f>CONCATENATE(Gehälter!$A2:$AD16,"-",Gehälter!$A2:$AD16)</f>
        <v>#VALUE!</v>
      </c>
      <c r="F1430" t="e">
        <f>+Gehälter!$A2:$AD16/Gehälter!$A2:$AD16</f>
        <v>#VALUE!</v>
      </c>
    </row>
    <row r="1431" spans="5:6" x14ac:dyDescent="0.2">
      <c r="E1431" s="248" t="e">
        <f>CONCATENATE(Gehälter!$A2:$AD16,"-",Gehälter!$A2:$AD16)</f>
        <v>#VALUE!</v>
      </c>
      <c r="F1431" t="e">
        <f>+Gehälter!$A2:$AD16/Gehälter!$A2:$AD16</f>
        <v>#VALUE!</v>
      </c>
    </row>
    <row r="1432" spans="5:6" x14ac:dyDescent="0.2">
      <c r="E1432" s="248" t="e">
        <f>CONCATENATE(Gehälter!$A2:$AD16,"-",Gehälter!$A2:$AD16)</f>
        <v>#VALUE!</v>
      </c>
      <c r="F1432" t="e">
        <f>+Gehälter!$A2:$AD16/Gehälter!$A2:$AD16</f>
        <v>#VALUE!</v>
      </c>
    </row>
    <row r="1433" spans="5:6" x14ac:dyDescent="0.2">
      <c r="E1433" s="248" t="e">
        <f>CONCATENATE(Gehälter!$A2:$AD16,"-",Gehälter!$A2:$AD16)</f>
        <v>#VALUE!</v>
      </c>
      <c r="F1433" t="e">
        <f>+Gehälter!$A2:$AD16/Gehälter!$A2:$AD16</f>
        <v>#VALUE!</v>
      </c>
    </row>
    <row r="1434" spans="5:6" x14ac:dyDescent="0.2">
      <c r="E1434" s="248" t="e">
        <f>CONCATENATE(Gehälter!$A2:$AD16,"-",Gehälter!$A2:$AD16)</f>
        <v>#VALUE!</v>
      </c>
      <c r="F1434" t="e">
        <f>+Gehälter!$A2:$AD16/Gehälter!$A2:$AD16</f>
        <v>#VALUE!</v>
      </c>
    </row>
    <row r="1435" spans="5:6" x14ac:dyDescent="0.2">
      <c r="E1435" s="248" t="e">
        <f>CONCATENATE(Gehälter!$A2:$AD16,"-",Gehälter!$A2:$AD16)</f>
        <v>#VALUE!</v>
      </c>
      <c r="F1435" t="e">
        <f>+Gehälter!$A2:$AD16/Gehälter!$A2:$AD16</f>
        <v>#VALUE!</v>
      </c>
    </row>
    <row r="1436" spans="5:6" x14ac:dyDescent="0.2">
      <c r="E1436" s="248" t="e">
        <f>CONCATENATE(Gehälter!$A2:$AD16,"-",Gehälter!$A2:$AD16)</f>
        <v>#VALUE!</v>
      </c>
      <c r="F1436" t="e">
        <f>+Gehälter!$A2:$AD16/Gehälter!$A2:$AD16</f>
        <v>#VALUE!</v>
      </c>
    </row>
    <row r="1437" spans="5:6" x14ac:dyDescent="0.2">
      <c r="E1437" s="248" t="e">
        <f>CONCATENATE(Gehälter!$A2:$AD16,"-",Gehälter!$A2:$AD16)</f>
        <v>#VALUE!</v>
      </c>
      <c r="F1437" t="e">
        <f>+Gehälter!$A2:$AD16/Gehälter!$A2:$AD16</f>
        <v>#VALUE!</v>
      </c>
    </row>
    <row r="1438" spans="5:6" x14ac:dyDescent="0.2">
      <c r="E1438" s="248" t="e">
        <f>CONCATENATE(Gehälter!$A2:$AD16,"-",Gehälter!$A2:$AD16)</f>
        <v>#VALUE!</v>
      </c>
      <c r="F1438" t="e">
        <f>+Gehälter!$A2:$AD16/Gehälter!$A2:$AD16</f>
        <v>#VALUE!</v>
      </c>
    </row>
    <row r="1439" spans="5:6" x14ac:dyDescent="0.2">
      <c r="E1439" s="248" t="e">
        <f>CONCATENATE(Gehälter!$A2:$AD16,"-",Gehälter!$A2:$AD16)</f>
        <v>#VALUE!</v>
      </c>
      <c r="F1439" t="e">
        <f>+Gehälter!$A2:$AD16/Gehälter!$A2:$AD16</f>
        <v>#VALUE!</v>
      </c>
    </row>
    <row r="1440" spans="5:6" x14ac:dyDescent="0.2">
      <c r="E1440" s="248" t="e">
        <f>CONCATENATE(Gehälter!$A2:$AD16,"-",Gehälter!$A2:$AD16)</f>
        <v>#VALUE!</v>
      </c>
      <c r="F1440" t="e">
        <f>+Gehälter!$A2:$AD16/Gehälter!$A2:$AD16</f>
        <v>#VALUE!</v>
      </c>
    </row>
    <row r="1441" spans="5:6" x14ac:dyDescent="0.2">
      <c r="E1441" s="248" t="e">
        <f>CONCATENATE(Gehälter!$A2:$AD16,"-",Gehälter!$A2:$AD16)</f>
        <v>#VALUE!</v>
      </c>
      <c r="F1441" t="e">
        <f>+Gehälter!$A2:$AD16/Gehälter!$A2:$AD16</f>
        <v>#VALUE!</v>
      </c>
    </row>
    <row r="1442" spans="5:6" x14ac:dyDescent="0.2">
      <c r="E1442" s="248" t="e">
        <f>CONCATENATE(Gehälter!$A2:$AD16,"-",Gehälter!$A2:$AD16)</f>
        <v>#VALUE!</v>
      </c>
      <c r="F1442" t="e">
        <f>+Gehälter!$A2:$AD16/Gehälter!$A2:$AD16</f>
        <v>#VALUE!</v>
      </c>
    </row>
    <row r="1443" spans="5:6" x14ac:dyDescent="0.2">
      <c r="E1443" s="248" t="e">
        <f>CONCATENATE(Gehälter!$A2:$AD16,"-",Gehälter!$A2:$AD16)</f>
        <v>#VALUE!</v>
      </c>
      <c r="F1443" t="e">
        <f>+Gehälter!$A2:$AD16/Gehälter!$A2:$AD16</f>
        <v>#VALUE!</v>
      </c>
    </row>
    <row r="1444" spans="5:6" x14ac:dyDescent="0.2">
      <c r="E1444" s="248" t="e">
        <f>CONCATENATE(Gehälter!$A2:$AD16,"-",Gehälter!$A2:$AD16)</f>
        <v>#VALUE!</v>
      </c>
      <c r="F1444" t="e">
        <f>+Gehälter!$A2:$AD16/Gehälter!$A2:$AD16</f>
        <v>#VALUE!</v>
      </c>
    </row>
    <row r="1445" spans="5:6" x14ac:dyDescent="0.2">
      <c r="E1445" s="248" t="e">
        <f>CONCATENATE(Gehälter!$A2:$AD16,"-",Gehälter!$A2:$AD16)</f>
        <v>#VALUE!</v>
      </c>
      <c r="F1445" t="e">
        <f>+Gehälter!$A2:$AD16/Gehälter!$A2:$AD16</f>
        <v>#VALUE!</v>
      </c>
    </row>
    <row r="1446" spans="5:6" x14ac:dyDescent="0.2">
      <c r="E1446" s="248" t="e">
        <f>CONCATENATE(Gehälter!$A2:$AD16,"-",Gehälter!$A2:$AD16)</f>
        <v>#VALUE!</v>
      </c>
      <c r="F1446" t="e">
        <f>+Gehälter!$A2:$AD16/Gehälter!$A2:$AD16</f>
        <v>#VALUE!</v>
      </c>
    </row>
    <row r="1447" spans="5:6" x14ac:dyDescent="0.2">
      <c r="E1447" s="248" t="e">
        <f>CONCATENATE(Gehälter!$A2:$AD16,"-",Gehälter!$A2:$AD16)</f>
        <v>#VALUE!</v>
      </c>
      <c r="F1447" t="e">
        <f>+Gehälter!$A2:$AD16/Gehälter!$A2:$AD16</f>
        <v>#VALUE!</v>
      </c>
    </row>
    <row r="1448" spans="5:6" x14ac:dyDescent="0.2">
      <c r="E1448" s="248" t="e">
        <f>CONCATENATE(Gehälter!$A2:$AD16,"-",Gehälter!$A2:$AD16)</f>
        <v>#VALUE!</v>
      </c>
      <c r="F1448" t="e">
        <f>+Gehälter!$A2:$AD16/Gehälter!$A2:$AD16</f>
        <v>#VALUE!</v>
      </c>
    </row>
    <row r="1449" spans="5:6" x14ac:dyDescent="0.2">
      <c r="E1449" s="248" t="e">
        <f>CONCATENATE(Gehälter!$A2:$AD16,"-",Gehälter!$A2:$AD16)</f>
        <v>#VALUE!</v>
      </c>
      <c r="F1449" t="e">
        <f>+Gehälter!$A2:$AD16/Gehälter!$A2:$AD16</f>
        <v>#VALUE!</v>
      </c>
    </row>
    <row r="1450" spans="5:6" x14ac:dyDescent="0.2">
      <c r="E1450" s="248" t="e">
        <f>CONCATENATE(Gehälter!$A2:$AD16,"-",Gehälter!$A2:$AD16)</f>
        <v>#VALUE!</v>
      </c>
      <c r="F1450" t="e">
        <f>+Gehälter!$A2:$AD16/Gehälter!$A2:$AD16</f>
        <v>#VALUE!</v>
      </c>
    </row>
    <row r="1451" spans="5:6" x14ac:dyDescent="0.2">
      <c r="E1451" s="248" t="e">
        <f>CONCATENATE(Gehälter!$A2:$AD16,"-",Gehälter!$A2:$AD16)</f>
        <v>#VALUE!</v>
      </c>
      <c r="F1451" t="e">
        <f>+Gehälter!$A2:$AD16/Gehälter!$A2:$AD16</f>
        <v>#VALUE!</v>
      </c>
    </row>
    <row r="1452" spans="5:6" x14ac:dyDescent="0.2">
      <c r="E1452" s="248" t="e">
        <f>CONCATENATE(Gehälter!$A2:$AD16,"-",Gehälter!$A2:$AD16)</f>
        <v>#VALUE!</v>
      </c>
      <c r="F1452" t="e">
        <f>+Gehälter!$A2:$AD16/Gehälter!$A2:$AD16</f>
        <v>#VALUE!</v>
      </c>
    </row>
    <row r="1453" spans="5:6" x14ac:dyDescent="0.2">
      <c r="E1453" s="248" t="e">
        <f>CONCATENATE(Gehälter!$A2:$AD16,"-",Gehälter!$A2:$AD16)</f>
        <v>#VALUE!</v>
      </c>
      <c r="F1453" t="e">
        <f>+Gehälter!$A2:$AD16/Gehälter!$A2:$AD16</f>
        <v>#VALUE!</v>
      </c>
    </row>
    <row r="1454" spans="5:6" x14ac:dyDescent="0.2">
      <c r="E1454" s="248" t="e">
        <f>CONCATENATE(Gehälter!$A2:$AD16,"-",Gehälter!$A2:$AD16)</f>
        <v>#VALUE!</v>
      </c>
      <c r="F1454" t="e">
        <f>+Gehälter!$A2:$AD16/Gehälter!$A2:$AD16</f>
        <v>#VALUE!</v>
      </c>
    </row>
    <row r="1455" spans="5:6" x14ac:dyDescent="0.2">
      <c r="E1455" s="248" t="e">
        <f>CONCATENATE(Gehälter!$A2:$AD16,"-",Gehälter!$A2:$AD16)</f>
        <v>#VALUE!</v>
      </c>
      <c r="F1455" t="e">
        <f>+Gehälter!$A2:$AD16/Gehälter!$A2:$AD16</f>
        <v>#VALUE!</v>
      </c>
    </row>
    <row r="1456" spans="5:6" x14ac:dyDescent="0.2">
      <c r="E1456" s="248" t="e">
        <f>CONCATENATE(Gehälter!$A2:$AD16,"-",Gehälter!$A2:$AD16)</f>
        <v>#VALUE!</v>
      </c>
      <c r="F1456" t="e">
        <f>+Gehälter!$A2:$AD16/Gehälter!$A2:$AD16</f>
        <v>#VALUE!</v>
      </c>
    </row>
    <row r="1457" spans="5:6" x14ac:dyDescent="0.2">
      <c r="E1457" s="248" t="e">
        <f>CONCATENATE(Gehälter!$A2:$AD16,"-",Gehälter!$A2:$AD16)</f>
        <v>#VALUE!</v>
      </c>
      <c r="F1457" t="e">
        <f>+Gehälter!$A2:$AD16/Gehälter!$A2:$AD16</f>
        <v>#VALUE!</v>
      </c>
    </row>
    <row r="1458" spans="5:6" x14ac:dyDescent="0.2">
      <c r="E1458" s="248" t="e">
        <f>CONCATENATE(Gehälter!$A2:$AD16,"-",Gehälter!$A2:$AD16)</f>
        <v>#VALUE!</v>
      </c>
      <c r="F1458" t="e">
        <f>+Gehälter!$A2:$AD16/Gehälter!$A2:$AD16</f>
        <v>#VALUE!</v>
      </c>
    </row>
    <row r="1459" spans="5:6" x14ac:dyDescent="0.2">
      <c r="E1459" s="248" t="e">
        <f>CONCATENATE(Gehälter!$A2:$AD16,"-",Gehälter!$A2:$AD16)</f>
        <v>#VALUE!</v>
      </c>
      <c r="F1459" t="e">
        <f>+Gehälter!$A2:$AD16/Gehälter!$A2:$AD16</f>
        <v>#VALUE!</v>
      </c>
    </row>
    <row r="1460" spans="5:6" x14ac:dyDescent="0.2">
      <c r="E1460" s="248" t="e">
        <f>CONCATENATE(Gehälter!$A2:$AD16,"-",Gehälter!$A2:$AD16)</f>
        <v>#VALUE!</v>
      </c>
      <c r="F1460" t="e">
        <f>+Gehälter!$A2:$AD16/Gehälter!$A2:$AD16</f>
        <v>#VALUE!</v>
      </c>
    </row>
    <row r="1461" spans="5:6" x14ac:dyDescent="0.2">
      <c r="E1461" s="248" t="e">
        <f>CONCATENATE(Gehälter!$A2:$AD16,"-",Gehälter!$A2:$AD16)</f>
        <v>#VALUE!</v>
      </c>
      <c r="F1461" t="e">
        <f>+Gehälter!$A2:$AD16/Gehälter!$A2:$AD16</f>
        <v>#VALUE!</v>
      </c>
    </row>
    <row r="1462" spans="5:6" x14ac:dyDescent="0.2">
      <c r="E1462" s="248" t="e">
        <f>CONCATENATE(Gehälter!$A2:$AD16,"-",Gehälter!$A2:$AD16)</f>
        <v>#VALUE!</v>
      </c>
      <c r="F1462" t="e">
        <f>+Gehälter!$A2:$AD16/Gehälter!$A2:$AD16</f>
        <v>#VALUE!</v>
      </c>
    </row>
    <row r="1463" spans="5:6" x14ac:dyDescent="0.2">
      <c r="E1463" s="248" t="e">
        <f>CONCATENATE(Gehälter!$A2:$AD16,"-",Gehälter!$A2:$AD16)</f>
        <v>#VALUE!</v>
      </c>
      <c r="F1463" t="e">
        <f>+Gehälter!$A2:$AD16/Gehälter!$A2:$AD16</f>
        <v>#VALUE!</v>
      </c>
    </row>
    <row r="1464" spans="5:6" x14ac:dyDescent="0.2">
      <c r="E1464" s="248" t="e">
        <f>CONCATENATE(Gehälter!$A2:$AD16,"-",Gehälter!$A2:$AD16)</f>
        <v>#VALUE!</v>
      </c>
      <c r="F1464" t="e">
        <f>+Gehälter!$A2:$AD16/Gehälter!$A2:$AD16</f>
        <v>#VALUE!</v>
      </c>
    </row>
    <row r="1465" spans="5:6" x14ac:dyDescent="0.2">
      <c r="E1465" s="248" t="e">
        <f>CONCATENATE(Gehälter!$A2:$AD16,"-",Gehälter!$A2:$AD16)</f>
        <v>#VALUE!</v>
      </c>
      <c r="F1465" t="e">
        <f>+Gehälter!$A2:$AD16/Gehälter!$A2:$AD16</f>
        <v>#VALUE!</v>
      </c>
    </row>
    <row r="1466" spans="5:6" x14ac:dyDescent="0.2">
      <c r="E1466" s="248" t="e">
        <f>CONCATENATE(Gehälter!$A2:$AD16,"-",Gehälter!$A2:$AD16)</f>
        <v>#VALUE!</v>
      </c>
      <c r="F1466" t="e">
        <f>+Gehälter!$A2:$AD16/Gehälter!$A2:$AD16</f>
        <v>#VALUE!</v>
      </c>
    </row>
    <row r="1467" spans="5:6" x14ac:dyDescent="0.2">
      <c r="E1467" s="248" t="e">
        <f>CONCATENATE(Gehälter!$A2:$AD16,"-",Gehälter!$A2:$AD16)</f>
        <v>#VALUE!</v>
      </c>
      <c r="F1467" t="e">
        <f>+Gehälter!$A2:$AD16/Gehälter!$A2:$AD16</f>
        <v>#VALUE!</v>
      </c>
    </row>
    <row r="1468" spans="5:6" x14ac:dyDescent="0.2">
      <c r="E1468" s="248" t="e">
        <f>CONCATENATE(Gehälter!$A2:$AD16,"-",Gehälter!$A2:$AD16)</f>
        <v>#VALUE!</v>
      </c>
      <c r="F1468" t="e">
        <f>+Gehälter!$A2:$AD16/Gehälter!$A2:$AD16</f>
        <v>#VALUE!</v>
      </c>
    </row>
    <row r="1469" spans="5:6" x14ac:dyDescent="0.2">
      <c r="E1469" s="248" t="e">
        <f>CONCATENATE(Gehälter!$A2:$AD16,"-",Gehälter!$A2:$AD16)</f>
        <v>#VALUE!</v>
      </c>
      <c r="F1469" t="e">
        <f>+Gehälter!$A2:$AD16/Gehälter!$A2:$AD16</f>
        <v>#VALUE!</v>
      </c>
    </row>
    <row r="1470" spans="5:6" x14ac:dyDescent="0.2">
      <c r="E1470" s="248" t="e">
        <f>CONCATENATE(Gehälter!$A2:$AD16,"-",Gehälter!$A2:$AD16)</f>
        <v>#VALUE!</v>
      </c>
      <c r="F1470" t="e">
        <f>+Gehälter!$A2:$AD16/Gehälter!$A2:$AD16</f>
        <v>#VALUE!</v>
      </c>
    </row>
    <row r="1471" spans="5:6" x14ac:dyDescent="0.2">
      <c r="E1471" s="248" t="e">
        <f>CONCATENATE(Gehälter!$A2:$AD16,"-",Gehälter!$A2:$AD16)</f>
        <v>#VALUE!</v>
      </c>
      <c r="F1471" t="e">
        <f>+Gehälter!$A2:$AD16/Gehälter!$A2:$AD16</f>
        <v>#VALUE!</v>
      </c>
    </row>
    <row r="1472" spans="5:6" x14ac:dyDescent="0.2">
      <c r="E1472" s="248" t="e">
        <f>CONCATENATE(Gehälter!$A2:$AD16,"-",Gehälter!$A2:$AD16)</f>
        <v>#VALUE!</v>
      </c>
      <c r="F1472" t="e">
        <f>+Gehälter!$A2:$AD16/Gehälter!$A2:$AD16</f>
        <v>#VALUE!</v>
      </c>
    </row>
    <row r="1473" spans="5:6" x14ac:dyDescent="0.2">
      <c r="E1473" s="248" t="e">
        <f>CONCATENATE(Gehälter!$A2:$AD16,"-",Gehälter!$A2:$AD16)</f>
        <v>#VALUE!</v>
      </c>
      <c r="F1473" t="e">
        <f>+Gehälter!$A2:$AD16/Gehälter!$A2:$AD16</f>
        <v>#VALUE!</v>
      </c>
    </row>
    <row r="1474" spans="5:6" x14ac:dyDescent="0.2">
      <c r="E1474" s="248" t="e">
        <f>CONCATENATE(Gehälter!$A2:$AD16,"-",Gehälter!$A2:$AD16)</f>
        <v>#VALUE!</v>
      </c>
      <c r="F1474" t="e">
        <f>+Gehälter!$A2:$AD16/Gehälter!$A2:$AD16</f>
        <v>#VALUE!</v>
      </c>
    </row>
    <row r="1475" spans="5:6" x14ac:dyDescent="0.2">
      <c r="E1475" s="248" t="e">
        <f>CONCATENATE(Gehälter!$A2:$AD16,"-",Gehälter!$A2:$AD16)</f>
        <v>#VALUE!</v>
      </c>
      <c r="F1475" t="e">
        <f>+Gehälter!$A2:$AD16/Gehälter!$A2:$AD16</f>
        <v>#VALUE!</v>
      </c>
    </row>
    <row r="1476" spans="5:6" x14ac:dyDescent="0.2">
      <c r="E1476" s="248" t="e">
        <f>CONCATENATE(Gehälter!$A2:$AD16,"-",Gehälter!$A2:$AD16)</f>
        <v>#VALUE!</v>
      </c>
      <c r="F1476" t="e">
        <f>+Gehälter!$A2:$AD16/Gehälter!$A2:$AD16</f>
        <v>#VALUE!</v>
      </c>
    </row>
    <row r="1477" spans="5:6" x14ac:dyDescent="0.2">
      <c r="E1477" s="248" t="e">
        <f>CONCATENATE(Gehälter!$A2:$AD16,"-",Gehälter!$A2:$AD16)</f>
        <v>#VALUE!</v>
      </c>
      <c r="F1477" t="e">
        <f>+Gehälter!$A2:$AD16/Gehälter!$A2:$AD16</f>
        <v>#VALUE!</v>
      </c>
    </row>
    <row r="1478" spans="5:6" x14ac:dyDescent="0.2">
      <c r="E1478" s="248" t="e">
        <f>CONCATENATE(Gehälter!$A2:$AD16,"-",Gehälter!$A2:$AD16)</f>
        <v>#VALUE!</v>
      </c>
      <c r="F1478" t="e">
        <f>+Gehälter!$A2:$AD16/Gehälter!$A2:$AD16</f>
        <v>#VALUE!</v>
      </c>
    </row>
    <row r="1479" spans="5:6" x14ac:dyDescent="0.2">
      <c r="E1479" s="248" t="e">
        <f>CONCATENATE(Gehälter!$A2:$AD16,"-",Gehälter!$A2:$AD16)</f>
        <v>#VALUE!</v>
      </c>
      <c r="F1479" t="e">
        <f>+Gehälter!$A2:$AD16/Gehälter!$A2:$AD16</f>
        <v>#VALUE!</v>
      </c>
    </row>
    <row r="1480" spans="5:6" x14ac:dyDescent="0.2">
      <c r="E1480" s="248" t="e">
        <f>CONCATENATE(Gehälter!$A2:$AD16,"-",Gehälter!$A2:$AD16)</f>
        <v>#VALUE!</v>
      </c>
      <c r="F1480" t="e">
        <f>+Gehälter!$A2:$AD16/Gehälter!$A2:$AD16</f>
        <v>#VALUE!</v>
      </c>
    </row>
    <row r="1481" spans="5:6" x14ac:dyDescent="0.2">
      <c r="E1481" s="248" t="e">
        <f>CONCATENATE(Gehälter!$A2:$AD16,"-",Gehälter!$A2:$AD16)</f>
        <v>#VALUE!</v>
      </c>
      <c r="F1481" t="e">
        <f>+Gehälter!$A2:$AD16/Gehälter!$A2:$AD16</f>
        <v>#VALUE!</v>
      </c>
    </row>
    <row r="1482" spans="5:6" x14ac:dyDescent="0.2">
      <c r="E1482" s="248" t="e">
        <f>CONCATENATE(Gehälter!$A2:$AD16,"-",Gehälter!$A2:$AD16)</f>
        <v>#VALUE!</v>
      </c>
      <c r="F1482" t="e">
        <f>+Gehälter!$A2:$AD16/Gehälter!$A2:$AD16</f>
        <v>#VALUE!</v>
      </c>
    </row>
    <row r="1483" spans="5:6" x14ac:dyDescent="0.2">
      <c r="E1483" s="248" t="e">
        <f>CONCATENATE(Gehälter!$A2:$AD16,"-",Gehälter!$A2:$AD16)</f>
        <v>#VALUE!</v>
      </c>
      <c r="F1483" t="e">
        <f>+Gehälter!$A2:$AD16/Gehälter!$A2:$AD16</f>
        <v>#VALUE!</v>
      </c>
    </row>
    <row r="1484" spans="5:6" x14ac:dyDescent="0.2">
      <c r="E1484" s="248" t="e">
        <f>CONCATENATE(Gehälter!$A2:$AD16,"-",Gehälter!$A2:$AD16)</f>
        <v>#VALUE!</v>
      </c>
      <c r="F1484" t="e">
        <f>+Gehälter!$A2:$AD16/Gehälter!$A2:$AD16</f>
        <v>#VALUE!</v>
      </c>
    </row>
    <row r="1485" spans="5:6" x14ac:dyDescent="0.2">
      <c r="E1485" s="248" t="e">
        <f>CONCATENATE(Gehälter!$A2:$AD16,"-",Gehälter!$A2:$AD16)</f>
        <v>#VALUE!</v>
      </c>
      <c r="F1485" t="e">
        <f>+Gehälter!$A2:$AD16/Gehälter!$A2:$AD16</f>
        <v>#VALUE!</v>
      </c>
    </row>
    <row r="1486" spans="5:6" x14ac:dyDescent="0.2">
      <c r="E1486" s="248" t="e">
        <f>CONCATENATE(Gehälter!$A2:$AD16,"-",Gehälter!$A2:$AD16)</f>
        <v>#VALUE!</v>
      </c>
      <c r="F1486" t="e">
        <f>+Gehälter!$A2:$AD16/Gehälter!$A2:$AD16</f>
        <v>#VALUE!</v>
      </c>
    </row>
    <row r="1487" spans="5:6" x14ac:dyDescent="0.2">
      <c r="E1487" s="248" t="e">
        <f>CONCATENATE(Gehälter!$A2:$AD16,"-",Gehälter!$A2:$AD16)</f>
        <v>#VALUE!</v>
      </c>
      <c r="F1487" t="e">
        <f>+Gehälter!$A2:$AD16/Gehälter!$A2:$AD16</f>
        <v>#VALUE!</v>
      </c>
    </row>
    <row r="1488" spans="5:6" x14ac:dyDescent="0.2">
      <c r="E1488" s="248" t="e">
        <f>CONCATENATE(Gehälter!$A2:$AD16,"-",Gehälter!$A2:$AD16)</f>
        <v>#VALUE!</v>
      </c>
      <c r="F1488" t="e">
        <f>+Gehälter!$A2:$AD16/Gehälter!$A2:$AD16</f>
        <v>#VALUE!</v>
      </c>
    </row>
    <row r="1489" spans="5:6" x14ac:dyDescent="0.2">
      <c r="E1489" s="248" t="e">
        <f>CONCATENATE(Gehälter!$A2:$AD16,"-",Gehälter!$A2:$AD16)</f>
        <v>#VALUE!</v>
      </c>
      <c r="F1489" t="e">
        <f>+Gehälter!$A2:$AD16/Gehälter!$A2:$AD16</f>
        <v>#VALUE!</v>
      </c>
    </row>
    <row r="1490" spans="5:6" x14ac:dyDescent="0.2">
      <c r="E1490" s="248" t="e">
        <f>CONCATENATE(Gehälter!$A2:$AD16,"-",Gehälter!$A2:$AD16)</f>
        <v>#VALUE!</v>
      </c>
      <c r="F1490" t="e">
        <f>+Gehälter!$A2:$AD16/Gehälter!$A2:$AD16</f>
        <v>#VALUE!</v>
      </c>
    </row>
    <row r="1491" spans="5:6" x14ac:dyDescent="0.2">
      <c r="E1491" s="248" t="e">
        <f>CONCATENATE(Gehälter!$A2:$AD16,"-",Gehälter!$A2:$AD16)</f>
        <v>#VALUE!</v>
      </c>
      <c r="F1491" t="e">
        <f>+Gehälter!$A2:$AD16/Gehälter!$A2:$AD16</f>
        <v>#VALUE!</v>
      </c>
    </row>
    <row r="1492" spans="5:6" x14ac:dyDescent="0.2">
      <c r="E1492" s="248" t="e">
        <f>CONCATENATE(Gehälter!$A2:$AD16,"-",Gehälter!$A2:$AD16)</f>
        <v>#VALUE!</v>
      </c>
      <c r="F1492" t="e">
        <f>+Gehälter!$A2:$AD16/Gehälter!$A2:$AD16</f>
        <v>#VALUE!</v>
      </c>
    </row>
    <row r="1493" spans="5:6" x14ac:dyDescent="0.2">
      <c r="E1493" s="248" t="e">
        <f>CONCATENATE(Gehälter!$A2:$AD16,"-",Gehälter!$A2:$AD16)</f>
        <v>#VALUE!</v>
      </c>
      <c r="F1493" t="e">
        <f>+Gehälter!$A2:$AD16/Gehälter!$A2:$AD16</f>
        <v>#VALUE!</v>
      </c>
    </row>
    <row r="1494" spans="5:6" x14ac:dyDescent="0.2">
      <c r="E1494" s="248" t="e">
        <f>CONCATENATE(Gehälter!$A2:$AD16,"-",Gehälter!$A2:$AD16)</f>
        <v>#VALUE!</v>
      </c>
      <c r="F1494" t="e">
        <f>+Gehälter!$A2:$AD16/Gehälter!$A2:$AD16</f>
        <v>#VALUE!</v>
      </c>
    </row>
    <row r="1495" spans="5:6" x14ac:dyDescent="0.2">
      <c r="E1495" s="248" t="e">
        <f>CONCATENATE(Gehälter!$A2:$AD16,"-",Gehälter!$A2:$AD16)</f>
        <v>#VALUE!</v>
      </c>
      <c r="F1495" t="e">
        <f>+Gehälter!$A2:$AD16/Gehälter!$A2:$AD16</f>
        <v>#VALUE!</v>
      </c>
    </row>
    <row r="1496" spans="5:6" x14ac:dyDescent="0.2">
      <c r="E1496" s="248" t="e">
        <f>CONCATENATE(Gehälter!$A2:$AD16,"-",Gehälter!$A2:$AD16)</f>
        <v>#VALUE!</v>
      </c>
      <c r="F1496" t="e">
        <f>+Gehälter!$A2:$AD16/Gehälter!$A2:$AD16</f>
        <v>#VALUE!</v>
      </c>
    </row>
    <row r="1497" spans="5:6" x14ac:dyDescent="0.2">
      <c r="E1497" s="248" t="e">
        <f>CONCATENATE(Gehälter!$A2:$AD16,"-",Gehälter!$A2:$AD16)</f>
        <v>#VALUE!</v>
      </c>
      <c r="F1497" t="e">
        <f>+Gehälter!$A2:$AD16/Gehälter!$A2:$AD16</f>
        <v>#VALUE!</v>
      </c>
    </row>
    <row r="1498" spans="5:6" x14ac:dyDescent="0.2">
      <c r="E1498" s="248" t="e">
        <f>CONCATENATE(Gehälter!$A2:$AD16,"-",Gehälter!$A2:$AD16)</f>
        <v>#VALUE!</v>
      </c>
      <c r="F1498" t="e">
        <f>+Gehälter!$A2:$AD16/Gehälter!$A2:$AD16</f>
        <v>#VALUE!</v>
      </c>
    </row>
    <row r="1499" spans="5:6" x14ac:dyDescent="0.2">
      <c r="E1499" s="248" t="e">
        <f>CONCATENATE(Gehälter!$A2:$AD16,"-",Gehälter!$A2:$AD16)</f>
        <v>#VALUE!</v>
      </c>
      <c r="F1499" t="e">
        <f>+Gehälter!$A2:$AD16/Gehälter!$A2:$AD16</f>
        <v>#VALUE!</v>
      </c>
    </row>
    <row r="1500" spans="5:6" x14ac:dyDescent="0.2">
      <c r="E1500" s="248" t="e">
        <f>CONCATENATE(Gehälter!$A2:$AD16,"-",Gehälter!$A2:$AD16)</f>
        <v>#VALUE!</v>
      </c>
      <c r="F1500" t="e">
        <f>+Gehälter!$A2:$AD16/Gehälter!$A2:$AD16</f>
        <v>#VALUE!</v>
      </c>
    </row>
    <row r="1501" spans="5:6" x14ac:dyDescent="0.2">
      <c r="E1501" s="248" t="e">
        <f>CONCATENATE(Gehälter!$A2:$AD16,"-",Gehälter!$A2:$AD16)</f>
        <v>#VALUE!</v>
      </c>
      <c r="F1501" t="e">
        <f>+Gehälter!$A2:$AD16/Gehälter!$A2:$AD16</f>
        <v>#VALUE!</v>
      </c>
    </row>
    <row r="1502" spans="5:6" x14ac:dyDescent="0.2">
      <c r="E1502" s="248" t="e">
        <f>CONCATENATE(Gehälter!$A2:$AD16,"-",Gehälter!$A2:$AD16)</f>
        <v>#VALUE!</v>
      </c>
      <c r="F1502" t="e">
        <f>+Gehälter!$A2:$AD16/Gehälter!$A2:$AD16</f>
        <v>#VALUE!</v>
      </c>
    </row>
    <row r="1503" spans="5:6" x14ac:dyDescent="0.2">
      <c r="E1503" s="248" t="e">
        <f>CONCATENATE(Gehälter!$A2:$AD16,"-",Gehälter!$A2:$AD16)</f>
        <v>#VALUE!</v>
      </c>
      <c r="F1503" t="e">
        <f>+Gehälter!$A2:$AD16/Gehälter!$A2:$AD16</f>
        <v>#VALUE!</v>
      </c>
    </row>
    <row r="1504" spans="5:6" x14ac:dyDescent="0.2">
      <c r="E1504" s="248" t="e">
        <f>CONCATENATE(Gehälter!$A2:$AD16,"-",Gehälter!$A2:$AD16)</f>
        <v>#VALUE!</v>
      </c>
      <c r="F1504" t="e">
        <f>+Gehälter!$A2:$AD16/Gehälter!$A2:$AD16</f>
        <v>#VALUE!</v>
      </c>
    </row>
    <row r="1505" spans="5:6" x14ac:dyDescent="0.2">
      <c r="E1505" s="248" t="e">
        <f>CONCATENATE(Gehälter!$A2:$AD16,"-",Gehälter!$A2:$AD16)</f>
        <v>#VALUE!</v>
      </c>
      <c r="F1505" t="e">
        <f>+Gehälter!$A2:$AD16/Gehälter!$A2:$AD16</f>
        <v>#VALUE!</v>
      </c>
    </row>
    <row r="1506" spans="5:6" x14ac:dyDescent="0.2">
      <c r="E1506" s="248" t="e">
        <f>CONCATENATE(Gehälter!$A2:$AD16,"-",Gehälter!$A2:$AD16)</f>
        <v>#VALUE!</v>
      </c>
      <c r="F1506" t="e">
        <f>+Gehälter!$A2:$AD16/Gehälter!$A2:$AD16</f>
        <v>#VALUE!</v>
      </c>
    </row>
    <row r="1507" spans="5:6" x14ac:dyDescent="0.2">
      <c r="E1507" s="248" t="e">
        <f>CONCATENATE(Gehälter!$A2:$AD16,"-",Gehälter!$A2:$AD16)</f>
        <v>#VALUE!</v>
      </c>
      <c r="F1507" t="e">
        <f>+Gehälter!$A2:$AD16/Gehälter!$A2:$AD16</f>
        <v>#VALUE!</v>
      </c>
    </row>
    <row r="1508" spans="5:6" x14ac:dyDescent="0.2">
      <c r="E1508" s="248" t="e">
        <f>CONCATENATE(Gehälter!$A2:$AD16,"-",Gehälter!$A2:$AD16)</f>
        <v>#VALUE!</v>
      </c>
      <c r="F1508" t="e">
        <f>+Gehälter!$A2:$AD16/Gehälter!$A2:$AD16</f>
        <v>#VALUE!</v>
      </c>
    </row>
    <row r="1509" spans="5:6" x14ac:dyDescent="0.2">
      <c r="E1509" s="248" t="e">
        <f>CONCATENATE(Gehälter!$A2:$AD16,"-",Gehälter!$A2:$AD16)</f>
        <v>#VALUE!</v>
      </c>
      <c r="F1509" t="e">
        <f>+Gehälter!$A2:$AD16/Gehälter!$A2:$AD16</f>
        <v>#VALUE!</v>
      </c>
    </row>
    <row r="1510" spans="5:6" x14ac:dyDescent="0.2">
      <c r="E1510" s="248" t="e">
        <f>CONCATENATE(Gehälter!$A2:$AD16,"-",Gehälter!$A2:$AD16)</f>
        <v>#VALUE!</v>
      </c>
      <c r="F1510" t="e">
        <f>+Gehälter!$A2:$AD16/Gehälter!$A2:$AD16</f>
        <v>#VALUE!</v>
      </c>
    </row>
    <row r="1511" spans="5:6" x14ac:dyDescent="0.2">
      <c r="E1511" s="248" t="e">
        <f>CONCATENATE(Gehälter!$A2:$AD16,"-",Gehälter!$A2:$AD16)</f>
        <v>#VALUE!</v>
      </c>
      <c r="F1511" t="e">
        <f>+Gehälter!$A2:$AD16/Gehälter!$A2:$AD16</f>
        <v>#VALUE!</v>
      </c>
    </row>
    <row r="1512" spans="5:6" x14ac:dyDescent="0.2">
      <c r="E1512" s="248" t="e">
        <f>CONCATENATE(Gehälter!$A2:$AD16,"-",Gehälter!$A2:$AD16)</f>
        <v>#VALUE!</v>
      </c>
      <c r="F1512" t="e">
        <f>+Gehälter!$A2:$AD16/Gehälter!$A2:$AD16</f>
        <v>#VALUE!</v>
      </c>
    </row>
    <row r="1513" spans="5:6" x14ac:dyDescent="0.2">
      <c r="E1513" s="248" t="e">
        <f>CONCATENATE(Gehälter!$A2:$AD16,"-",Gehälter!$A2:$AD16)</f>
        <v>#VALUE!</v>
      </c>
      <c r="F1513" t="e">
        <f>+Gehälter!$A2:$AD16/Gehälter!$A2:$AD16</f>
        <v>#VALUE!</v>
      </c>
    </row>
    <row r="1514" spans="5:6" x14ac:dyDescent="0.2">
      <c r="E1514" s="248" t="e">
        <f>CONCATENATE(Gehälter!$A2:$AD16,"-",Gehälter!$A2:$AD16)</f>
        <v>#VALUE!</v>
      </c>
      <c r="F1514" t="e">
        <f>+Gehälter!$A2:$AD16/Gehälter!$A2:$AD16</f>
        <v>#VALUE!</v>
      </c>
    </row>
    <row r="1515" spans="5:6" x14ac:dyDescent="0.2">
      <c r="E1515" s="248" t="e">
        <f>CONCATENATE(Gehälter!$A2:$AD16,"-",Gehälter!$A2:$AD16)</f>
        <v>#VALUE!</v>
      </c>
      <c r="F1515" t="e">
        <f>+Gehälter!$A2:$AD16/Gehälter!$A2:$AD16</f>
        <v>#VALUE!</v>
      </c>
    </row>
    <row r="1516" spans="5:6" x14ac:dyDescent="0.2">
      <c r="E1516" s="248" t="e">
        <f>CONCATENATE(Gehälter!$A2:$AD16,"-",Gehälter!$A2:$AD16)</f>
        <v>#VALUE!</v>
      </c>
      <c r="F1516" t="e">
        <f>+Gehälter!$A2:$AD16/Gehälter!$A2:$AD16</f>
        <v>#VALUE!</v>
      </c>
    </row>
    <row r="1517" spans="5:6" x14ac:dyDescent="0.2">
      <c r="E1517" s="248" t="e">
        <f>CONCATENATE(Gehälter!$A2:$AD16,"-",Gehälter!$A2:$AD16)</f>
        <v>#VALUE!</v>
      </c>
      <c r="F1517" t="e">
        <f>+Gehälter!$A2:$AD16/Gehälter!$A2:$AD16</f>
        <v>#VALUE!</v>
      </c>
    </row>
    <row r="1518" spans="5:6" x14ac:dyDescent="0.2">
      <c r="E1518" s="248" t="e">
        <f>CONCATENATE(Gehälter!$A2:$AD16,"-",Gehälter!$A2:$AD16)</f>
        <v>#VALUE!</v>
      </c>
      <c r="F1518" t="e">
        <f>+Gehälter!$A2:$AD16/Gehälter!$A2:$AD16</f>
        <v>#VALUE!</v>
      </c>
    </row>
    <row r="1519" spans="5:6" x14ac:dyDescent="0.2">
      <c r="E1519" s="248" t="e">
        <f>CONCATENATE(Gehälter!$A2:$AD16,"-",Gehälter!$A2:$AD16)</f>
        <v>#VALUE!</v>
      </c>
      <c r="F1519" t="e">
        <f>+Gehälter!$A2:$AD16/Gehälter!$A2:$AD16</f>
        <v>#VALUE!</v>
      </c>
    </row>
    <row r="1520" spans="5:6" x14ac:dyDescent="0.2">
      <c r="E1520" s="248" t="e">
        <f>CONCATENATE(Gehälter!$A2:$AD16,"-",Gehälter!$A2:$AD16)</f>
        <v>#VALUE!</v>
      </c>
      <c r="F1520" t="e">
        <f>+Gehälter!$A2:$AD16/Gehälter!$A2:$AD16</f>
        <v>#VALUE!</v>
      </c>
    </row>
    <row r="1521" spans="5:6" x14ac:dyDescent="0.2">
      <c r="E1521" s="248" t="e">
        <f>CONCATENATE(Gehälter!$A2:$AD16,"-",Gehälter!$A2:$AD16)</f>
        <v>#VALUE!</v>
      </c>
      <c r="F1521" t="e">
        <f>+Gehälter!$A2:$AD16/Gehälter!$A2:$AD16</f>
        <v>#VALUE!</v>
      </c>
    </row>
    <row r="1522" spans="5:6" x14ac:dyDescent="0.2">
      <c r="E1522" s="248" t="e">
        <f>CONCATENATE(Gehälter!$A2:$AD16,"-",Gehälter!$A2:$AD16)</f>
        <v>#VALUE!</v>
      </c>
      <c r="F1522" t="e">
        <f>+Gehälter!$A2:$AD16/Gehälter!$A2:$AD16</f>
        <v>#VALUE!</v>
      </c>
    </row>
    <row r="1523" spans="5:6" x14ac:dyDescent="0.2">
      <c r="E1523" s="248" t="e">
        <f>CONCATENATE(Gehälter!$A2:$AD16,"-",Gehälter!$A2:$AD16)</f>
        <v>#VALUE!</v>
      </c>
      <c r="F1523" t="e">
        <f>+Gehälter!$A2:$AD16/Gehälter!$A2:$AD16</f>
        <v>#VALUE!</v>
      </c>
    </row>
    <row r="1524" spans="5:6" x14ac:dyDescent="0.2">
      <c r="E1524" s="248" t="e">
        <f>CONCATENATE(Gehälter!$A2:$AD16,"-",Gehälter!$A2:$AD16)</f>
        <v>#VALUE!</v>
      </c>
      <c r="F1524" t="e">
        <f>+Gehälter!$A2:$AD16/Gehälter!$A2:$AD16</f>
        <v>#VALUE!</v>
      </c>
    </row>
    <row r="1525" spans="5:6" x14ac:dyDescent="0.2">
      <c r="E1525" s="248" t="e">
        <f>CONCATENATE(Gehälter!$A2:$AD16,"-",Gehälter!$A2:$AD16)</f>
        <v>#VALUE!</v>
      </c>
      <c r="F1525" t="e">
        <f>+Gehälter!$A2:$AD16/Gehälter!$A2:$AD16</f>
        <v>#VALUE!</v>
      </c>
    </row>
    <row r="1526" spans="5:6" x14ac:dyDescent="0.2">
      <c r="E1526" s="248" t="e">
        <f>CONCATENATE(Gehälter!$A2:$AD16,"-",Gehälter!$A2:$AD16)</f>
        <v>#VALUE!</v>
      </c>
      <c r="F1526" t="e">
        <f>+Gehälter!$A2:$AD16/Gehälter!$A2:$AD16</f>
        <v>#VALUE!</v>
      </c>
    </row>
    <row r="1527" spans="5:6" x14ac:dyDescent="0.2">
      <c r="E1527" s="248" t="e">
        <f>CONCATENATE(Gehälter!$A2:$AD16,"-",Gehälter!$A2:$AD16)</f>
        <v>#VALUE!</v>
      </c>
      <c r="F1527" t="e">
        <f>+Gehälter!$A2:$AD16/Gehälter!$A2:$AD16</f>
        <v>#VALUE!</v>
      </c>
    </row>
    <row r="1528" spans="5:6" x14ac:dyDescent="0.2">
      <c r="E1528" s="248" t="e">
        <f>CONCATENATE(Gehälter!$A2:$AD16,"-",Gehälter!$A2:$AD16)</f>
        <v>#VALUE!</v>
      </c>
      <c r="F1528" t="e">
        <f>+Gehälter!$A2:$AD16/Gehälter!$A2:$AD16</f>
        <v>#VALUE!</v>
      </c>
    </row>
    <row r="1529" spans="5:6" x14ac:dyDescent="0.2">
      <c r="E1529" s="248" t="e">
        <f>CONCATENATE(Gehälter!$A2:$AD16,"-",Gehälter!$A2:$AD16)</f>
        <v>#VALUE!</v>
      </c>
      <c r="F1529" t="e">
        <f>+Gehälter!$A2:$AD16/Gehälter!$A2:$AD16</f>
        <v>#VALUE!</v>
      </c>
    </row>
    <row r="1530" spans="5:6" x14ac:dyDescent="0.2">
      <c r="E1530" s="248" t="e">
        <f>CONCATENATE(Gehälter!$A2:$AD16,"-",Gehälter!$A2:$AD16)</f>
        <v>#VALUE!</v>
      </c>
      <c r="F1530" t="e">
        <f>+Gehälter!$A2:$AD16/Gehälter!$A2:$AD16</f>
        <v>#VALUE!</v>
      </c>
    </row>
    <row r="1531" spans="5:6" x14ac:dyDescent="0.2">
      <c r="E1531" s="248" t="e">
        <f>CONCATENATE(Gehälter!$A2:$AD16,"-",Gehälter!$A2:$AD16)</f>
        <v>#VALUE!</v>
      </c>
      <c r="F1531" t="e">
        <f>+Gehälter!$A2:$AD16/Gehälter!$A2:$AD16</f>
        <v>#VALUE!</v>
      </c>
    </row>
    <row r="1532" spans="5:6" x14ac:dyDescent="0.2">
      <c r="E1532" s="248" t="e">
        <f>CONCATENATE(Gehälter!$A2:$AD16,"-",Gehälter!$A2:$AD16)</f>
        <v>#VALUE!</v>
      </c>
      <c r="F1532" t="e">
        <f>+Gehälter!$A2:$AD16/Gehälter!$A2:$AD16</f>
        <v>#VALUE!</v>
      </c>
    </row>
    <row r="1533" spans="5:6" x14ac:dyDescent="0.2">
      <c r="E1533" s="248" t="e">
        <f>CONCATENATE(Gehälter!$A2:$AD16,"-",Gehälter!$A2:$AD16)</f>
        <v>#VALUE!</v>
      </c>
      <c r="F1533" t="e">
        <f>+Gehälter!$A2:$AD16/Gehälter!$A2:$AD16</f>
        <v>#VALUE!</v>
      </c>
    </row>
    <row r="1534" spans="5:6" x14ac:dyDescent="0.2">
      <c r="E1534" s="248" t="e">
        <f>CONCATENATE(Gehälter!$A2:$AD16,"-",Gehälter!$A2:$AD16)</f>
        <v>#VALUE!</v>
      </c>
      <c r="F1534" t="e">
        <f>+Gehälter!$A2:$AD16/Gehälter!$A2:$AD16</f>
        <v>#VALUE!</v>
      </c>
    </row>
    <row r="1535" spans="5:6" x14ac:dyDescent="0.2">
      <c r="E1535" s="248" t="e">
        <f>CONCATENATE(Gehälter!$A2:$AD16,"-",Gehälter!$A2:$AD16)</f>
        <v>#VALUE!</v>
      </c>
      <c r="F1535" t="e">
        <f>+Gehälter!$A2:$AD16/Gehälter!$A2:$AD16</f>
        <v>#VALUE!</v>
      </c>
    </row>
    <row r="1536" spans="5:6" x14ac:dyDescent="0.2">
      <c r="E1536" s="248" t="e">
        <f>CONCATENATE(Gehälter!$A2:$AD16,"-",Gehälter!$A2:$AD16)</f>
        <v>#VALUE!</v>
      </c>
      <c r="F1536" t="e">
        <f>+Gehälter!$A2:$AD16/Gehälter!$A2:$AD16</f>
        <v>#VALUE!</v>
      </c>
    </row>
    <row r="1537" spans="5:6" x14ac:dyDescent="0.2">
      <c r="E1537" s="248" t="e">
        <f>CONCATENATE(Gehälter!$A2:$AD16,"-",Gehälter!$A2:$AD16)</f>
        <v>#VALUE!</v>
      </c>
      <c r="F1537" t="e">
        <f>+Gehälter!$A2:$AD16/Gehälter!$A2:$AD16</f>
        <v>#VALUE!</v>
      </c>
    </row>
    <row r="1538" spans="5:6" x14ac:dyDescent="0.2">
      <c r="E1538" s="248" t="e">
        <f>CONCATENATE(Gehälter!$A2:$AD16,"-",Gehälter!$A2:$AD16)</f>
        <v>#VALUE!</v>
      </c>
      <c r="F1538" t="e">
        <f>+Gehälter!$A2:$AD16/Gehälter!$A2:$AD16</f>
        <v>#VALUE!</v>
      </c>
    </row>
    <row r="1539" spans="5:6" x14ac:dyDescent="0.2">
      <c r="E1539" s="248" t="e">
        <f>CONCATENATE(Gehälter!$A2:$AD16,"-",Gehälter!$A2:$AD16)</f>
        <v>#VALUE!</v>
      </c>
      <c r="F1539" t="e">
        <f>+Gehälter!$A2:$AD16/Gehälter!$A2:$AD16</f>
        <v>#VALUE!</v>
      </c>
    </row>
    <row r="1540" spans="5:6" x14ac:dyDescent="0.2">
      <c r="E1540" s="248" t="e">
        <f>CONCATENATE(Gehälter!$A2:$AD16,"-",Gehälter!$A2:$AD16)</f>
        <v>#VALUE!</v>
      </c>
      <c r="F1540" t="e">
        <f>+Gehälter!$A2:$AD16/Gehälter!$A2:$AD16</f>
        <v>#VALUE!</v>
      </c>
    </row>
    <row r="1541" spans="5:6" x14ac:dyDescent="0.2">
      <c r="E1541" s="248" t="e">
        <f>CONCATENATE(Gehälter!$A2:$AD16,"-",Gehälter!$A2:$AD16)</f>
        <v>#VALUE!</v>
      </c>
      <c r="F1541" t="e">
        <f>+Gehälter!$A2:$AD16/Gehälter!$A2:$AD16</f>
        <v>#VALUE!</v>
      </c>
    </row>
    <row r="1542" spans="5:6" x14ac:dyDescent="0.2">
      <c r="E1542" s="248" t="e">
        <f>CONCATENATE(Gehälter!$A2:$AD16,"-",Gehälter!$A2:$AD16)</f>
        <v>#VALUE!</v>
      </c>
      <c r="F1542" t="e">
        <f>+Gehälter!$A2:$AD16/Gehälter!$A2:$AD16</f>
        <v>#VALUE!</v>
      </c>
    </row>
    <row r="1543" spans="5:6" x14ac:dyDescent="0.2">
      <c r="E1543" s="248" t="e">
        <f>CONCATENATE(Gehälter!$A2:$AD16,"-",Gehälter!$A2:$AD16)</f>
        <v>#VALUE!</v>
      </c>
      <c r="F1543" t="e">
        <f>+Gehälter!$A2:$AD16/Gehälter!$A2:$AD16</f>
        <v>#VALUE!</v>
      </c>
    </row>
    <row r="1544" spans="5:6" x14ac:dyDescent="0.2">
      <c r="E1544" s="248" t="e">
        <f>CONCATENATE(Gehälter!$A2:$AD16,"-",Gehälter!$A2:$AD16)</f>
        <v>#VALUE!</v>
      </c>
      <c r="F1544" t="e">
        <f>+Gehälter!$A2:$AD16/Gehälter!$A2:$AD16</f>
        <v>#VALUE!</v>
      </c>
    </row>
    <row r="1545" spans="5:6" x14ac:dyDescent="0.2">
      <c r="E1545" s="248" t="e">
        <f>CONCATENATE(Gehälter!$A2:$AD16,"-",Gehälter!$A2:$AD16)</f>
        <v>#VALUE!</v>
      </c>
      <c r="F1545" t="e">
        <f>+Gehälter!$A2:$AD16/Gehälter!$A2:$AD16</f>
        <v>#VALUE!</v>
      </c>
    </row>
    <row r="1546" spans="5:6" x14ac:dyDescent="0.2">
      <c r="E1546" s="248" t="e">
        <f>CONCATENATE(Gehälter!$A2:$AD16,"-",Gehälter!$A2:$AD16)</f>
        <v>#VALUE!</v>
      </c>
      <c r="F1546" t="e">
        <f>+Gehälter!$A2:$AD16/Gehälter!$A2:$AD16</f>
        <v>#VALUE!</v>
      </c>
    </row>
    <row r="1547" spans="5:6" x14ac:dyDescent="0.2">
      <c r="E1547" s="248" t="e">
        <f>CONCATENATE(Gehälter!$A2:$AD16,"-",Gehälter!$A2:$AD16)</f>
        <v>#VALUE!</v>
      </c>
      <c r="F1547" t="e">
        <f>+Gehälter!$A2:$AD16/Gehälter!$A2:$AD16</f>
        <v>#VALUE!</v>
      </c>
    </row>
    <row r="1548" spans="5:6" x14ac:dyDescent="0.2">
      <c r="E1548" s="248" t="e">
        <f>CONCATENATE(Gehälter!$A2:$AD16,"-",Gehälter!$A2:$AD16)</f>
        <v>#VALUE!</v>
      </c>
      <c r="F1548" t="e">
        <f>+Gehälter!$A2:$AD16/Gehälter!$A2:$AD16</f>
        <v>#VALUE!</v>
      </c>
    </row>
    <row r="1549" spans="5:6" x14ac:dyDescent="0.2">
      <c r="E1549" s="248" t="e">
        <f>CONCATENATE(Gehälter!$A2:$AD16,"-",Gehälter!$A2:$AD16)</f>
        <v>#VALUE!</v>
      </c>
      <c r="F1549" t="e">
        <f>+Gehälter!$A2:$AD16/Gehälter!$A2:$AD16</f>
        <v>#VALUE!</v>
      </c>
    </row>
    <row r="1550" spans="5:6" x14ac:dyDescent="0.2">
      <c r="E1550" s="248" t="e">
        <f>CONCATENATE(Gehälter!$A2:$AD16,"-",Gehälter!$A2:$AD16)</f>
        <v>#VALUE!</v>
      </c>
      <c r="F1550" t="e">
        <f>+Gehälter!$A2:$AD16/Gehälter!$A2:$AD16</f>
        <v>#VALUE!</v>
      </c>
    </row>
    <row r="1551" spans="5:6" x14ac:dyDescent="0.2">
      <c r="E1551" s="248" t="e">
        <f>CONCATENATE(Gehälter!$A2:$AD16,"-",Gehälter!$A2:$AD16)</f>
        <v>#VALUE!</v>
      </c>
      <c r="F1551" t="e">
        <f>+Gehälter!$A2:$AD16/Gehälter!$A2:$AD16</f>
        <v>#VALUE!</v>
      </c>
    </row>
    <row r="1552" spans="5:6" x14ac:dyDescent="0.2">
      <c r="E1552" s="248" t="e">
        <f>CONCATENATE(Gehälter!$A2:$AD16,"-",Gehälter!$A2:$AD16)</f>
        <v>#VALUE!</v>
      </c>
      <c r="F1552" t="e">
        <f>+Gehälter!$A2:$AD16/Gehälter!$A2:$AD16</f>
        <v>#VALUE!</v>
      </c>
    </row>
    <row r="1553" spans="5:6" x14ac:dyDescent="0.2">
      <c r="E1553" s="248" t="e">
        <f>CONCATENATE(Gehälter!$A2:$AD16,"-",Gehälter!$A2:$AD16)</f>
        <v>#VALUE!</v>
      </c>
      <c r="F1553" t="e">
        <f>+Gehälter!$A2:$AD16/Gehälter!$A2:$AD16</f>
        <v>#VALUE!</v>
      </c>
    </row>
    <row r="1554" spans="5:6" x14ac:dyDescent="0.2">
      <c r="E1554" s="248" t="e">
        <f>CONCATENATE(Gehälter!$A2:$AD16,"-",Gehälter!$A2:$AD16)</f>
        <v>#VALUE!</v>
      </c>
      <c r="F1554" t="e">
        <f>+Gehälter!$A2:$AD16/Gehälter!$A2:$AD16</f>
        <v>#VALUE!</v>
      </c>
    </row>
    <row r="1555" spans="5:6" x14ac:dyDescent="0.2">
      <c r="E1555" s="248" t="e">
        <f>CONCATENATE(Gehälter!$A2:$AD16,"-",Gehälter!$A2:$AD16)</f>
        <v>#VALUE!</v>
      </c>
      <c r="F1555" t="e">
        <f>+Gehälter!$A2:$AD16/Gehälter!$A2:$AD16</f>
        <v>#VALUE!</v>
      </c>
    </row>
    <row r="1556" spans="5:6" x14ac:dyDescent="0.2">
      <c r="E1556" s="248" t="e">
        <f>CONCATENATE(Gehälter!$A2:$AD16,"-",Gehälter!$A2:$AD16)</f>
        <v>#VALUE!</v>
      </c>
      <c r="F1556" t="e">
        <f>+Gehälter!$A2:$AD16/Gehälter!$A2:$AD16</f>
        <v>#VALUE!</v>
      </c>
    </row>
    <row r="1557" spans="5:6" x14ac:dyDescent="0.2">
      <c r="E1557" s="248" t="e">
        <f>CONCATENATE(Gehälter!$A2:$AD16,"-",Gehälter!$A2:$AD16)</f>
        <v>#VALUE!</v>
      </c>
      <c r="F1557" t="e">
        <f>+Gehälter!$A2:$AD16/Gehälter!$A2:$AD16</f>
        <v>#VALUE!</v>
      </c>
    </row>
    <row r="1558" spans="5:6" x14ac:dyDescent="0.2">
      <c r="E1558" s="248" t="e">
        <f>CONCATENATE(Gehälter!$A2:$AD16,"-",Gehälter!$A2:$AD16)</f>
        <v>#VALUE!</v>
      </c>
      <c r="F1558" t="e">
        <f>+Gehälter!$A2:$AD16/Gehälter!$A2:$AD16</f>
        <v>#VALUE!</v>
      </c>
    </row>
    <row r="1559" spans="5:6" x14ac:dyDescent="0.2">
      <c r="E1559" s="248" t="e">
        <f>CONCATENATE(Gehälter!$A2:$AD16,"-",Gehälter!$A2:$AD16)</f>
        <v>#VALUE!</v>
      </c>
      <c r="F1559" t="e">
        <f>+Gehälter!$A2:$AD16/Gehälter!$A2:$AD16</f>
        <v>#VALUE!</v>
      </c>
    </row>
    <row r="1560" spans="5:6" x14ac:dyDescent="0.2">
      <c r="E1560" s="248" t="e">
        <f>CONCATENATE(Gehälter!$A2:$AD16,"-",Gehälter!$A2:$AD16)</f>
        <v>#VALUE!</v>
      </c>
      <c r="F1560" t="e">
        <f>+Gehälter!$A2:$AD16/Gehälter!$A2:$AD16</f>
        <v>#VALUE!</v>
      </c>
    </row>
    <row r="1561" spans="5:6" x14ac:dyDescent="0.2">
      <c r="E1561" s="248" t="e">
        <f>CONCATENATE(Gehälter!$A2:$AD16,"-",Gehälter!$A2:$AD16)</f>
        <v>#VALUE!</v>
      </c>
      <c r="F1561" t="e">
        <f>+Gehälter!$A2:$AD16/Gehälter!$A2:$AD16</f>
        <v>#VALUE!</v>
      </c>
    </row>
    <row r="1562" spans="5:6" x14ac:dyDescent="0.2">
      <c r="E1562" s="248" t="e">
        <f>CONCATENATE(Gehälter!$A2:$AD16,"-",Gehälter!$A2:$AD16)</f>
        <v>#VALUE!</v>
      </c>
      <c r="F1562" t="e">
        <f>+Gehälter!$A2:$AD16/Gehälter!$A2:$AD16</f>
        <v>#VALUE!</v>
      </c>
    </row>
    <row r="1563" spans="5:6" x14ac:dyDescent="0.2">
      <c r="E1563" s="248" t="e">
        <f>CONCATENATE(Gehälter!$A2:$AD16,"-",Gehälter!$A2:$AD16)</f>
        <v>#VALUE!</v>
      </c>
      <c r="F1563" t="e">
        <f>+Gehälter!$A2:$AD16/Gehälter!$A2:$AD16</f>
        <v>#VALUE!</v>
      </c>
    </row>
    <row r="1564" spans="5:6" x14ac:dyDescent="0.2">
      <c r="E1564" s="248" t="e">
        <f>CONCATENATE(Gehälter!$A2:$AD16,"-",Gehälter!$A2:$AD16)</f>
        <v>#VALUE!</v>
      </c>
      <c r="F1564" t="e">
        <f>+Gehälter!$A2:$AD16/Gehälter!$A2:$AD16</f>
        <v>#VALUE!</v>
      </c>
    </row>
    <row r="1565" spans="5:6" x14ac:dyDescent="0.2">
      <c r="E1565" s="248" t="e">
        <f>CONCATENATE(Gehälter!$A2:$AD16,"-",Gehälter!$A2:$AD16)</f>
        <v>#VALUE!</v>
      </c>
      <c r="F1565" t="e">
        <f>+Gehälter!$A2:$AD16/Gehälter!$A2:$AD16</f>
        <v>#VALUE!</v>
      </c>
    </row>
    <row r="1566" spans="5:6" x14ac:dyDescent="0.2">
      <c r="E1566" s="248" t="e">
        <f>CONCATENATE(Gehälter!$A2:$AD16,"-",Gehälter!$A2:$AD16)</f>
        <v>#VALUE!</v>
      </c>
      <c r="F1566" t="e">
        <f>+Gehälter!$A2:$AD16/Gehälter!$A2:$AD16</f>
        <v>#VALUE!</v>
      </c>
    </row>
    <row r="1567" spans="5:6" x14ac:dyDescent="0.2">
      <c r="E1567" s="248" t="e">
        <f>CONCATENATE(Gehälter!$A2:$AD16,"-",Gehälter!$A2:$AD16)</f>
        <v>#VALUE!</v>
      </c>
      <c r="F1567" t="e">
        <f>+Gehälter!$A2:$AD16/Gehälter!$A2:$AD16</f>
        <v>#VALUE!</v>
      </c>
    </row>
    <row r="1568" spans="5:6" x14ac:dyDescent="0.2">
      <c r="E1568" s="248" t="e">
        <f>CONCATENATE(Gehälter!$A2:$AD16,"-",Gehälter!$A2:$AD16)</f>
        <v>#VALUE!</v>
      </c>
      <c r="F1568" t="e">
        <f>+Gehälter!$A2:$AD16/Gehälter!$A2:$AD16</f>
        <v>#VALUE!</v>
      </c>
    </row>
    <row r="1569" spans="5:6" x14ac:dyDescent="0.2">
      <c r="E1569" s="248" t="e">
        <f>CONCATENATE(Gehälter!$A2:$AD16,"-",Gehälter!$A2:$AD16)</f>
        <v>#VALUE!</v>
      </c>
      <c r="F1569" t="e">
        <f>+Gehälter!$A2:$AD16/Gehälter!$A2:$AD16</f>
        <v>#VALUE!</v>
      </c>
    </row>
    <row r="1570" spans="5:6" x14ac:dyDescent="0.2">
      <c r="E1570" s="248" t="e">
        <f>CONCATENATE(Gehälter!$A2:$AD16,"-",Gehälter!$A2:$AD16)</f>
        <v>#VALUE!</v>
      </c>
      <c r="F1570" t="e">
        <f>+Gehälter!$A2:$AD16/Gehälter!$A2:$AD16</f>
        <v>#VALUE!</v>
      </c>
    </row>
    <row r="1571" spans="5:6" x14ac:dyDescent="0.2">
      <c r="E1571" s="248" t="e">
        <f>CONCATENATE(Gehälter!$A2:$AD16,"-",Gehälter!$A2:$AD16)</f>
        <v>#VALUE!</v>
      </c>
      <c r="F1571" t="e">
        <f>+Gehälter!$A2:$AD16/Gehälter!$A2:$AD16</f>
        <v>#VALUE!</v>
      </c>
    </row>
    <row r="1572" spans="5:6" x14ac:dyDescent="0.2">
      <c r="E1572" s="248" t="e">
        <f>CONCATENATE(Gehälter!$A2:$AD16,"-",Gehälter!$A2:$AD16)</f>
        <v>#VALUE!</v>
      </c>
      <c r="F1572" t="e">
        <f>+Gehälter!$A2:$AD16/Gehälter!$A2:$AD16</f>
        <v>#VALUE!</v>
      </c>
    </row>
    <row r="1573" spans="5:6" x14ac:dyDescent="0.2">
      <c r="E1573" s="248" t="e">
        <f>CONCATENATE(Gehälter!$A2:$AD16,"-",Gehälter!$A2:$AD16)</f>
        <v>#VALUE!</v>
      </c>
      <c r="F1573" t="e">
        <f>+Gehälter!$A2:$AD16/Gehälter!$A2:$AD16</f>
        <v>#VALUE!</v>
      </c>
    </row>
    <row r="1574" spans="5:6" x14ac:dyDescent="0.2">
      <c r="E1574" s="248" t="e">
        <f>CONCATENATE(Gehälter!$A2:$AD16,"-",Gehälter!$A2:$AD16)</f>
        <v>#VALUE!</v>
      </c>
      <c r="F1574" t="e">
        <f>+Gehälter!$A2:$AD16/Gehälter!$A2:$AD16</f>
        <v>#VALUE!</v>
      </c>
    </row>
    <row r="1575" spans="5:6" x14ac:dyDescent="0.2">
      <c r="E1575" s="248" t="e">
        <f>CONCATENATE(Gehälter!$A2:$AD16,"-",Gehälter!$A2:$AD16)</f>
        <v>#VALUE!</v>
      </c>
      <c r="F1575" t="e">
        <f>+Gehälter!$A2:$AD16/Gehälter!$A2:$AD16</f>
        <v>#VALUE!</v>
      </c>
    </row>
    <row r="1576" spans="5:6" x14ac:dyDescent="0.2">
      <c r="E1576" s="248" t="e">
        <f>CONCATENATE(Gehälter!$A2:$AD16,"-",Gehälter!$A2:$AD16)</f>
        <v>#VALUE!</v>
      </c>
      <c r="F1576" t="e">
        <f>+Gehälter!$A2:$AD16/Gehälter!$A2:$AD16</f>
        <v>#VALUE!</v>
      </c>
    </row>
    <row r="1577" spans="5:6" x14ac:dyDescent="0.2">
      <c r="E1577" s="248" t="e">
        <f>CONCATENATE(Gehälter!$A2:$AD16,"-",Gehälter!$A2:$AD16)</f>
        <v>#VALUE!</v>
      </c>
      <c r="F1577" t="e">
        <f>+Gehälter!$A2:$AD16/Gehälter!$A2:$AD16</f>
        <v>#VALUE!</v>
      </c>
    </row>
    <row r="1578" spans="5:6" x14ac:dyDescent="0.2">
      <c r="E1578" s="248" t="e">
        <f>CONCATENATE(Gehälter!$A2:$AD16,"-",Gehälter!$A2:$AD16)</f>
        <v>#VALUE!</v>
      </c>
      <c r="F1578" t="e">
        <f>+Gehälter!$A2:$AD16/Gehälter!$A2:$AD16</f>
        <v>#VALUE!</v>
      </c>
    </row>
  </sheetData>
  <pageMargins left="0.7" right="0.7" top="0.78740157499999996" bottom="0.78740157499999996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Abrechnung</vt:lpstr>
      <vt:lpstr>Finanzierung</vt:lpstr>
      <vt:lpstr>Zentrale Verwaltung</vt:lpstr>
      <vt:lpstr>Gehälter</vt:lpstr>
      <vt:lpstr>BG - Eckdaten</vt:lpstr>
      <vt:lpstr>Aliquotierungsschlüssel</vt:lpstr>
      <vt:lpstr>Kostenaufstellung</vt:lpstr>
      <vt:lpstr>Covid-19 KUA Abrechnungen</vt:lpstr>
      <vt:lpstr>aux</vt:lpstr>
    </vt:vector>
  </TitlesOfParts>
  <Company>Arbeitsmarktservice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AMSG850</dc:creator>
  <cp:lastModifiedBy>Henriette Hey</cp:lastModifiedBy>
  <cp:lastPrinted>2021-03-10T13:22:49Z</cp:lastPrinted>
  <dcterms:created xsi:type="dcterms:W3CDTF">2010-09-20T08:45:10Z</dcterms:created>
  <dcterms:modified xsi:type="dcterms:W3CDTF">2024-03-07T06:33:03Z</dcterms:modified>
</cp:coreProperties>
</file>